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H:\SCC\Herramientas Operativas\04 Análisis BI\04 Análisis Posts\Datos campañas - KOLs\ME\"/>
    </mc:Choice>
  </mc:AlternateContent>
  <xr:revisionPtr revIDLastSave="0" documentId="13_ncr:1_{ADF0F836-5E3E-4D46-861D-978CAB0C1E22}" xr6:coauthVersionLast="46" xr6:coauthVersionMax="46" xr10:uidLastSave="{00000000-0000-0000-0000-000000000000}"/>
  <bookViews>
    <workbookView xWindow="-120" yWindow="-120" windowWidth="29040" windowHeight="15840" xr2:uid="{00000000-000D-0000-FFFF-FFFF00000000}"/>
  </bookViews>
  <sheets>
    <sheet name="合作跟踪表" sheetId="1" r:id="rId1"/>
    <sheet name="一次图文筛选" sheetId="2" r:id="rId2"/>
    <sheet name="1016二次报名" sheetId="3" r:id="rId3"/>
    <sheet name="二次报名确认收货" sheetId="4" r:id="rId4"/>
    <sheet name="1113稿费申请" sheetId="5" r:id="rId5"/>
    <sheet name="1209稿费申请" sheetId="6" r:id="rId6"/>
    <sheet name="1218稿费申请" sheetId="7" r:id="rId7"/>
    <sheet name="1223稿费申请" sheetId="8" r:id="rId8"/>
    <sheet name="0119稿费申请" sheetId="9" r:id="rId9"/>
  </sheets>
  <externalReferences>
    <externalReference r:id="rId10"/>
  </externalReferences>
  <definedNames>
    <definedName name="_xlnm._FilterDatabase" localSheetId="2" hidden="1">'1016二次报名'!$A$1:$J$93</definedName>
    <definedName name="_xlnm._FilterDatabase" localSheetId="1" hidden="1">一次图文筛选!$A$1:$AA$157</definedName>
    <definedName name="RSVP">tbl邀请[[#Totals],[小红书昵称]]</definedName>
    <definedName name="RSVP总数">tbl邀请[[#Totals],[小红书昵称]]</definedName>
    <definedName name="_xlnm.Print_Titles" localSheetId="0">合作跟踪表!$1:$2</definedName>
    <definedName name="不出席总人数">SUMIFS(tbl邀请[小红书链接],tbl邀请[小红书昵称],"=否")</definedName>
    <definedName name="出席总人数">SUM(IF(tbl邀请[小红书昵称]="是",tbl邀请[小红书链接]))</definedName>
    <definedName name="列标题区域1..B3.1">合作跟踪表!$B$1</definedName>
    <definedName name="列标题区域2..B5.1">合作跟踪表!$B$3</definedName>
    <definedName name="列标题区域3..B7.1">合作跟踪表!$B$5</definedName>
    <definedName name="列标题区域4..B9.1">合作跟踪表!$B$7</definedName>
    <definedName name="列标题区域5..B11.1">合作跟踪表!$B$9</definedName>
    <definedName name="剩余天数">婚礼日期-TODAY()</definedName>
    <definedName name="婚礼日期">合作跟踪表!$B$2</definedName>
    <definedName name="已发送总数">tbl邀请[[#Totals],[微信号]]</definedName>
    <definedName name="待处理RSVP">tbl邀请[[#Totals],[微信号]]-RSVP总数</definedName>
    <definedName name="待处理总数">tbl邀请[[#Totals],[微信号]]-tbl邀请[[#Totals],[小红书昵称]]</definedName>
    <definedName name="把">tbl邀请[[#Totals],[小红书昵称]]</definedName>
    <definedName name="标题1">tbl邀请[[#Headers],[微信昵称]]</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57" i="2" l="1"/>
  <c r="S157" i="2"/>
  <c r="R157" i="2"/>
  <c r="T156" i="2"/>
  <c r="S156" i="2"/>
  <c r="R156" i="2"/>
  <c r="T155" i="2"/>
  <c r="S155" i="2"/>
  <c r="R155" i="2"/>
  <c r="T154" i="2"/>
  <c r="S154" i="2"/>
  <c r="R154" i="2"/>
  <c r="T153" i="2"/>
  <c r="S153" i="2"/>
  <c r="R153" i="2"/>
  <c r="T152" i="2"/>
  <c r="S152" i="2"/>
  <c r="R152" i="2"/>
  <c r="T151" i="2"/>
  <c r="S151" i="2"/>
  <c r="R151" i="2"/>
  <c r="T150" i="2"/>
  <c r="S150" i="2"/>
  <c r="R150" i="2"/>
  <c r="T149" i="2"/>
  <c r="S149" i="2"/>
  <c r="R149" i="2"/>
  <c r="T148" i="2"/>
  <c r="S148" i="2"/>
  <c r="R148" i="2"/>
  <c r="T147" i="2"/>
  <c r="S147" i="2"/>
  <c r="R147" i="2"/>
  <c r="T146" i="2"/>
  <c r="S146" i="2"/>
  <c r="R146" i="2"/>
  <c r="T145" i="2"/>
  <c r="S145" i="2"/>
  <c r="R145" i="2"/>
  <c r="T144" i="2"/>
  <c r="S144" i="2"/>
  <c r="R144" i="2"/>
  <c r="T143" i="2"/>
  <c r="S143" i="2"/>
  <c r="R143" i="2"/>
  <c r="T142" i="2"/>
  <c r="S142" i="2"/>
  <c r="R142" i="2"/>
  <c r="T141" i="2"/>
  <c r="S141" i="2"/>
  <c r="R141" i="2"/>
  <c r="T140" i="2"/>
  <c r="S140" i="2"/>
  <c r="R140" i="2"/>
  <c r="T139" i="2"/>
  <c r="S139" i="2"/>
  <c r="R139" i="2"/>
  <c r="T138" i="2"/>
  <c r="S138" i="2"/>
  <c r="R138" i="2"/>
  <c r="T137" i="2"/>
  <c r="S137" i="2"/>
  <c r="R137" i="2"/>
  <c r="T136" i="2"/>
  <c r="S136" i="2"/>
  <c r="R136" i="2"/>
  <c r="T135" i="2"/>
  <c r="S135" i="2"/>
  <c r="R135" i="2"/>
  <c r="T134" i="2"/>
  <c r="S134" i="2"/>
  <c r="R134" i="2"/>
  <c r="T133" i="2"/>
  <c r="S133" i="2"/>
  <c r="R133" i="2"/>
  <c r="T132" i="2"/>
  <c r="S132" i="2"/>
  <c r="R132" i="2"/>
  <c r="T131" i="2"/>
  <c r="S131" i="2"/>
  <c r="R131" i="2"/>
  <c r="T130" i="2"/>
  <c r="S130" i="2"/>
  <c r="R130" i="2"/>
  <c r="T129" i="2"/>
  <c r="S129" i="2"/>
  <c r="R129" i="2"/>
  <c r="T128" i="2"/>
  <c r="S128" i="2"/>
  <c r="R128" i="2"/>
  <c r="T127" i="2"/>
  <c r="S127" i="2"/>
  <c r="R127" i="2"/>
  <c r="T126" i="2"/>
  <c r="S126" i="2"/>
  <c r="R126" i="2"/>
  <c r="T125" i="2"/>
  <c r="S125" i="2"/>
  <c r="R125" i="2"/>
  <c r="T124" i="2"/>
  <c r="S124" i="2"/>
  <c r="R124" i="2"/>
  <c r="T123" i="2"/>
  <c r="S123" i="2"/>
  <c r="R123" i="2"/>
  <c r="T122" i="2"/>
  <c r="S122" i="2"/>
  <c r="R122" i="2"/>
  <c r="T121" i="2"/>
  <c r="S121" i="2"/>
  <c r="R121" i="2"/>
  <c r="T120" i="2"/>
  <c r="S120" i="2"/>
  <c r="R120" i="2"/>
  <c r="T119" i="2"/>
  <c r="S119" i="2"/>
  <c r="R119" i="2"/>
  <c r="T118" i="2"/>
  <c r="S118" i="2"/>
  <c r="R118" i="2"/>
  <c r="T117" i="2"/>
  <c r="S117" i="2"/>
  <c r="R117" i="2"/>
  <c r="T116" i="2"/>
  <c r="S116" i="2"/>
  <c r="R116" i="2"/>
  <c r="T115" i="2"/>
  <c r="S115" i="2"/>
  <c r="R115" i="2"/>
  <c r="T114" i="2"/>
  <c r="S114" i="2"/>
  <c r="R114" i="2"/>
  <c r="T113" i="2"/>
  <c r="S113" i="2"/>
  <c r="R113" i="2"/>
  <c r="T112" i="2"/>
  <c r="S112" i="2"/>
  <c r="R112" i="2"/>
  <c r="T111" i="2"/>
  <c r="S111" i="2"/>
  <c r="R111" i="2"/>
  <c r="T110" i="2"/>
  <c r="S110" i="2"/>
  <c r="R110" i="2"/>
  <c r="T109" i="2"/>
  <c r="S109" i="2"/>
  <c r="R109" i="2"/>
  <c r="T108" i="2"/>
  <c r="S108" i="2"/>
  <c r="R108" i="2"/>
  <c r="T107" i="2"/>
  <c r="S107" i="2"/>
  <c r="R107" i="2"/>
  <c r="T106" i="2"/>
  <c r="S106" i="2"/>
  <c r="R106" i="2"/>
  <c r="T105" i="2"/>
  <c r="S105" i="2"/>
  <c r="R105" i="2"/>
  <c r="T104" i="2"/>
  <c r="S104" i="2"/>
  <c r="R104" i="2"/>
  <c r="T103" i="2"/>
  <c r="S103" i="2"/>
  <c r="R103" i="2"/>
  <c r="T102" i="2"/>
  <c r="S102" i="2"/>
  <c r="R102" i="2"/>
  <c r="T101" i="2"/>
  <c r="S101" i="2"/>
  <c r="R101" i="2"/>
  <c r="T100" i="2"/>
  <c r="S100" i="2"/>
  <c r="R100" i="2"/>
  <c r="T99" i="2"/>
  <c r="S99" i="2"/>
  <c r="R99" i="2"/>
  <c r="T98" i="2"/>
  <c r="S98" i="2"/>
  <c r="R98" i="2"/>
  <c r="T97" i="2"/>
  <c r="S97" i="2"/>
  <c r="R97" i="2"/>
  <c r="T96" i="2"/>
  <c r="S96" i="2"/>
  <c r="R96" i="2"/>
  <c r="T95" i="2"/>
  <c r="S95" i="2"/>
  <c r="R95" i="2"/>
  <c r="T94" i="2"/>
  <c r="S94" i="2"/>
  <c r="R94" i="2"/>
  <c r="T93" i="2"/>
  <c r="S93" i="2"/>
  <c r="R93" i="2"/>
  <c r="T92" i="2"/>
  <c r="S92" i="2"/>
  <c r="R92" i="2"/>
  <c r="T91" i="2"/>
  <c r="S91" i="2"/>
  <c r="R91" i="2"/>
  <c r="T90" i="2"/>
  <c r="S90" i="2"/>
  <c r="R90" i="2"/>
  <c r="T89" i="2"/>
  <c r="S89" i="2"/>
  <c r="R89" i="2"/>
  <c r="T88" i="2"/>
  <c r="S88" i="2"/>
  <c r="R88" i="2"/>
  <c r="T87" i="2"/>
  <c r="S87" i="2"/>
  <c r="R87" i="2"/>
  <c r="T86" i="2"/>
  <c r="S86" i="2"/>
  <c r="R86" i="2"/>
  <c r="T85" i="2"/>
  <c r="S85" i="2"/>
  <c r="R85" i="2"/>
  <c r="T84" i="2"/>
  <c r="S84" i="2"/>
  <c r="R84" i="2"/>
  <c r="T83" i="2"/>
  <c r="S83" i="2"/>
  <c r="R83" i="2"/>
  <c r="T82" i="2"/>
  <c r="S82" i="2"/>
  <c r="R82" i="2"/>
  <c r="T81" i="2"/>
  <c r="S81" i="2"/>
  <c r="R81" i="2"/>
  <c r="T80" i="2"/>
  <c r="S80" i="2"/>
  <c r="R80" i="2"/>
  <c r="T79" i="2"/>
  <c r="S79" i="2"/>
  <c r="R79" i="2"/>
  <c r="T78" i="2"/>
  <c r="S78" i="2"/>
  <c r="R78" i="2"/>
  <c r="T77" i="2"/>
  <c r="S77" i="2"/>
  <c r="R77" i="2"/>
  <c r="T76" i="2"/>
  <c r="S76" i="2"/>
  <c r="R76" i="2"/>
  <c r="T75" i="2"/>
  <c r="S75" i="2"/>
  <c r="R75" i="2"/>
  <c r="T74" i="2"/>
  <c r="S74" i="2"/>
  <c r="R74" i="2"/>
  <c r="T73" i="2"/>
  <c r="S73" i="2"/>
  <c r="R73" i="2"/>
  <c r="T72" i="2"/>
  <c r="S72" i="2"/>
  <c r="R72" i="2"/>
  <c r="T71" i="2"/>
  <c r="S71" i="2"/>
  <c r="R71" i="2"/>
  <c r="T70" i="2"/>
  <c r="S70" i="2"/>
  <c r="R70" i="2"/>
  <c r="T69" i="2"/>
  <c r="S69" i="2"/>
  <c r="R69" i="2"/>
  <c r="T68" i="2"/>
  <c r="S68" i="2"/>
  <c r="R68" i="2"/>
  <c r="T67" i="2"/>
  <c r="S67" i="2"/>
  <c r="R67" i="2"/>
  <c r="T66" i="2"/>
  <c r="S66" i="2"/>
  <c r="R66" i="2"/>
  <c r="T65" i="2"/>
  <c r="S65" i="2"/>
  <c r="R65" i="2"/>
  <c r="T64" i="2"/>
  <c r="S64" i="2"/>
  <c r="R64" i="2"/>
  <c r="T63" i="2"/>
  <c r="S63" i="2"/>
  <c r="R63" i="2"/>
  <c r="T62" i="2"/>
  <c r="S62" i="2"/>
  <c r="R62" i="2"/>
  <c r="T61" i="2"/>
  <c r="S61" i="2"/>
  <c r="R61" i="2"/>
  <c r="T60" i="2"/>
  <c r="S60" i="2"/>
  <c r="R60" i="2"/>
  <c r="T59" i="2"/>
  <c r="S59" i="2"/>
  <c r="R59" i="2"/>
  <c r="T58" i="2"/>
  <c r="S58" i="2"/>
  <c r="R58" i="2"/>
  <c r="T57" i="2"/>
  <c r="S57" i="2"/>
  <c r="R57" i="2"/>
  <c r="T56" i="2"/>
  <c r="S56" i="2"/>
  <c r="R56" i="2"/>
  <c r="T55" i="2"/>
  <c r="S55" i="2"/>
  <c r="R55" i="2"/>
  <c r="T54" i="2"/>
  <c r="S54" i="2"/>
  <c r="R54" i="2"/>
  <c r="T53" i="2"/>
  <c r="S53" i="2"/>
  <c r="R53" i="2"/>
  <c r="T52" i="2"/>
  <c r="S52" i="2"/>
  <c r="R52" i="2"/>
  <c r="T51" i="2"/>
  <c r="S51" i="2"/>
  <c r="R51" i="2"/>
  <c r="T50" i="2"/>
  <c r="S50" i="2"/>
  <c r="R50" i="2"/>
  <c r="T49" i="2"/>
  <c r="S49" i="2"/>
  <c r="R49" i="2"/>
  <c r="T48" i="2"/>
  <c r="S48" i="2"/>
  <c r="R48" i="2"/>
  <c r="T47" i="2"/>
  <c r="S47" i="2"/>
  <c r="R47" i="2"/>
  <c r="T46" i="2"/>
  <c r="S46" i="2"/>
  <c r="R46" i="2"/>
  <c r="T45" i="2"/>
  <c r="S45" i="2"/>
  <c r="R45" i="2"/>
  <c r="T44" i="2"/>
  <c r="S44" i="2"/>
  <c r="R44" i="2"/>
  <c r="T43" i="2"/>
  <c r="S43" i="2"/>
  <c r="R43" i="2"/>
  <c r="T42" i="2"/>
  <c r="S42" i="2"/>
  <c r="R42" i="2"/>
  <c r="T41" i="2"/>
  <c r="S41" i="2"/>
  <c r="R41" i="2"/>
  <c r="T40" i="2"/>
  <c r="S40" i="2"/>
  <c r="R40" i="2"/>
  <c r="T39" i="2"/>
  <c r="S39" i="2"/>
  <c r="R39" i="2"/>
  <c r="T38" i="2"/>
  <c r="S38" i="2"/>
  <c r="R38" i="2"/>
  <c r="T37" i="2"/>
  <c r="S37" i="2"/>
  <c r="R37" i="2"/>
  <c r="T36" i="2"/>
  <c r="S36" i="2"/>
  <c r="R36" i="2"/>
  <c r="T35" i="2"/>
  <c r="S35" i="2"/>
  <c r="R35" i="2"/>
  <c r="T34" i="2"/>
  <c r="S34" i="2"/>
  <c r="R34" i="2"/>
  <c r="T33" i="2"/>
  <c r="S33" i="2"/>
  <c r="R33" i="2"/>
  <c r="T32" i="2"/>
  <c r="S32" i="2"/>
  <c r="R32" i="2"/>
  <c r="T31" i="2"/>
  <c r="S31" i="2"/>
  <c r="R31" i="2"/>
  <c r="T30" i="2"/>
  <c r="S30" i="2"/>
  <c r="R30" i="2"/>
  <c r="T29" i="2"/>
  <c r="S29" i="2"/>
  <c r="R29" i="2"/>
  <c r="T28" i="2"/>
  <c r="S28" i="2"/>
  <c r="R28" i="2"/>
  <c r="T27" i="2"/>
  <c r="S27" i="2"/>
  <c r="R27" i="2"/>
  <c r="T26" i="2"/>
  <c r="S26" i="2"/>
  <c r="R26" i="2"/>
  <c r="T25" i="2"/>
  <c r="S25" i="2"/>
  <c r="R25" i="2"/>
  <c r="T24" i="2"/>
  <c r="S24" i="2"/>
  <c r="R24" i="2"/>
  <c r="T23" i="2"/>
  <c r="S23" i="2"/>
  <c r="R23" i="2"/>
  <c r="T22" i="2"/>
  <c r="S22" i="2"/>
  <c r="R22" i="2"/>
  <c r="T21" i="2"/>
  <c r="S21" i="2"/>
  <c r="R21" i="2"/>
  <c r="T20" i="2"/>
  <c r="S20" i="2"/>
  <c r="R20" i="2"/>
  <c r="T19" i="2"/>
  <c r="S19" i="2"/>
  <c r="R19" i="2"/>
  <c r="T18" i="2"/>
  <c r="S18" i="2"/>
  <c r="R18" i="2"/>
  <c r="T17" i="2"/>
  <c r="S17" i="2"/>
  <c r="R17" i="2"/>
  <c r="T16" i="2"/>
  <c r="S16" i="2"/>
  <c r="R16" i="2"/>
  <c r="T15" i="2"/>
  <c r="S15" i="2"/>
  <c r="R15" i="2"/>
  <c r="T14" i="2"/>
  <c r="S14" i="2"/>
  <c r="R14" i="2"/>
  <c r="T13" i="2"/>
  <c r="S13" i="2"/>
  <c r="R13" i="2"/>
  <c r="T12" i="2"/>
  <c r="S12" i="2"/>
  <c r="R12" i="2"/>
  <c r="T11" i="2"/>
  <c r="S11" i="2"/>
  <c r="R11" i="2"/>
  <c r="T10" i="2"/>
  <c r="S10" i="2"/>
  <c r="R10" i="2"/>
  <c r="T9" i="2"/>
  <c r="S9" i="2"/>
  <c r="R9" i="2"/>
  <c r="T8" i="2"/>
  <c r="S8" i="2"/>
  <c r="R8" i="2"/>
  <c r="T7" i="2"/>
  <c r="S7" i="2"/>
  <c r="R7" i="2"/>
  <c r="T6" i="2"/>
  <c r="S6" i="2"/>
  <c r="R6" i="2"/>
  <c r="T5" i="2"/>
  <c r="S5" i="2"/>
  <c r="R5" i="2"/>
  <c r="T4" i="2"/>
  <c r="S4" i="2"/>
  <c r="R4" i="2"/>
  <c r="T3" i="2"/>
  <c r="S3" i="2"/>
  <c r="R3" i="2"/>
  <c r="T2" i="2"/>
  <c r="S2" i="2"/>
  <c r="R2" i="2"/>
  <c r="T65" i="1"/>
  <c r="B16" i="1" s="1"/>
  <c r="B18" i="1" s="1"/>
  <c r="S65" i="1"/>
  <c r="B12" i="1" s="1"/>
  <c r="P65" i="1"/>
  <c r="B10" i="1" s="1"/>
  <c r="N65" i="1"/>
  <c r="B14" i="1" s="1"/>
  <c r="L65" i="1"/>
  <c r="I65" i="1"/>
  <c r="G65" i="1"/>
  <c r="F65" i="1"/>
  <c r="O64" i="1"/>
  <c r="O63" i="1"/>
  <c r="O62" i="1"/>
  <c r="O61" i="1"/>
  <c r="O60" i="1"/>
  <c r="O59" i="1"/>
  <c r="O58" i="1"/>
  <c r="O57" i="1"/>
  <c r="O56" i="1"/>
  <c r="O55" i="1"/>
  <c r="O54" i="1"/>
  <c r="O53" i="1"/>
  <c r="O52" i="1"/>
  <c r="Y51" i="1"/>
  <c r="X51" i="1"/>
  <c r="O51" i="1"/>
  <c r="O50" i="1"/>
  <c r="Y49" i="1"/>
  <c r="X49" i="1"/>
  <c r="O49" i="1"/>
  <c r="O48" i="1"/>
  <c r="Y47" i="1"/>
  <c r="X47" i="1"/>
  <c r="O47" i="1"/>
  <c r="Y46" i="1"/>
  <c r="X46" i="1"/>
  <c r="O46" i="1"/>
  <c r="O45" i="1"/>
  <c r="Y44" i="1"/>
  <c r="X44" i="1"/>
  <c r="O44" i="1"/>
  <c r="Y43" i="1"/>
  <c r="X43" i="1"/>
  <c r="O43" i="1"/>
  <c r="O42" i="1"/>
  <c r="O41" i="1"/>
  <c r="Y40" i="1"/>
  <c r="X40" i="1"/>
  <c r="O40" i="1"/>
  <c r="Y39" i="1"/>
  <c r="X39" i="1"/>
  <c r="O39" i="1"/>
  <c r="Y38" i="1"/>
  <c r="X38" i="1"/>
  <c r="O38" i="1"/>
  <c r="O37" i="1"/>
  <c r="Y36" i="1"/>
  <c r="X36" i="1"/>
  <c r="O36" i="1"/>
  <c r="O35" i="1"/>
  <c r="Y34" i="1"/>
  <c r="X34" i="1"/>
  <c r="O34" i="1"/>
  <c r="Y33" i="1"/>
  <c r="X33" i="1"/>
  <c r="O33" i="1"/>
  <c r="O32" i="1"/>
  <c r="Y31" i="1"/>
  <c r="X31" i="1"/>
  <c r="O31" i="1"/>
  <c r="Y30" i="1"/>
  <c r="X30" i="1"/>
  <c r="O30" i="1"/>
  <c r="Y29" i="1"/>
  <c r="X29" i="1"/>
  <c r="O29" i="1"/>
  <c r="Y28" i="1"/>
  <c r="X28" i="1"/>
  <c r="O28" i="1"/>
  <c r="Y27" i="1"/>
  <c r="X27" i="1"/>
  <c r="O27" i="1"/>
  <c r="Y26" i="1"/>
  <c r="X26" i="1"/>
  <c r="O26" i="1"/>
  <c r="Y25" i="1"/>
  <c r="X25" i="1"/>
  <c r="O25" i="1"/>
  <c r="Y24" i="1"/>
  <c r="X24" i="1"/>
  <c r="O24" i="1"/>
  <c r="Y23" i="1"/>
  <c r="X23" i="1"/>
  <c r="O23" i="1"/>
  <c r="Y22" i="1"/>
  <c r="X22" i="1"/>
  <c r="O22" i="1"/>
  <c r="Y21" i="1"/>
  <c r="X21" i="1"/>
  <c r="O21" i="1"/>
  <c r="B21" i="1"/>
  <c r="Y20" i="1"/>
  <c r="X20" i="1"/>
  <c r="O20" i="1"/>
  <c r="Y19" i="1"/>
  <c r="X19" i="1"/>
  <c r="O19" i="1"/>
  <c r="Y18" i="1"/>
  <c r="X18" i="1"/>
  <c r="O18" i="1"/>
  <c r="Y17" i="1"/>
  <c r="X17" i="1"/>
  <c r="O17" i="1"/>
  <c r="Y16" i="1"/>
  <c r="X16" i="1"/>
  <c r="O16" i="1"/>
  <c r="Y15" i="1"/>
  <c r="X15" i="1"/>
  <c r="O15" i="1"/>
  <c r="Y14" i="1"/>
  <c r="X14" i="1"/>
  <c r="O14" i="1"/>
  <c r="O13" i="1"/>
  <c r="Y12" i="1"/>
  <c r="X12" i="1"/>
  <c r="O12" i="1"/>
  <c r="Y11" i="1"/>
  <c r="X11" i="1"/>
  <c r="O11" i="1"/>
  <c r="Y10" i="1"/>
  <c r="X10" i="1"/>
  <c r="O10" i="1"/>
  <c r="Y9" i="1"/>
  <c r="X9" i="1"/>
  <c r="O9" i="1"/>
  <c r="Y8" i="1"/>
  <c r="X8" i="1"/>
  <c r="O8" i="1"/>
  <c r="B8" i="1"/>
  <c r="Y7" i="1"/>
  <c r="X7" i="1"/>
  <c r="O7" i="1"/>
  <c r="Y6" i="1"/>
  <c r="X6" i="1"/>
  <c r="O6" i="1"/>
  <c r="B6" i="1"/>
  <c r="Y5" i="1"/>
  <c r="X5" i="1"/>
  <c r="O5" i="1"/>
  <c r="Y4" i="1"/>
  <c r="X4" i="1"/>
  <c r="O4" i="1"/>
  <c r="B4" i="1"/>
  <c r="Y3" i="1"/>
  <c r="X3" i="1"/>
  <c r="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 Solanes</author>
  </authors>
  <commentList>
    <comment ref="X3" authorId="0" shapeId="0" xr:uid="{00000000-0006-0000-0000-000001000000}">
      <text>
        <r>
          <rPr>
            <b/>
            <sz val="9"/>
            <rFont val="Tahoma"/>
            <family val="2"/>
          </rPr>
          <t>Link Down, worked before...</t>
        </r>
      </text>
    </comment>
  </commentList>
</comments>
</file>

<file path=xl/sharedStrings.xml><?xml version="1.0" encoding="utf-8"?>
<sst xmlns="http://schemas.openxmlformats.org/spreadsheetml/2006/main" count="4293" uniqueCount="1928">
  <si>
    <t>执行完成日期</t>
  </si>
  <si>
    <t>达人合作跟踪表</t>
  </si>
  <si>
    <t>微信昵称</t>
  </si>
  <si>
    <t>微信号</t>
  </si>
  <si>
    <t>小红书昵称</t>
  </si>
  <si>
    <t>小红书链接</t>
  </si>
  <si>
    <t>粉丝数量</t>
  </si>
  <si>
    <t>笔记报价</t>
  </si>
  <si>
    <t>手机号</t>
  </si>
  <si>
    <t>收货后出稿时间</t>
  </si>
  <si>
    <t>拍单日期</t>
  </si>
  <si>
    <t>订单号</t>
  </si>
  <si>
    <t>拍单金额</t>
  </si>
  <si>
    <t>催稿日期</t>
  </si>
  <si>
    <t>是否交稿</t>
  </si>
  <si>
    <t>交稿速度评分</t>
  </si>
  <si>
    <t>图文质量评分</t>
  </si>
  <si>
    <t>是否发布</t>
  </si>
  <si>
    <t>结算金额</t>
  </si>
  <si>
    <t>链接</t>
  </si>
  <si>
    <t>链接2</t>
  </si>
  <si>
    <t>链接3</t>
  </si>
  <si>
    <t>标题</t>
  </si>
  <si>
    <t>发布日期</t>
  </si>
  <si>
    <t>赞</t>
  </si>
  <si>
    <t>藏</t>
  </si>
  <si>
    <t>总评论</t>
  </si>
  <si>
    <t>博主回复</t>
  </si>
  <si>
    <t>原版视频</t>
  </si>
  <si>
    <t>是否收录</t>
  </si>
  <si>
    <t>合作形式</t>
  </si>
  <si>
    <t>列1</t>
  </si>
  <si>
    <t>剩余天数</t>
  </si>
  <si>
    <t>季陶民</t>
  </si>
  <si>
    <t>GD1161626671</t>
  </si>
  <si>
    <t>https://www.xiaohongshu.com/user/profile/5bf6324ed53e130001e66877?xhsshare=CopyLink&amp;appuid=5bf6324ed53e130001e66877&amp;apptime=1602377339</t>
  </si>
  <si>
    <t>10000</t>
  </si>
  <si>
    <t>18851139618</t>
  </si>
  <si>
    <t>是</t>
  </si>
  <si>
    <t>https://www.xiaohongshu.com/discovery/item/5f9fd140000000000101f652?xhsshare=CopyLink&amp;appuid=5bf6324ed53e130001e66877&amp;apptime=1604313537</t>
  </si>
  <si>
    <t>已发</t>
  </si>
  <si>
    <t>视频</t>
  </si>
  <si>
    <t>马梓惠Meroy（13-19号休息）</t>
  </si>
  <si>
    <t>Meroy_rou</t>
  </si>
  <si>
    <t>奶凶奶凶的小肉肉</t>
  </si>
  <si>
    <t>https://www.xiaohongshu.com/user/profile/5c7371eb000000001102af1e?xhsshare=CopyLink&amp;appuid=5c7371eb000000001102af1e&amp;apptime=1602378741</t>
  </si>
  <si>
    <t>11000</t>
  </si>
  <si>
    <t>15040459210</t>
  </si>
  <si>
    <t>https://www.xiaohongshu.com/discovery/item/5fa111da0000000001003dfe?xhsshare=CopyLink&amp;appuid=5c7371eb000000001102af1e&amp;apptime=1604391601</t>
  </si>
  <si>
    <t>https://m.weibo.cn/7384677471/4567213366844585</t>
  </si>
  <si>
    <t>总合作人数</t>
  </si>
  <si>
    <t>61分</t>
  </si>
  <si>
    <t>15583410703</t>
  </si>
  <si>
    <t>https://www.xiaohongshu.com/user/profile/5e9aefeb000000000100b1f5?xhsshare=CopyLink&amp;appuid=5e9aefeb000000000100b1f5&amp;apptime=1602302012</t>
  </si>
  <si>
    <t>30000</t>
  </si>
  <si>
    <t>19915540604</t>
  </si>
  <si>
    <t>https://www.xiaohongshu.com/discovery/item/5fa28e1200000000010028a5?xhsshare=CopyLink&amp;appuid=5e9aefeb000000000100b1f5&amp;apptime=1605086241</t>
  </si>
  <si>
    <t>易木三替</t>
  </si>
  <si>
    <t>https://www.xiaohongshu.com/user/profile/5dc16969000000000100ba1f?xhsshare=CopyLink&amp;appuid=5dc18df900000000010015b9&amp;apptime=1602470049</t>
  </si>
  <si>
    <t>13229810532</t>
  </si>
  <si>
    <t>https://www.xiaohongshu.com/discovery/item/5faa22f9000000000100b47b?xhsshare=CopyLink&amp;appuid=5dc16969000000000100ba1f&amp;apptime=1604994065</t>
  </si>
  <si>
    <t>已拍单人数</t>
  </si>
  <si>
    <t>诗小c</t>
  </si>
  <si>
    <t>18476489117</t>
  </si>
  <si>
    <t>https://www.xiaohongshu.com/user/profile/5b1e2d7c11be1075a48ea7d7?xhsshare=CopyLink&amp;appuid=5927fb535e87e73932bd7066&amp;apptime=1596768686</t>
  </si>
  <si>
    <t>12000</t>
  </si>
  <si>
    <t>https://www.xiaohongshu.com/discovery/item/5f9bf1610000000001001cff?xhsshare=CopyLink&amp;appuid=5b1e2d7c11be1075a48ea7d7&amp;apptime=1604055523</t>
  </si>
  <si>
    <t>https://m.weibo.cn/7441260913/4566027621108136</t>
  </si>
  <si>
    <t>Koolulu</t>
  </si>
  <si>
    <t xml:space="preserve">xgs920 </t>
  </si>
  <si>
    <t xml:space="preserve">捞月亮的兔子 </t>
  </si>
  <si>
    <t xml:space="preserve">https://www.xiaohongshu.com/user/profile/5e6c63b60000000001007765?xhsshare=CopyLink&amp;appuid=5e6c63b60000000001007765&amp;apptime=1597556168 </t>
  </si>
  <si>
    <t>14000</t>
  </si>
  <si>
    <t xml:space="preserve">13066497280 </t>
  </si>
  <si>
    <t>https://www.xiaohongshu.com/discovery/item/5fa634a100000000010082f9?xhsshare=CopyLink&amp;appuid=5e6c63b60000000001007765&amp;apptime=1604732809</t>
  </si>
  <si>
    <t>已交稿人数</t>
  </si>
  <si>
    <t>三元</t>
  </si>
  <si>
    <t>13580207941</t>
  </si>
  <si>
    <t>Mesue33</t>
  </si>
  <si>
    <t>https://www.xiaohongshu.com/user/profile/5dd140bc0000000001000899?xhsshare=CopyLink&amp;appuid=5dd140bc0000000001000899&amp;apptime=1591845768</t>
  </si>
  <si>
    <t>44000</t>
  </si>
  <si>
    <t>https://www.xiaohongshu.com/discovery/item/5fab650400000000010028c0?xhsshare=CopyLink&amp;appuid=5dd140bc0000000001000899&amp;apptime=1605068151</t>
  </si>
  <si>
    <t>青年小宋【视频合作】</t>
  </si>
  <si>
    <t>asongyu666888</t>
  </si>
  <si>
    <t>青年小宋</t>
  </si>
  <si>
    <t>52000</t>
  </si>
  <si>
    <t>18111645142</t>
  </si>
  <si>
    <t>https://www.xiaohongshu.com/discovery/item/5f9feeb40000000001007263?xhsshare=CopyLink&amp;appuid=5ce7747e0000000005002be2&amp;apptime=1604391705</t>
  </si>
  <si>
    <t>已发布人数</t>
  </si>
  <si>
    <t>Jenn欣</t>
  </si>
  <si>
    <t>a13719052092</t>
  </si>
  <si>
    <t>https://www.xiaohongshu.com/user/profile/5ce626df0000000011033cfd?xhsshare=CopyLink&amp;appuid=5ce626df0000000011033cfd&amp;apptime=1592275820</t>
  </si>
  <si>
    <t>58000</t>
  </si>
  <si>
    <t>13719052092</t>
  </si>
  <si>
    <t>https://www.xiaohongshu.com/discovery/item/5f9f9c94000000000101c08f?xhsshare=CopyLink&amp;appuid=5ce626df0000000011033cfd&amp;apptime=1604394241</t>
  </si>
  <si>
    <t>💫Tina_龙花儿</t>
  </si>
  <si>
    <t>tina415003261</t>
  </si>
  <si>
    <t>聂绨雅_Tina</t>
  </si>
  <si>
    <t>https://www.xiaohongshu.com/user/profile/5affef094eacab2b00ed07d7?xhsshare=CopyLink&amp;appuid=5f0d1c090000000001005edd&amp;apptime=1603220946</t>
  </si>
  <si>
    <t>https://www.xiaohongshu.com/discovery/item/5fbe6d080000000001007d85?xhsshare=CopyLink&amp;appuid=5affef094eacab2b00ed07d7&amp;apptime=1606315282</t>
  </si>
  <si>
    <t>拍单总额</t>
  </si>
  <si>
    <t>杨森木</t>
  </si>
  <si>
    <t>YiYi_000426</t>
  </si>
  <si>
    <t>lazy zoe</t>
  </si>
  <si>
    <t>https://www.xiaohongshu.com/user/profile/5e980a1c00000000010022c9?xhsshare=CopyLink&amp;appuid=5e980a1c00000000010022c9&amp;apptime=1601036786</t>
  </si>
  <si>
    <t>https://www.xiaohongshu.com/discovery/item/5fe1a2a1000000000101e6cf?xhsshare=CopyLink&amp;appuid=5e980a1c00000000010022c9&amp;apptime=1608624158</t>
  </si>
  <si>
    <r>
      <rPr>
        <sz val="12"/>
        <color theme="1"/>
        <rFont val="Baskerville Old Face"/>
        <family val="1"/>
      </rPr>
      <t>🍒</t>
    </r>
    <r>
      <rPr>
        <sz val="12"/>
        <color theme="1"/>
        <rFont val="微软雅黑"/>
        <charset val="134"/>
      </rPr>
      <t>翅膀</t>
    </r>
    <r>
      <rPr>
        <sz val="12"/>
        <color theme="1"/>
        <rFont val="Baskerville Old Face"/>
        <family val="1"/>
      </rPr>
      <t>🕊</t>
    </r>
  </si>
  <si>
    <t>wangbaobao0107</t>
  </si>
  <si>
    <r>
      <rPr>
        <sz val="12"/>
        <color theme="1"/>
        <rFont val="Baskerville Old Face"/>
        <family val="1"/>
      </rPr>
      <t>💝</t>
    </r>
    <r>
      <rPr>
        <sz val="12"/>
        <color theme="1"/>
        <rFont val="微软雅黑"/>
        <charset val="134"/>
      </rPr>
      <t>翅膀</t>
    </r>
    <r>
      <rPr>
        <sz val="12"/>
        <color theme="1"/>
        <rFont val="Baskerville Old Face"/>
        <family val="1"/>
      </rPr>
      <t>💋</t>
    </r>
  </si>
  <si>
    <t>https://www.xiaohongshu.com/user/profile/5559df48a75c952d9a274e09?xhsshare=CopyLink&amp;appuid=5559df48a75c952d9a274e09&amp;apptime=1588089335</t>
  </si>
  <si>
    <t>https://www.xiaohongshu.com/discovery/item/5fb76d6d0000000001005efb?xhsshare=CopyLink&amp;appuid=5559df48a75c952d9a274e09&amp;apptime=1605857574</t>
  </si>
  <si>
    <t>https://m.weibo.cn/6400528679/4573360825041125</t>
  </si>
  <si>
    <t>图文</t>
  </si>
  <si>
    <t>结算总额</t>
  </si>
  <si>
    <r>
      <rPr>
        <sz val="12"/>
        <color theme="1"/>
        <rFont val="微软雅黑"/>
        <charset val="134"/>
      </rPr>
      <t>我们是俩姐弟</t>
    </r>
    <r>
      <rPr>
        <sz val="12"/>
        <color theme="1"/>
        <rFont val="Baskerville Old Face"/>
        <family val="1"/>
      </rPr>
      <t>🌻</t>
    </r>
  </si>
  <si>
    <t>Lyxe2020</t>
  </si>
  <si>
    <t>我们是俩姐弟</t>
  </si>
  <si>
    <t>https://www.xiaohongshu.com/user/profile/5a8391f811be1068400a68da?xhsshare=CopyLink&amp;appuid=5a8391f811be1068400a68da&amp;apptime=1603245120</t>
  </si>
  <si>
    <t>https://www.xiaohongshu.com/discovery/item/5fbce320000000000101d69d?xhsshare=CopyLink&amp;appuid=5a8391f811be1068400a68da&amp;apptime=1606293241</t>
  </si>
  <si>
    <t>https://m.weibo.cn/6830859895/4575187561088145</t>
  </si>
  <si>
    <t>一只龙</t>
  </si>
  <si>
    <t>bamboopacket</t>
  </si>
  <si>
    <t>辰飞</t>
  </si>
  <si>
    <t>https://www.xiaohongshu.com/user/profile/5f2b8be6000000000100a2cf?xhsshare=CopyLink&amp;appuid=5c7e375a000000001600e272&amp;apptime=1602070262</t>
  </si>
  <si>
    <t>https://www.xiaohongshu.com/discovery/item/5fb52c8f0000000001000f66?xhsshare=CopyLink&amp;appuid=5c7e375a000000001600e272&amp;apptime=1605775061</t>
  </si>
  <si>
    <t>待结算总额</t>
  </si>
  <si>
    <t>💤</t>
  </si>
  <si>
    <t>Shuani526</t>
  </si>
  <si>
    <t>是你的胖妮吖</t>
  </si>
  <si>
    <t>https://www.xiaohongshu.com/user/profile/5cb05764000000001700159a?xhsshare=CopyLink&amp;appuid=5cb05764000000001700159a&amp;apptime=1601295482</t>
  </si>
  <si>
    <t>https://www.xiaohongshu.com/discovery/item/5fb39941000000000100aa94?xhsshare=SinaWeibo&amp;appuid=5cb05764000000001700159a&amp;apptime=1605605828</t>
  </si>
  <si>
    <t>https://m.weibo.cn/6168543950/4572304594178808</t>
  </si>
  <si>
    <t>Jelly Shining（陆续出稿中）</t>
  </si>
  <si>
    <t>guo18738088282</t>
  </si>
  <si>
    <t>阿密529</t>
  </si>
  <si>
    <t>https://www.xiaohongshu.com/user/profile/589ddbf882ec39262535e4ae?xhsshare=CopyLink&amp;appuid=5b273fd04eacab26229b47dc&amp;apptime=1603161709</t>
  </si>
  <si>
    <t>https://www.xiaohongshu.com/discovery/item/5fbf8238000000000101f6ac?xhsshare=CopyLink&amp;appuid=589ddbf882ec39262535e4ae&amp;apptime=1606735753</t>
  </si>
  <si>
    <t>可嬅</t>
  </si>
  <si>
    <t>K0130-</t>
  </si>
  <si>
    <t>一位靓妹而已</t>
  </si>
  <si>
    <t>https://www.xiaohongshu.com/user/profile/55558c1de58d1366696af45b?xhsshare=CopyLink&amp;appuid=55558c1de58d1366696af45b&amp;apptime=1596526920</t>
  </si>
  <si>
    <t>https://www.xiaohongshu.com/discovery/item/5fb3bea10000000001009400?xhsshare=CopyLink&amp;appuid=55558c1de58d1366696af45b&amp;apptime=1605615298</t>
  </si>
  <si>
    <t>https://m.weibo.cn/7033097687/4572344641919072</t>
  </si>
  <si>
    <t>最新更新日期</t>
  </si>
  <si>
    <t>@@</t>
  </si>
  <si>
    <t>13959776681</t>
  </si>
  <si>
    <t>hebe</t>
  </si>
  <si>
    <t>https://www.xiaohongshu.com/user/profile/5c2f0d6e000000000501a011?xhsshare=CopyLink&amp;appuid=5c2f0d6e000000000501a011&amp;apptime=1560402594</t>
  </si>
  <si>
    <t>https://www.xiaohongshu.com/discovery/item/5fb67a4e000000000101e841?xhsshare=CopyLink&amp;appuid=5c2f0d6e000000000501a011&amp;apptime=1605794397</t>
  </si>
  <si>
    <t>https://m.weibo.cn/2141154103/4573099759247368</t>
  </si>
  <si>
    <t>馋猫冷吃铺</t>
  </si>
  <si>
    <t>juzijiang202015</t>
  </si>
  <si>
    <t>柚子爱橘子酱</t>
  </si>
  <si>
    <t>https://www.xiaohongshu.com/user/profile/5f2e468a0000000001003db3?xhsshare=CopyLink&amp;appuid=5f2e468a0000000001003db3&amp;apptime=1603183115</t>
  </si>
  <si>
    <t>https://www.xiaohongshu.com/discovery/item/5fb694b100000000010039e7?xhsshare=CopyLink&amp;appuid=5f2e468a0000000001003db3&amp;apptime=1605801165</t>
  </si>
  <si>
    <t>紫菜卷卷</t>
  </si>
  <si>
    <t>1678650505</t>
  </si>
  <si>
    <t>https://www.xiaohongshu.com/user/profile/5f23f11b000000000101ca74?xhsshare=CopyLink&amp;appuid=5f23f11b000000000101ca74&amp;apptime=1603256165</t>
  </si>
  <si>
    <t>https://www.xiaohongshu.com/discovery/item/5fbcad5d000000000101faff?xhsshare=CopyLink&amp;appuid=5f23f11b000000000101ca74&amp;apptime=1606200689</t>
  </si>
  <si>
    <r>
      <rPr>
        <sz val="12"/>
        <color theme="1"/>
        <rFont val="微软雅黑"/>
        <charset val="134"/>
      </rPr>
      <t>无糖安慕c</t>
    </r>
    <r>
      <rPr>
        <sz val="12"/>
        <color theme="1"/>
        <rFont val="Baskerville Old Face"/>
        <family val="1"/>
      </rPr>
      <t>🍶</t>
    </r>
  </si>
  <si>
    <t>cccc_1128x</t>
  </si>
  <si>
    <t>无糖安慕c</t>
  </si>
  <si>
    <t>https://www.xiaohongshu.com/user/profile/5e60d5b0000000000100050b?xhsshare=CopyLink&amp;appuid=5e60d5b0000000000100050b&amp;apptime=1598930888</t>
  </si>
  <si>
    <t>https://www.xiaohongshu.com/discovery/item/5fbfb8b2000000000100a887?xhsshare=CopyLink&amp;appuid=5e60d5b0000000000100050b&amp;apptime=1606473405</t>
  </si>
  <si>
    <t>https://m.weibo.cn/2867513610/4575944260190326</t>
  </si>
  <si>
    <t>毛芳芳芳</t>
  </si>
  <si>
    <t>505245512</t>
  </si>
  <si>
    <t>啾啾</t>
  </si>
  <si>
    <t>https://www.xiaohongshu.com/user/profile/5ba7b62e07456200016efc27?xhsshare=CopyLink&amp;appuid=557136a8c2bdeb16cc0ba006&amp;apptime=1566957982</t>
  </si>
  <si>
    <t>https://www.xiaohongshu.com/discovery/item/5fb8e1ba00000000010002e7?xhsshare=CopyLink&amp;appuid=5ba7b62e07456200016efc27&amp;apptime=1605951958</t>
  </si>
  <si>
    <t>凌节</t>
  </si>
  <si>
    <t>thursa</t>
  </si>
  <si>
    <t>https://www.xiaohongshu.com/user/profile/5ac8580a4eacab3847a89cf3?xhsshare=CopyLink&amp;appuid=5ac8580a4eacab3847a89cf3&amp;apptime=1603028242</t>
  </si>
  <si>
    <t>https://www.xiaohongshu.com/discovery/item/5fae70250000000001002314?xhsshare=CopyLink&amp;appuid=5ac8580a4eacab3847a89cf3&amp;apptime=1605268469</t>
  </si>
  <si>
    <t>贰拾月半</t>
  </si>
  <si>
    <t>MXMFDG12LX</t>
  </si>
  <si>
    <t>https://www.xiaohongshu.com/user/profile/5f1bd6cd000000000101e55d?xhsshare=CopyLink&amp;appuid=5f1bd6cd000000000101e55d&amp;apptime=1603161748</t>
  </si>
  <si>
    <t>https://www.xiaohongshu.com/discovery/item/5fae34930000000001004a1d?xhsshare=CopyLink&amp;appuid=5f1bd6cd000000000101e55d&amp;apptime=1605452042</t>
  </si>
  <si>
    <t>Yaya_T</t>
  </si>
  <si>
    <t>VN-816</t>
  </si>
  <si>
    <t>蓝莓吖吖_</t>
  </si>
  <si>
    <t>https://www.xiaohongshu.com/user/profile/5f12f9d8000000000101f3ea?xhsshare=CopyLink&amp;appuid=5f12f9d8000000000101f3ea&amp;apptime=1603106510</t>
  </si>
  <si>
    <t>https://www.xiaohongshu.com/discovery/item/5fbcdb01000000000101f4da?xhsshare=CopyLink&amp;appuid=5f12f9d8000000000101f3ea&amp;apptime=1606224628</t>
  </si>
  <si>
    <t>洋然子</t>
  </si>
  <si>
    <t>15024549269</t>
  </si>
  <si>
    <t>https://www.xiaohongshu.com/user/profile/5bacacedaa7cbb0001f34c72?xhsshare=CopyLink&amp;appuid=5bacacedaa7cbb0001f34c72&amp;apptime=1553512427</t>
  </si>
  <si>
    <t>https://www.xiaohongshu.com/discovery/item/5fae5c840000000001001398?xhsshare=CopyLink&amp;appuid=5bacacedaa7cbb0001f34c72&amp;apptime=1605262474</t>
  </si>
  <si>
    <t>keio</t>
  </si>
  <si>
    <t>166663579</t>
  </si>
  <si>
    <t>全糖女孩</t>
  </si>
  <si>
    <t>https://www.xiaohongshu.com/user/profile/5bea7341bbdc4c000130e0db?xhsshare=CopyLink&amp;appuid=5bea7341bbdc4c000130e0db&amp;apptime=1603113202</t>
  </si>
  <si>
    <t>https://www.xiaohongshu.com/discovery/item/5fb65f650000000001001427?xhsshare=CopyLink&amp;appuid=5bea7341bbdc4c000130e0db&amp;apptime=1605800644</t>
  </si>
  <si>
    <t>YIZIYOU</t>
  </si>
  <si>
    <t>Mrs_zero_</t>
  </si>
  <si>
    <t>欧阳学姐</t>
  </si>
  <si>
    <t>https://www.xiaohongshu.com/user/profile/5ae5900f11be101a47e5622a?xhsshare=CopyLink&amp;appuid=5ae5900f11be101a47e5622a&amp;apptime=1575474379</t>
  </si>
  <si>
    <t>https://www.xiaohongshu.com/discovery/item/5fb6717a00000000010026fb?xhsshare=SinaWeibo&amp;appuid=5ae5900f11be101a47e5622a&amp;apptime=1605792277</t>
  </si>
  <si>
    <t>倩倩不要胖   小红书合作</t>
  </si>
  <si>
    <t>13070232883</t>
  </si>
  <si>
    <t>倩倩不要胖</t>
  </si>
  <si>
    <t>https://www.xiaohongshu.com/user/profile/5bade50567121e0001dd74df?xhsshare=CopyLink&amp;appuid=5bade50567121e0001dd74df&amp;apptime=1603105050</t>
  </si>
  <si>
    <t>https://www.xiaohongshu.com/discovery/item/5fbcb4950000000001009293?xhsshare=CopyLink&amp;appuid=5bade50567121e0001dd74df&amp;apptime=1606202615</t>
  </si>
  <si>
    <t>https://m.weibo.cn/7348005422/4574812816541417</t>
  </si>
  <si>
    <t>Ann</t>
  </si>
  <si>
    <t>Ann3517</t>
  </si>
  <si>
    <t>https://www.xiaohongshu.com/user/profile/5bf97b795f3b820001868888?xhsshare=CopyLink&amp;appuid=5bf97b795f3b820001868888&amp;apptime=1568100591</t>
  </si>
  <si>
    <t>https://www.xiaohongshu.com/discovery/item/5fdda498000000000101cb66?xhsshare=CopyLink&amp;appuid=5bf97b795f3b820001868888&amp;apptime=1608361121</t>
  </si>
  <si>
    <t>https://m.oasis.weibo.cn/v1/h5/share?sid=4583863110342116</t>
  </si>
  <si>
    <t>只因</t>
  </si>
  <si>
    <t>JeremyAmy-ing</t>
  </si>
  <si>
    <t>不会梁yaya</t>
  </si>
  <si>
    <t>https://www.xiaohongshu.com/user/profile/5ed4ee5000000000010032c5?xhsshare=CopyLink&amp;appuid=5ed4ee5000000000010032c5&amp;apptime=1595922749</t>
  </si>
  <si>
    <t>https://www.xiaohongshu.com/discovery/item/5fbe38c3000000000101e44d?xhsshare=CopyLink&amp;appuid=5ed4ee5000000000010032c5&amp;apptime=1606566507</t>
  </si>
  <si>
    <t>https://m.oasis.weibo.cn/v1/h5/share?sid=4576333604854100</t>
  </si>
  <si>
    <t>淑姗</t>
  </si>
  <si>
    <t>17607625262</t>
  </si>
  <si>
    <t>一位靓女揪咪</t>
  </si>
  <si>
    <t>https://www.xiaohongshu.com/user/profile/5ba34f3b2dfa220001ed0d39?xhsshare=CopyLink&amp;appuid=5ba34f3b2dfa220001ed0d39&amp;apptime=1603104701</t>
  </si>
  <si>
    <t>https://www.xiaohongshu.com/discovery/item/5fc9d9f1000000000100946b?xhsshare=CopyLink&amp;appuid=5ba34f3b2dfa220001ed0d39&amp;apptime=1607328522</t>
  </si>
  <si>
    <t>Lucia</t>
  </si>
  <si>
    <t>Lucia3707</t>
  </si>
  <si>
    <t>evilive_R</t>
  </si>
  <si>
    <t>https://www.xiaohongshu.com/user/profile/5db318960000000001005b19?xhsshare=CopyLink&amp;appuid=5db318960000000001005b19&amp;apptime=1582646851</t>
  </si>
  <si>
    <t>否</t>
  </si>
  <si>
    <t>你连桃子都吃不到</t>
  </si>
  <si>
    <t>桃子奈里君</t>
  </si>
  <si>
    <t>https://www.xiaohongshu.com/user/profile/5f01bfd1000000000100012d?xhsshare=CopyLink&amp;appuid=5f01bfd1000000000100012d&amp;apptime=1602428272</t>
  </si>
  <si>
    <t>https://www.xiaohongshu.com/discovery/item/5fb54db800000000010099ac?xhsshare=CopyLink&amp;appuid=5f01bfd1000000000100012d&amp;apptime=1605717438</t>
  </si>
  <si>
    <t>https://m.weibo.cn/3641774093/4572773886462685</t>
  </si>
  <si>
    <t>逗号</t>
  </si>
  <si>
    <t>U0111119</t>
  </si>
  <si>
    <t>是晕晕本人</t>
  </si>
  <si>
    <t>https://www.xiaohongshu.com/user/profile/5d9f02260000000001007453?xhsshare=CopyLink&amp;appuid=5d9f02260000000001007453&amp;apptime=1603180094</t>
  </si>
  <si>
    <t>https://www.xiaohongshu.com/discovery/item/5fcf406300000000010043f8?xhsshare=CopyLink&amp;appuid=5d9f02260000000001007453&amp;apptime=1608013392</t>
  </si>
  <si>
    <t>🌞</t>
  </si>
  <si>
    <t>17876238248</t>
  </si>
  <si>
    <t>Dylan</t>
  </si>
  <si>
    <t>https://www.xiaohongshu.com/user/profile/5e47fd73000000000100a39b?xhsshare=CopyLink&amp;appuid=5e47fd73000000000100a39b&amp;apptime=1603105222</t>
  </si>
  <si>
    <t>https://www.xiaohongshu.com/discovery/item/5fb76542000000000101e8a8?xhsshare=CopyLink&amp;appuid=5e47fd73000000000100a39b&amp;apptime=1605854609</t>
  </si>
  <si>
    <t>未收录未结算</t>
  </si>
  <si>
    <r>
      <rPr>
        <sz val="12"/>
        <color theme="1"/>
        <rFont val="微软雅黑"/>
        <charset val="134"/>
      </rPr>
      <t>Crystal.</t>
    </r>
    <r>
      <rPr>
        <sz val="12"/>
        <color theme="1"/>
        <rFont val="Arial"/>
        <family val="2"/>
      </rPr>
      <t>ʚ</t>
    </r>
    <r>
      <rPr>
        <sz val="12"/>
        <color theme="1"/>
        <rFont val="Baskerville Old Face"/>
        <family val="1"/>
      </rPr>
      <t>🐻ྀི</t>
    </r>
    <r>
      <rPr>
        <sz val="12"/>
        <color theme="1"/>
        <rFont val="Arial"/>
        <family val="2"/>
      </rPr>
      <t>ɞ</t>
    </r>
  </si>
  <si>
    <t>DORIS970614</t>
  </si>
  <si>
    <t>鹿小佳</t>
  </si>
  <si>
    <t>https://www.xiaohongshu.com/user/profile/5e494aa00000000001009e09?xhsshare=CopyLink&amp;appuid=5e494aa00000000001009e09&amp;apptime=1596721312</t>
  </si>
  <si>
    <t>https://www.xiaohongshu.com/discovery/item/5fbd1ad10000000001002bf5?xhsshare=CopyLink&amp;appuid=5e494aa00000000001009e09&amp;apptime=1606987594</t>
  </si>
  <si>
    <t>Doris lanlan( 消息多回复慢）</t>
  </si>
  <si>
    <t>Sumifeizai</t>
  </si>
  <si>
    <t>聆听的哆若米</t>
  </si>
  <si>
    <t>https://www.xiaohongshu.com/user/profile/5e776fd30000000001001da8?xhsshare=CopyLink&amp;appuid=5e776fd30000000001001da8&amp;apptime=1603203428</t>
  </si>
  <si>
    <t>https://www.xiaohongshu.com/discovery/item/5fae5402000000000100bf2f?xhsshare=CopyLink&amp;appuid=5e776fd30000000001001da8&amp;apptime=1605260418</t>
  </si>
  <si>
    <t>https://show.meitu.com/detail?feed_id=6732912718423026185&amp;lang=cn&amp;stat_id=6732912718423026185&amp;stat_gid=1857856087&amp;stat_uid=1576187388</t>
  </si>
  <si>
    <t>nothing</t>
  </si>
  <si>
    <t>13652866887</t>
  </si>
  <si>
    <t>wings</t>
  </si>
  <si>
    <t>https://www.xiaohongshu.com/user/profile/5bcf348d868e9b0001117395?xhsshare=CopyLink&amp;appuid=5bcf348d868e9b0001117395&amp;apptime=1603104785</t>
  </si>
  <si>
    <t>https://www.xiaohongshu.com/discovery/item/5fb52efb000000000101fd27?xhsshare=CopyLink&amp;appuid=5bcf348d868e9b0001117395&amp;apptime=1607418305</t>
  </si>
  <si>
    <r>
      <rPr>
        <sz val="12"/>
        <color theme="1"/>
        <rFont val="微软雅黑"/>
        <charset val="134"/>
      </rPr>
      <t>LILILILILI</t>
    </r>
    <r>
      <rPr>
        <sz val="12"/>
        <color theme="1"/>
        <rFont val="宋体"/>
        <charset val="134"/>
      </rPr>
      <t></t>
    </r>
  </si>
  <si>
    <t>Li5228001</t>
  </si>
  <si>
    <t>LiLi吖-</t>
  </si>
  <si>
    <t>https://www.xiaohongshu.com/user/profile/5b88c14c9578cc000189d97c?xhsshare=CopyLink&amp;appuid=5b88c14c9578cc000189d97c&amp;apptime=1603077050</t>
  </si>
  <si>
    <t>https://www.xiaohongshu.com/discovery/item/5fb5d29e0000000001007cfe?xhsshare=SinaWeibo&amp;appuid=5b88c14c9578cc000189d97c&amp;apptime=1605751575</t>
  </si>
  <si>
    <t>💜</t>
  </si>
  <si>
    <t>xxbebe</t>
  </si>
  <si>
    <t>叻叻居</t>
  </si>
  <si>
    <t>https://www.xiaohongshu.com/user/profile/5e8f00ff0000000001003037?xhsshare=CopyLink&amp;appuid=5e8f00ff0000000001003037&amp;apptime=1603110797</t>
  </si>
  <si>
    <t>https://www.xiaohongshu.com/discovery/item/5fb6427f0000000001007ddf?xhsshare=CopyLink&amp;appuid=5e8f00ff0000000001003037&amp;apptime=1606733023</t>
  </si>
  <si>
    <r>
      <rPr>
        <sz val="12"/>
        <color theme="1"/>
        <rFont val="微软雅黑"/>
        <charset val="134"/>
      </rPr>
      <t>咖喱肉丸子</t>
    </r>
    <r>
      <rPr>
        <sz val="12"/>
        <color theme="1"/>
        <rFont val="Baskerville Old Face"/>
        <family val="1"/>
      </rPr>
      <t>💤</t>
    </r>
  </si>
  <si>
    <t>LANOxANDHzT-F</t>
  </si>
  <si>
    <t>一只熊</t>
  </si>
  <si>
    <t>https://www.xiaohongshu.com/user/profile/5b66e6f6423b0a0001882971?xhsshare=CopyLink&amp;appuid=5b66e6f6423b0a0001882971&amp;apptime=1603117671</t>
  </si>
  <si>
    <t>https://www.xiaohongshu.com/discovery/item/5faf8b7a000000000100b475?xhsshare=CopyLink&amp;appuid=5b66e6f6423b0a0001882971&amp;apptime=1605340062</t>
  </si>
  <si>
    <t>Newsoul</t>
  </si>
  <si>
    <t>Newsoul228</t>
  </si>
  <si>
    <t>小杜同学</t>
  </si>
  <si>
    <t>https://www.xiaohongshu.com/user/profile/59ebe72ce8ac2b30a041a6e0?xhsshare=CopyLink&amp;appuid=59ebe72ce8ac2b30a041a6e0&amp;apptime=1603110053</t>
  </si>
  <si>
    <t>https://www.xiaohongshu.com/discovery/item/5fd352b400000000010036f0?xhsshare=CopyLink&amp;appuid=59ebe72ce8ac2b30a041a6e0&amp;apptime=1608005695</t>
  </si>
  <si>
    <r>
      <rPr>
        <sz val="12"/>
        <color theme="1"/>
        <rFont val="微软雅黑"/>
        <charset val="134"/>
      </rPr>
      <t xml:space="preserve">Konmy  Lin </t>
    </r>
    <r>
      <rPr>
        <sz val="12"/>
        <color theme="1"/>
        <rFont val="宋体"/>
        <charset val="134"/>
      </rPr>
      <t></t>
    </r>
    <r>
      <rPr>
        <sz val="12"/>
        <color theme="1"/>
        <rFont val="微软雅黑"/>
        <charset val="134"/>
      </rPr>
      <t xml:space="preserve"> </t>
    </r>
    <r>
      <rPr>
        <sz val="12"/>
        <color theme="1"/>
        <rFont val="宋体"/>
        <charset val="134"/>
      </rPr>
      <t></t>
    </r>
  </si>
  <si>
    <r>
      <rPr>
        <sz val="12"/>
        <color theme="1"/>
        <rFont val="微软雅黑"/>
        <charset val="134"/>
      </rPr>
      <t>彭猪猪</t>
    </r>
    <r>
      <rPr>
        <sz val="12"/>
        <color theme="1"/>
        <rFont val="Baskerville Old Face"/>
        <family val="1"/>
      </rPr>
      <t>🐷</t>
    </r>
  </si>
  <si>
    <t>https://www.xiaohongshu.com/user/profile/5bf2adccc384ad0001babf4b?xhsshare=CopyLink&amp;appuid=5bf2adccc384ad0001babf4b&amp;apptime=1603123518</t>
  </si>
  <si>
    <t>konmy0329</t>
  </si>
  <si>
    <t>https://www.xiaohongshu.com/discovery/item/5fb50791000000000101ff31?xhsshare=CopyLink&amp;appuid=5bf2adccc384ad0001babf4b&amp;apptime=1605867546</t>
  </si>
  <si>
    <t>雨停</t>
  </si>
  <si>
    <t>18121991504</t>
  </si>
  <si>
    <t>不加香菇</t>
  </si>
  <si>
    <t>https://www.xiaohongshu.com/user/profile/5f1bd74e000000000101e80f?xhsshare=CopyLink&amp;appuid=5f1bd74e000000000101e80f&amp;apptime=1603109445</t>
  </si>
  <si>
    <t>https://www.xiaohongshu.com/discovery/item/5fbb94af000000000101f7ba?xhsshare=CopyLink&amp;appuid=5da70b2900000000010062bc&amp;apptime=1606192170</t>
  </si>
  <si>
    <t>Ceng</t>
  </si>
  <si>
    <t>suancaimiana</t>
  </si>
  <si>
    <t>爱吃酸菜面的老坛酱</t>
  </si>
  <si>
    <t>https://www.xiaohongshu.com/discovery/item/5f59bc990000000001004421?xhsshare=CopyLink&amp;appuid=5f1392b1000000000100015c&amp;apptime=1603128010</t>
  </si>
  <si>
    <t>有一粒大番茄（小红书kol）</t>
  </si>
  <si>
    <t>WX18125826834</t>
  </si>
  <si>
    <t>有一粒大番茄</t>
  </si>
  <si>
    <t>https://www.xiaohongshu.com/user/profile/5ee736e1000000000100605e?xhsshare=CopyLink&amp;appuid=5ee736e1000000000100605e&amp;apptime=1600224053</t>
  </si>
  <si>
    <t>https://www.xiaohongshu.com/discovery/item/5fb4828f0000000001000ee7?xhsshare=CopyLink&amp;appuid=5ee736e1000000000100605e&amp;apptime=1605665446</t>
  </si>
  <si>
    <t>https://show.meitu.com/detail?feed_id=6734650143465829991&amp;root_id=1027134790&amp;stat_gid=1886178603&amp;stat_uid=1027134790</t>
  </si>
  <si>
    <t>Week1</t>
  </si>
  <si>
    <t>yyyyy111999</t>
  </si>
  <si>
    <t>https://www.xiaohongshu.com/user/profile/55e266aac2bdeb2a1e56a480?xhsshare=CopyLink&amp;appuid=55e266aac2bdeb2a1e56a480&amp;apptime=1603159992</t>
  </si>
  <si>
    <t>袁荧玥大儿童</t>
  </si>
  <si>
    <t>yuanyingyuer</t>
  </si>
  <si>
    <t>奶糖大儿童</t>
  </si>
  <si>
    <t>https://www.xiaohongshu.com/user/profile/5e7626c900000000010002d7?xhsshare=CopyLink&amp;appuid=5e7626c900000000010002d7&amp;apptime=1603175071</t>
  </si>
  <si>
    <t>https://www.xiaohongshu.com/discovery/item/5fb62d29000000000100626e?xhsshare=CopyLink&amp;appuid=5e7626c900000000010002d7&amp;apptime=1605774673</t>
  </si>
  <si>
    <t>https://show.meitu.com/detail?feed_id=6735116114072720645&amp;root_id=1676595164&amp;stat_gid=1943258973&amp;stat_uid=1676595164</t>
  </si>
  <si>
    <t>汇总</t>
  </si>
  <si>
    <t>序号</t>
  </si>
  <si>
    <t>年龄</t>
  </si>
  <si>
    <t>近期视频</t>
  </si>
  <si>
    <t>点赞</t>
  </si>
  <si>
    <t>天数</t>
  </si>
  <si>
    <t>流量</t>
  </si>
  <si>
    <t>质量</t>
  </si>
  <si>
    <t>赞和收藏数量</t>
  </si>
  <si>
    <t>本月合作</t>
  </si>
  <si>
    <t>视频待选</t>
  </si>
  <si>
    <t>账号质量</t>
  </si>
  <si>
    <t>粉丝性价比</t>
  </si>
  <si>
    <t>内容性价比</t>
  </si>
  <si>
    <t>博主领域</t>
  </si>
  <si>
    <t>所在城市</t>
  </si>
  <si>
    <t>收到产品后其他可发布平台</t>
  </si>
  <si>
    <t>收货后可几天交稿</t>
  </si>
  <si>
    <t>视频笔记报价</t>
  </si>
  <si>
    <t>以往视频笔记链接参考(合作视频达人必填)</t>
  </si>
  <si>
    <t>粉丝10w+达人视频合作最低价</t>
  </si>
  <si>
    <t>7</t>
  </si>
  <si>
    <t>失眠少女清醒记小红书合作</t>
  </si>
  <si>
    <t>18587356010</t>
  </si>
  <si>
    <t>18-24</t>
  </si>
  <si>
    <t>失眠少女清醒记</t>
  </si>
  <si>
    <t>https://www.xiaohongshu.com/user/profile/5bab95362d833c00015887a9?xhsshare=CopyLink&amp;appuid=5bab95362d833c00015887a9&amp;apptime=1542880311</t>
  </si>
  <si>
    <t>69000</t>
  </si>
  <si>
    <t>500000</t>
  </si>
  <si>
    <t>护肤,彩妆</t>
  </si>
  <si>
    <t>四川</t>
  </si>
  <si>
    <t>朋友圈</t>
  </si>
  <si>
    <t>五天</t>
  </si>
  <si>
    <t>no</t>
  </si>
  <si>
    <t>1000</t>
  </si>
  <si>
    <t>39</t>
  </si>
  <si>
    <t>郑玲玲🍃商务合作</t>
  </si>
  <si>
    <t>min544056975</t>
  </si>
  <si>
    <t>18219300639</t>
  </si>
  <si>
    <t>24-29</t>
  </si>
  <si>
    <t>郑玲玲</t>
  </si>
  <si>
    <t>https://www.xiaohongshu.com/user/profile/5a38516f4eacab78eb42b1ab?xhsshare=CopyLink&amp;appuid=5a38516f4eacab78eb42b1ab&amp;apptime=1583241293</t>
  </si>
  <si>
    <t>105000</t>
  </si>
  <si>
    <t>428000</t>
  </si>
  <si>
    <t>广州</t>
  </si>
  <si>
    <t>小红书</t>
  </si>
  <si>
    <t>5</t>
  </si>
  <si>
    <t>郑玲玲发布了一篇小红书笔记，快来看吧！😆 e40EaEY20y6rlnY 😆 http://xhslink.com/85bkJ，复制本条信息，打开【小红书】App查看精彩内容！</t>
  </si>
  <si>
    <t>4200</t>
  </si>
  <si>
    <t>154</t>
  </si>
  <si>
    <t>351000</t>
  </si>
  <si>
    <t>护肤</t>
  </si>
  <si>
    <t>广东</t>
  </si>
  <si>
    <t>绿洲  微博</t>
  </si>
  <si>
    <t>5天内</t>
  </si>
  <si>
    <t>Jenn欣发布了一篇小红书笔记，快来看吧！😆 Y38D41OvQT30Nhc 😆 http://xhslink.com/CzbnK，复制本条信息，打开【小红书】App查看精彩内容！</t>
  </si>
  <si>
    <t>150</t>
  </si>
  <si>
    <t>困困7（假期不回复）</t>
  </si>
  <si>
    <t>Q1209406898</t>
  </si>
  <si>
    <t>15959527601</t>
  </si>
  <si>
    <t>困困7</t>
  </si>
  <si>
    <t>https://www.xiaohongshu.com/user/profile/5dc213fb00000000010069ca?xhsshare=CopyLink&amp;appuid=5a61e19be8ac2b431b322ad4&amp;apptime=1596543684</t>
  </si>
  <si>
    <t>近期未发</t>
  </si>
  <si>
    <t>7434</t>
  </si>
  <si>
    <t>36744</t>
  </si>
  <si>
    <t>福建省泉州市</t>
  </si>
  <si>
    <t>绿洲</t>
  </si>
  <si>
    <t>困困7发布了一篇小红书笔记，快来看吧！😆 Gi4raeGx0u0Ik9i 😆 http://xhslink.com/rmP7J，复制本条信息，打开【小红书】App查看精彩内容！</t>
  </si>
  <si>
    <t>0</t>
  </si>
  <si>
    <t>85</t>
  </si>
  <si>
    <t>官方提醒</t>
  </si>
  <si>
    <t>P1158603226</t>
  </si>
  <si>
    <t>13417248526</t>
  </si>
  <si>
    <t>油条送粥</t>
  </si>
  <si>
    <t>https://www.xiaohongshu.com/user/profile/5b7579323fd4560001e11e26?xhsshare=CopyLink&amp;appuid=5b7579323fd4560001e11e26&amp;apptime=1602329494</t>
  </si>
  <si>
    <t>https://www.xiaohongshu.com/discovery/item/5f70388f000000000100366a</t>
  </si>
  <si>
    <t>高</t>
  </si>
  <si>
    <t>中</t>
  </si>
  <si>
    <t>10209</t>
  </si>
  <si>
    <t>41000</t>
  </si>
  <si>
    <t>绿洲  美图</t>
  </si>
  <si>
    <t>4</t>
  </si>
  <si>
    <t>油条送粥发布了一篇小红书笔记，快来看吧！😆 Xegx1xvHj46Zdfn 😆 http://xhslink.com/qShqJ，复制本条信息，打开【小红书】App查看精彩内容！</t>
  </si>
  <si>
    <t>118</t>
  </si>
  <si>
    <t>小蓝o</t>
  </si>
  <si>
    <t>Hxl495bb-</t>
  </si>
  <si>
    <t>13660369986</t>
  </si>
  <si>
    <t>小藍好圓</t>
  </si>
  <si>
    <t>https://www.xiaohongshu.com/user/profile/5ecbb5470000000001006f2f?xhsshare=CopyLink&amp;appuid=5ecbb5470000000001006f2f&amp;apptime=1602388163</t>
  </si>
  <si>
    <t>护肤,彩妆,穿搭</t>
  </si>
  <si>
    <t>广东广州</t>
  </si>
  <si>
    <t>绿洲，美图，美丽修行等等</t>
  </si>
  <si>
    <t>小藍好圓发布了一篇小红书笔记，快来看吧！😆 CZoI5ThNQMVhhDj 😆 http://xhslink.com/dI4yJ，复制本条信息，打开【小红书】App查看精彩内容！</t>
  </si>
  <si>
    <t>51</t>
  </si>
  <si>
    <t>Ruinʚ🧸ྀི ɞ</t>
  </si>
  <si>
    <t>Zshuaishuai429</t>
  </si>
  <si>
    <t>17780549621</t>
  </si>
  <si>
    <t>芮芮宁呀～</t>
  </si>
  <si>
    <t>https://www.xiaohongshu.com/user/profile/5c3dc0fa0000000005034777?xhsshare=CopyLink&amp;appuid=5c3dc0fa0000000005034777&amp;apptime=1571462637</t>
  </si>
  <si>
    <t>https://www.xiaohongshu.com/discovery/item/5f6484d7000000000101d592</t>
  </si>
  <si>
    <t>47000</t>
  </si>
  <si>
    <t>成都</t>
  </si>
  <si>
    <t>美图</t>
  </si>
  <si>
    <t>芮芮宁呀～发布了一篇小红书笔记，快来看吧！😆 Ez2kVIWk9IEGxoH 😆 http://xhslink.com/JUpkJ，复制本条信息，打开【小红书】App查看精彩内容！</t>
  </si>
  <si>
    <t>76</t>
  </si>
  <si>
    <t>BB</t>
  </si>
  <si>
    <t>q1191855665</t>
  </si>
  <si>
    <t>18901560577</t>
  </si>
  <si>
    <t>一桶饼饼</t>
  </si>
  <si>
    <t>https://www.xiaohongshu.com/user/profile/5d8c9a4d0000000001001d92?xhsshare=CopyLink&amp;appuid=5d8c9a4d0000000001001d92&amp;apptime=1602315447</t>
  </si>
  <si>
    <t>https://www.xiaohongshu.com/discovery/item/5f709fe30000000001000529</t>
  </si>
  <si>
    <t>54000</t>
  </si>
  <si>
    <t>wb</t>
  </si>
  <si>
    <t>3</t>
  </si>
  <si>
    <t>一桶饼饼发布了一篇小红书笔记，快来看吧！😆 dOJz20UdJ915wmu 😆 http://xhslink.com/U57mJ，复制本条信息，打开【小红书】App查看精彩内容！</t>
  </si>
  <si>
    <t>42</t>
  </si>
  <si>
    <t xml:space="preserve">Shuani526 </t>
  </si>
  <si>
    <t>18520254561</t>
  </si>
  <si>
    <t>https://www.xiaohongshu.com/discovery/item/5f742b9b0000000001009c31</t>
  </si>
  <si>
    <t>低</t>
  </si>
  <si>
    <t>10015</t>
  </si>
  <si>
    <t>55000</t>
  </si>
  <si>
    <t>广州市</t>
  </si>
  <si>
    <t>是你的胖妮吖发布了一篇小红书笔记，快来看吧！😆 jrU1OyPhNcC1DRK 😆 http://xhslink.com/6qfkJ，复制本条信息，打开【小红书】App查看精彩内容！</t>
  </si>
  <si>
    <t>43</t>
  </si>
  <si>
    <t>boom（群多有事私聊）</t>
  </si>
  <si>
    <t>qy66742</t>
  </si>
  <si>
    <t>13382318955</t>
  </si>
  <si>
    <t>是你的11</t>
  </si>
  <si>
    <t>https://www.xiaohongshu.com/user/profile/5a87f9b211be10035cfebf37?xhsshare=CopyLink&amp;appuid=5a87f9b211be10035cfebf37&amp;apptime=1602302848</t>
  </si>
  <si>
    <t>江苏省淮安市</t>
  </si>
  <si>
    <t>微博11万粉丝抖音1.3万粉丝快手3.4万粉丝可以同步</t>
  </si>
  <si>
    <t>是你的11发布了一篇小红书笔记，快来看吧！😆 J63jx87qUnPGTGj 😆 http://xhslink.com/IIfkJ，复制本条信息，打开【小红书】App查看精彩内容！</t>
  </si>
  <si>
    <t>16</t>
  </si>
  <si>
    <t>好想吃大饼哦🤔</t>
  </si>
  <si>
    <t>Lymlym0921</t>
  </si>
  <si>
    <t>18845591379</t>
  </si>
  <si>
    <t>好想吃大饼🤗</t>
  </si>
  <si>
    <t>https://www.xiaohongshu.com/user/profile/5a2f4240e8ac2b4d3659e55a?xhsshare=CopyLink&amp;appuid=5a2f4240e8ac2b4d3659e55a&amp;apptime=1564457194</t>
  </si>
  <si>
    <t>60000</t>
  </si>
  <si>
    <t>哈尔滨</t>
  </si>
  <si>
    <t>美图 绿洲 微博</t>
  </si>
  <si>
    <t>好想吃大饼🤗发布了一篇小红书笔记，快来看吧！😆 W8FsBdAeoFWBBwM 😆 http://xhslink.com/J0NjJ，复制本条信息，打开【小红书】App查看精彩内容！</t>
  </si>
  <si>
    <t>9</t>
  </si>
  <si>
    <t>郑姜饼仁</t>
  </si>
  <si>
    <t>1176397790</t>
  </si>
  <si>
    <t>13342422477</t>
  </si>
  <si>
    <t>Cookiezmm</t>
  </si>
  <si>
    <t>https://www.xiaohongshu.com/user/profile/5be99ad4713ba300010fbaa2?xhsshare=CopyLink&amp;appuid=5be99ad4713ba300010fbaa2&amp;apptime=1602300824</t>
  </si>
  <si>
    <t>62000</t>
  </si>
  <si>
    <t>大连</t>
  </si>
  <si>
    <t xml:space="preserve">微博 美图 绿洲 </t>
  </si>
  <si>
    <t>CookieZmm发布了一篇小红书笔记，快来看吧！😆 sHQMcYfQvsh8RuH 😆 http://xhslink.com/tFOjJ，复制本条信息，打开【小红书】App查看精彩内容！</t>
  </si>
  <si>
    <t>13</t>
  </si>
  <si>
    <t>傲娇的肉肉（小号猫性柠檬精）</t>
  </si>
  <si>
    <t>17827445456</t>
  </si>
  <si>
    <t>傲娇的肉肉</t>
  </si>
  <si>
    <t>https://www.xiaohongshu.com/user/profile/5a81e35d4eacab2df0bbfef2?xhsshare=CopyLink&amp;appuid=5bff98e20000000005013294&amp;apptime=1583994228</t>
  </si>
  <si>
    <t>103000</t>
  </si>
  <si>
    <t>210000</t>
  </si>
  <si>
    <t>微博</t>
  </si>
  <si>
    <t>https://www.xiaohongshu.com/user/profile/5bdbfe81f60ac60001386029?xhsshare=CopyLink&amp;appuid=5bdbfe81f60ac60001386029&amp;apptime=1545038648</t>
  </si>
  <si>
    <t>60</t>
  </si>
  <si>
    <t>陈巧克力🍫</t>
  </si>
  <si>
    <t>c-s-m521</t>
  </si>
  <si>
    <t>17620330892</t>
  </si>
  <si>
    <t>Chan🍫</t>
  </si>
  <si>
    <t>https://www.xiaohongshu.com/user/profile/577a806c6a6a69391bcf8d65?xhsshare=CopyLink&amp;appuid=577a806c6a6a69391bcf8d65&amp;apptime=1588785511</t>
  </si>
  <si>
    <t>https://www.xiaohongshu.com/discovery/item/5f7552a4000000000100112a</t>
  </si>
  <si>
    <t>63000</t>
  </si>
  <si>
    <t>广东省东莞市</t>
  </si>
  <si>
    <t>Chan🍫发布了一篇小红书笔记，快来看吧！😆 0by1Hghpdx4TeQX 😆 http://xhslink.com/js9kJ，复制本条信息，打开【小红书】App查看精彩内容！</t>
  </si>
  <si>
    <t>糯米团子</t>
  </si>
  <si>
    <t>yangyang_zan</t>
  </si>
  <si>
    <t>18156697016</t>
  </si>
  <si>
    <t>https://www.xiaohongshu.com/user/profile/58c544bb6a6a695eb40c84e3?xhsshare=CopyLink&amp;appuid=58c544bb6a6a695eb40c84e3&amp;apptime=1582553093</t>
  </si>
  <si>
    <t>https://www.xiaohongshu.com/discovery/item/5f83ee0b000000000100a539</t>
  </si>
  <si>
    <t>64000</t>
  </si>
  <si>
    <t>合肥</t>
  </si>
  <si>
    <t>糯米团子发布了一篇小红书笔记，快来看吧！😆 suhL0bR7mJ8QA9f 😆 http://xhslink.com/bRMjJ，复制本条信息，打开【小红书】App查看精彩内容！</t>
  </si>
  <si>
    <t>31</t>
  </si>
  <si>
    <t>SOBER</t>
  </si>
  <si>
    <t>1215014079</t>
  </si>
  <si>
    <t>15875017117</t>
  </si>
  <si>
    <t>羊仔日记</t>
  </si>
  <si>
    <t>https://www.xiaohongshu.com/user/profile/5e6b66a50000000001006c0a?xhsshare=CopyLink&amp;appuid=5e6b66a50000000001006c0a&amp;apptime=1602301450</t>
  </si>
  <si>
    <t>https://www.xiaohongshu.com/discovery/item/5f89832c000000000100bdf4</t>
  </si>
  <si>
    <t>13600</t>
  </si>
  <si>
    <t>江门</t>
  </si>
  <si>
    <t>羊仔日记发布了一篇小红书笔记，快来看吧！😆 8ONNgSCvGJZpCA2 😆 http://xhslink.com/GIXjJ，复制本条信息，打开【小红书】App查看精彩内容！</t>
  </si>
  <si>
    <t>17</t>
  </si>
  <si>
    <t>Cookies🍒</t>
  </si>
  <si>
    <t>zyqyq_yq</t>
  </si>
  <si>
    <t>13226898380</t>
  </si>
  <si>
    <t>芝士cookies</t>
  </si>
  <si>
    <t>https://www.xiaohongshu.com/user/profile/5eedc5f6000000000101d4e6?xhsshare=CopyLink&amp;appuid=5eedc5f6000000000101d4e6&amp;apptime=1602300969</t>
  </si>
  <si>
    <t>18000</t>
  </si>
  <si>
    <t>7天内</t>
  </si>
  <si>
    <t>芝士cookies发布了一篇小红书笔记，快来看吧！😆 RvAV55A5rmxg5Dz 😆 http://xhslink.com/9HRjJ，复制本条信息，打开【小红书】App查看精彩内容！</t>
  </si>
  <si>
    <t>54</t>
  </si>
  <si>
    <t>无糖安慕c🍶</t>
  </si>
  <si>
    <t>18826345616</t>
  </si>
  <si>
    <t>https://www.xiaohongshu.com/user/profile/5e60d5b0000000000100050b?xhsshare=CopyLink&amp;appuid=5e60d5b0000000000100050b&amp;apptime=1602304490</t>
  </si>
  <si>
    <t>68000</t>
  </si>
  <si>
    <t>韶关</t>
  </si>
  <si>
    <t>https://www.xiaohongshu.com/discovery/item/5f6b3d660000000001006f0b?xhsshare=CopyLink&amp;appuid=5e60d5b0000000000100050b&amp;apptime=1602304535</t>
  </si>
  <si>
    <t>152</t>
  </si>
  <si>
    <t>ouni酱酱🐈</t>
  </si>
  <si>
    <t>ouni酱酱</t>
  </si>
  <si>
    <t>18022888718</t>
  </si>
  <si>
    <t>https://www.xiaohongshu.com/user/profile/5ded0479000000000100633a?xhsshare=CopyLink&amp;appuid=5ded0479000000000100633a&amp;apptime=1602645546</t>
  </si>
  <si>
    <t>16000</t>
  </si>
  <si>
    <t>深圳</t>
  </si>
  <si>
    <t>ouni酱酱发布了一篇小红书笔记，快来看吧！😆 S7t4tABvYphMXnQ 😆 http://xhslink.com/WnVgK，复制本条信息，打开【小红书】App查看精彩内容！</t>
  </si>
  <si>
    <t>146</t>
  </si>
  <si>
    <t>七幺幺</t>
  </si>
  <si>
    <t>zys2312590442</t>
  </si>
  <si>
    <t>13049390583</t>
  </si>
  <si>
    <t>七幺幺a00</t>
  </si>
  <si>
    <t>https://www.xiaohongshu.com/user/profile/5d49940c000000001202676b?xhsshare=CopyLink&amp;appuid=59e224cad7c6fa592e03c44c&amp;apptime=1598782042</t>
  </si>
  <si>
    <t>70000</t>
  </si>
  <si>
    <t>https://itunes.apple.com/cn/app/id741292507?l=en&amp;mt=8</t>
  </si>
  <si>
    <t>80</t>
  </si>
  <si>
    <t>梁喵喵</t>
  </si>
  <si>
    <t>liangmiaomiao123-</t>
  </si>
  <si>
    <t>13286200918</t>
  </si>
  <si>
    <t>https://www.xiaohongshu.com/user/profile/5d9c68b30000000001008452?xhsshare=CopyLink&amp;appuid=5d9c68b30000000001008452&amp;apptime=1602324809</t>
  </si>
  <si>
    <t>72000</t>
  </si>
  <si>
    <t>广东省惠州</t>
  </si>
  <si>
    <t>46</t>
  </si>
  <si>
    <t>Cherli</t>
  </si>
  <si>
    <t>CCL20176</t>
  </si>
  <si>
    <t>19902806294</t>
  </si>
  <si>
    <t>陈酱紫吖</t>
  </si>
  <si>
    <t>https://www.xiaohongshu.com/user/profile/5bda82852f1a2d0001a53ada?xhsshare=CopyLink&amp;appuid=5bda82852f1a2d0001a53ada&amp;apptime=1602302924</t>
  </si>
  <si>
    <t>13000</t>
  </si>
  <si>
    <t>75000</t>
  </si>
  <si>
    <t>护肤,彩妆,美食</t>
  </si>
  <si>
    <t>微博 微淘</t>
  </si>
  <si>
    <t>陈酱紫吖发布了一篇小红书笔记，快来看吧！😆 asnEBhEcn9493wp 😆 http://xhslink.com/F1ekJ，复制本条信息，打开【小红书】App查看精彩内容！</t>
  </si>
  <si>
    <t>109</t>
  </si>
  <si>
    <t>https://www.xiaohongshu.com/discovery/item/5f6f183b000000000101e732</t>
  </si>
  <si>
    <t>77000</t>
  </si>
  <si>
    <t>南京</t>
  </si>
  <si>
    <t>季陶民发布了一篇小红书笔记，快来看吧！😆 7BRyDCc4sWD55s1 😆 http://xhslink.com/PeYwJ，复制本条信息，打开【小红书】App查看精彩内容！</t>
  </si>
  <si>
    <t>24</t>
  </si>
  <si>
    <t>項呦呦</t>
  </si>
  <si>
    <t>15209896224</t>
  </si>
  <si>
    <t>項呦呦✨</t>
  </si>
  <si>
    <t>https://www.xiaohongshu.com/user/profile/5e1d1fc50000000001009af8?xhsshare=CopyLink&amp;appuid=5e1d1fc50000000001009af8&amp;apptime=1600138414</t>
  </si>
  <si>
    <t>50000</t>
  </si>
  <si>
    <t>120000</t>
  </si>
  <si>
    <t>安徽省合肥市瑶海区磨店安徽广播影视职业技术学院 炸炸 15551294746</t>
  </si>
  <si>
    <t>110</t>
  </si>
  <si>
    <t>https://www.xiaohongshu.com/discovery/item/5f806e41000000000100b724</t>
  </si>
  <si>
    <t>78000</t>
  </si>
  <si>
    <t>辽宁大连</t>
  </si>
  <si>
    <t>美图 微博</t>
  </si>
  <si>
    <t>3-5</t>
  </si>
  <si>
    <t>奶凶奶凶的小肉肉发布了一篇小红书笔记，快来看吧！😆 wy8BhKIJqiT4sni 😆 http://xhslink.com/4T7wJ，复制本条信息，打开【小红书】App查看精彩内容！</t>
  </si>
  <si>
    <t>26</t>
  </si>
  <si>
    <t>DingingS</t>
  </si>
  <si>
    <t>ll80233456</t>
  </si>
  <si>
    <t>18628343883</t>
  </si>
  <si>
    <t xml:space="preserve">Dingings </t>
  </si>
  <si>
    <t>https://www.xiaohongshu.com/user/profile/59b88f405e87e77b160a61eb?xhsshare=CopyLink&amp;appuid=59b88f405e87e77b160a61eb&amp;apptime=1602301228</t>
  </si>
  <si>
    <t>104000</t>
  </si>
  <si>
    <t>352000</t>
  </si>
  <si>
    <t>护肤,母婴</t>
  </si>
  <si>
    <t>微博，考拉</t>
  </si>
  <si>
    <t>DingingS发布了一篇小红书笔记，快来看吧！😆 yeSu9AEYOt5SQcy 😆 http://xhslink.com/Q9QjJ，复制本条信息，打开【小红书】App查看精彩内容！</t>
  </si>
  <si>
    <t>3600</t>
  </si>
  <si>
    <t>138</t>
  </si>
  <si>
    <t>KIKI🤍</t>
  </si>
  <si>
    <t>Rayyy17-</t>
  </si>
  <si>
    <t>13144107438</t>
  </si>
  <si>
    <t>KIKIKEY</t>
  </si>
  <si>
    <t>https://www.xiaohongshu.com/user/profile/5d357de8000000001000f778?xhsshare=CopyLink&amp;appuid=571ad0ecaed758141649bc8d&amp;apptime=1595262446</t>
  </si>
  <si>
    <t>15000</t>
  </si>
  <si>
    <t>79000</t>
  </si>
  <si>
    <t>美图秀秀</t>
  </si>
  <si>
    <t>一周内</t>
  </si>
  <si>
    <t>KIKIKEY发布了一篇小红书笔记，快来看吧！😆 XyHT8L5V0wTbIvq 😆 http://xhslink.com/hUJJJ，复制本条信息，打开【小红书】App查看精彩内容！</t>
  </si>
  <si>
    <t>33</t>
  </si>
  <si>
    <t>https://www.xiaohongshu.com/discovery/item/5f8973990000000001000332</t>
  </si>
  <si>
    <t>145000</t>
  </si>
  <si>
    <t>四川成都</t>
  </si>
  <si>
    <t>小红书 美图 绿洲</t>
  </si>
  <si>
    <t>61分发布了一篇小红书笔记，快来看吧！😆 Ohb9eK6csLyPejX 😆 http://xhslink.com/Uo55J，复制本条信息，打开【小红书】App查看精彩内容！</t>
  </si>
  <si>
    <t>44</t>
  </si>
  <si>
    <t>Zoeyn‮‭</t>
  </si>
  <si>
    <t>n96725</t>
  </si>
  <si>
    <t>13026886519</t>
  </si>
  <si>
    <t>悠尤有柚</t>
  </si>
  <si>
    <t>https://www.xiaohongshu.com/user/profile/5dad912c0000000001002bb4?xhsshare=CopyLink&amp;appuid=5dad912c0000000001002bb4&amp;apptime=1602302837</t>
  </si>
  <si>
    <t>https://www.xiaohongshu.com/discovery/item/5f855f3900000000010017ad</t>
  </si>
  <si>
    <t>12276</t>
  </si>
  <si>
    <t>87000</t>
  </si>
  <si>
    <t>https://www.xiaohongshu.com/discovery/item/5f733bf00000000001005a83?xhsshare=CopyLink&amp;appuid=5dad912c0000000001002bb4&amp;apptime=1602302913</t>
  </si>
  <si>
    <t>30</t>
  </si>
  <si>
    <t>🌚</t>
  </si>
  <si>
    <t>cxn000</t>
  </si>
  <si>
    <t>18135772052</t>
  </si>
  <si>
    <t xml:space="preserve">-77777777楠友cherry </t>
  </si>
  <si>
    <t>https://www.xiaohongshu.com/user/profile/58b970aa6a6a69492367cfb2?xhsshare=CopyLink&amp;appuid=58b970aa6a6a69492367cfb2&amp;apptime=1602301410</t>
  </si>
  <si>
    <t>86000</t>
  </si>
  <si>
    <t>173000</t>
  </si>
  <si>
    <t>郑州</t>
  </si>
  <si>
    <t>_77777777楠友cherry发布了一篇小红书笔记，快来看吧！😆 tqBCXgfQTUByL8s 😆 http://xhslink.com/VFWjJ，复制本条信息，打开【小红书】App查看精彩内容！</t>
  </si>
  <si>
    <t>113</t>
  </si>
  <si>
    <t>马儿🖤（13-19号休息）</t>
  </si>
  <si>
    <t>mona1018_</t>
  </si>
  <si>
    <t>18098885221</t>
  </si>
  <si>
    <t>馬梓媛Mona</t>
  </si>
  <si>
    <t>https://www.xiaohongshu.com/user/profile/574c473b50c4b40ad01ee414?xhsshare=CopyLink&amp;appuid=574c473b50c4b40ad01ee414&amp;apptime=1602383912</t>
  </si>
  <si>
    <t>31000</t>
  </si>
  <si>
    <t>148000</t>
  </si>
  <si>
    <t>馬梓媛Mona发布了一篇小红书笔记，快来看吧！😆 a9o3Y6Pf3cXjGwO 😆 http://xhslink.com/JacyJ，复制本条信息，打开【小红书】App查看精彩内容！</t>
  </si>
  <si>
    <t>32</t>
  </si>
  <si>
    <t>L</t>
  </si>
  <si>
    <t>charlotte ABCD</t>
  </si>
  <si>
    <t>18080220862</t>
  </si>
  <si>
    <t>阿月喜欢吃饭</t>
  </si>
  <si>
    <t>https://www.xiaohongshu.com/user/profile/5da6da0900000000010056b5?xhsshare=CopyLink&amp;appuid=5da6da0900000000010056b5&amp;apptime=1602301589</t>
  </si>
  <si>
    <t>11014</t>
  </si>
  <si>
    <t>40000</t>
  </si>
  <si>
    <t>厦门</t>
  </si>
  <si>
    <t>啥平台</t>
  </si>
  <si>
    <t>阿月喜欢吃饭发布了一篇小红书笔记，快来看吧！😆 qtLIqeAswNsuZy4 😆 http://xhslink.com/1lZjJ，复制本条信息，打开【小红书】App查看精彩内容！</t>
  </si>
  <si>
    <t>84</t>
  </si>
  <si>
    <t>🖤</t>
  </si>
  <si>
    <t>1523469780615234697806</t>
  </si>
  <si>
    <t>15234697806</t>
  </si>
  <si>
    <t>Fiona💜</t>
  </si>
  <si>
    <t>https://www.xiaohongshu.com/user/profile/5bbb17956ccde0000120bcf7?xhsshare=CopyLink&amp;appuid=5bbb17956ccde0000120bcf7&amp;apptime=1602327082</t>
  </si>
  <si>
    <t>91000</t>
  </si>
  <si>
    <t>长治</t>
  </si>
  <si>
    <t>Fiona💜发布了一篇小红书笔记，快来看吧！😆 U9mjmXGJr66axXR 😆 http://xhslink.com/ElMpJ，复制本条信息，打开【小红书】App查看精彩内容！</t>
  </si>
  <si>
    <t>93</t>
  </si>
  <si>
    <t>1666263579</t>
  </si>
  <si>
    <t>18927005225</t>
  </si>
  <si>
    <t>https://www.xiaohongshu.com/user/profile/5bea7341bbdc4c000130e0db?xhsshare=CopyLink&amp;appuid=5bea7341bbdc4c000130e0db&amp;apptime=1602340197</t>
  </si>
  <si>
    <t>https://www.xiaohongshu.com/discovery/item/5f71be2f000000000101dd90</t>
  </si>
  <si>
    <t>12277</t>
  </si>
  <si>
    <t>92000</t>
  </si>
  <si>
    <t>广东河源</t>
  </si>
  <si>
    <t>全糖女孩发布了一篇小红书笔记，快来看吧！😆 bSh6F1B4lfJ2J5I 😆 http://xhslink.com/OIatJ，复制本条信息，打开【小红书】App查看精彩内容！</t>
  </si>
  <si>
    <t>35</t>
  </si>
  <si>
    <t>Crystal</t>
  </si>
  <si>
    <t>Crystal2020xif</t>
  </si>
  <si>
    <t>19814555134</t>
  </si>
  <si>
    <t>仙女下不了凡</t>
  </si>
  <si>
    <t>https://www.xiaohongshu.com/user/profile/5f0406760000000001007816?xhsshare=CopyLink&amp;appuid=5f0406760000000001007816&amp;apptime=1602302294</t>
  </si>
  <si>
    <t>四川绵阳</t>
  </si>
  <si>
    <t>36</t>
  </si>
  <si>
    <t>https://www.xiaohongshu.com/user/profile/5ce7747e0000000005002be2?xhsshare=CopyLink&amp;appuid=5ce7747e0000000005002be2&amp;apptime=1602302392</t>
  </si>
  <si>
    <t>25000</t>
  </si>
  <si>
    <t>http://xhslink.com/1u9jJ</t>
  </si>
  <si>
    <t>45</t>
  </si>
  <si>
    <t>晓因🌸</t>
  </si>
  <si>
    <t>13710216843</t>
  </si>
  <si>
    <t>13710316843</t>
  </si>
  <si>
    <t>晓因</t>
  </si>
  <si>
    <t>https://www.xiaohongshu.com/user/profile/5ae936ac6b58b71f841aaca9?xhsshare=CopyLink&amp;appuid=5ae936ac6b58b71f841aaca9&amp;apptime=1602302476</t>
  </si>
  <si>
    <t>94000</t>
  </si>
  <si>
    <t>38</t>
  </si>
  <si>
    <t>💛</t>
  </si>
  <si>
    <t>18718468811</t>
  </si>
  <si>
    <t>一个百香果</t>
  </si>
  <si>
    <t>https://www.xiaohongshu.com/user/profile/5c3347f20000000006026f31?xhsshare=CopyLink&amp;appuid=5c3347f20000000006026f31&amp;apptime=1602302411</t>
  </si>
  <si>
    <t>13890</t>
  </si>
  <si>
    <t>29980</t>
  </si>
  <si>
    <t>淘宝/微博/朋友圈</t>
  </si>
  <si>
    <t>一个百香果发布了一篇小红书笔记，快来看吧！😆 qY2cG8J3So7nsrl 😆 http://xhslink.com/N1ckJ，复制本条信息，打开【小红书】App查看精彩内容！</t>
  </si>
  <si>
    <t>141</t>
  </si>
  <si>
    <t>https://www.xiaohongshu.com/discovery/item/5f8552df0000000001003034</t>
  </si>
  <si>
    <t>佛山</t>
  </si>
  <si>
    <t>易木三替发布了一篇小红书笔记，快来看吧！😆 ETi1dfiVRRVEdCY 😆 http://xhslink.com/7W0MJ，复制本条信息，打开【小红书】App查看精彩内容！</t>
  </si>
  <si>
    <t>148</t>
  </si>
  <si>
    <t>🍯婉璇</t>
  </si>
  <si>
    <t>gwx4799</t>
  </si>
  <si>
    <t>13376773977</t>
  </si>
  <si>
    <t>璇璇bb</t>
  </si>
  <si>
    <t>https://www.xiaohongshu.com/user/profile/5daa54ff00000000010007c4?xhsshare=CopyLink&amp;appuid=5daa54ff00000000010007c4&amp;apptime=1596185449</t>
  </si>
  <si>
    <t>96000</t>
  </si>
  <si>
    <t>河源</t>
  </si>
  <si>
    <t>璇璇bb发布了一篇小红书笔记，快来看吧！😆 OsUeyrEhnOXPaxJ 😆 http://xhslink.com/VjI5J，复制本条信息，打开【小红书】App查看精彩内容！</t>
  </si>
  <si>
    <t>71</t>
  </si>
  <si>
    <t>艺嫣小红书合作</t>
  </si>
  <si>
    <t>17818580704</t>
  </si>
  <si>
    <t>艺嫣</t>
  </si>
  <si>
    <t>https://www.xiaohongshu.com/user/profile/5bcc276083f1170001689b55?xhsshare=CopyLink&amp;appuid=5bcc276083f1170001689b55&amp;apptime=1583306415</t>
  </si>
  <si>
    <t>https://www.xiaohongshu.com/discovery/item/5f71b9970000000001001811</t>
  </si>
  <si>
    <t>36000</t>
  </si>
  <si>
    <t>169000</t>
  </si>
  <si>
    <t>8</t>
  </si>
  <si>
    <t>Peach_0828</t>
  </si>
  <si>
    <t>18879274172</t>
  </si>
  <si>
    <t>https://www.xiaohongshu.com/user/profile/5f01bfd1000000000100012d?xhsshare=CopyLink&amp;appuid75394607516916=5f01bfd1000000000100012d&amp;apptime=1600685057</t>
  </si>
  <si>
    <t>108000</t>
  </si>
  <si>
    <t>绍兴</t>
  </si>
  <si>
    <t>豆瓣</t>
  </si>
  <si>
    <t>https://www.xiaohongshu.com/discovery/item/5f7dca4f0000000001002d49?xhsshare=CopyLink&amp;appuid=5f01bfd1000000000100012d&amp;apptime=1602148736</t>
  </si>
  <si>
    <t>12</t>
  </si>
  <si>
    <t>@</t>
  </si>
  <si>
    <t>chenlin08011</t>
  </si>
  <si>
    <t>18898556533</t>
  </si>
  <si>
    <t>陈Cc</t>
  </si>
  <si>
    <t>https://www.xiaohongshu.com/user/profile/5bd5f22c29d2690001edae71?xhsshare=CopyLink&amp;appuid=5bd5f22c29d2690001edae71&amp;apptime=1566276951</t>
  </si>
  <si>
    <t>109000</t>
  </si>
  <si>
    <t>可以</t>
  </si>
  <si>
    <t>陈Cc发布了一篇小红书笔记，快来看吧！😆 YQtj5u9J5lJvmS7 😆 http://xhslink.com/T9LjJ，复制本条信息，打开【小红书】App查看精彩内容！</t>
  </si>
  <si>
    <t>19</t>
  </si>
  <si>
    <t>桃子zzz</t>
  </si>
  <si>
    <t>13246846434</t>
  </si>
  <si>
    <t>https://www.xiaohongshu.com/user/profile/58837ebe50c4b46f0dd1e006?xhsshare=CopyLink&amp;appuid=58837ebe50c4b46f0dd1e006&amp;apptime=1597934565</t>
  </si>
  <si>
    <t>110000</t>
  </si>
  <si>
    <t>广东省珠海市香洲区唐家湾镇金凤路18号北京师范大学珠海分校燕华苑8栋（最好发圆通 顺丰 百世） 魏晓畅 13430386104</t>
  </si>
  <si>
    <t>21</t>
  </si>
  <si>
    <t>BY荔汁</t>
  </si>
  <si>
    <t>18290085448</t>
  </si>
  <si>
    <t>https://www.xiaohongshu.com/user/profile/5a032bc74eacab78d62110be?xhsshare=CopyLink&amp;appuid=5a032bc74eacab78d62110be&amp;apptime=1597939523</t>
  </si>
  <si>
    <t>https://www.xiaohongshu.com/discovery/item/5f646bea000000000100819e</t>
  </si>
  <si>
    <t>广州市天河区东圃大观中路广东岭南职业技术学院   余桂荔   18290085448</t>
  </si>
  <si>
    <t>83</t>
  </si>
  <si>
    <t>元气de棉花</t>
  </si>
  <si>
    <t>HFHFHF721</t>
  </si>
  <si>
    <t>15360655241</t>
  </si>
  <si>
    <t>https://www.xiaohongshu.com/user/profile/5d8d93400000000001005e92?xhsshare=CopyLink&amp;appuid=5d8d93400000000001005e92&amp;apptime=1602326028</t>
  </si>
  <si>
    <t>https://www.xiaohongshu.com/discovery/item/5f89a04d0000000001002260</t>
  </si>
  <si>
    <t>17000</t>
  </si>
  <si>
    <t>广东深圳</t>
  </si>
  <si>
    <t>无</t>
  </si>
  <si>
    <t>元气de棉花发布了一篇小红书笔记，快来看吧！😆 FEBWxVEuXHvXxjv 😆 http://xhslink.com/AbypJ，复制本条信息，打开【小红书】App查看精彩内容！</t>
  </si>
  <si>
    <t>47</t>
  </si>
  <si>
    <t>躲在阳光背后</t>
  </si>
  <si>
    <t>hen15532609551</t>
  </si>
  <si>
    <t>13591075770</t>
  </si>
  <si>
    <t>贺贺</t>
  </si>
  <si>
    <t>https://www.xiaohongshu.com/user/profile/5e9974660000000001006e94?xhsshare=CopyLink&amp;appuid=5e9974660000000001006e94&amp;apptime=1602303218</t>
  </si>
  <si>
    <t>21000</t>
  </si>
  <si>
    <t>56000</t>
  </si>
  <si>
    <t>辽宁铁岭</t>
  </si>
  <si>
    <t>微博抖音</t>
  </si>
  <si>
    <t>贺贺发布了一篇小红书笔记，快来看吧！😆 yl6Yn9N1CWsEldn 😆 http://xhslink.com/1UhkJ，复制本条信息，打开【小红书】App查看精彩内容！</t>
  </si>
  <si>
    <t>48</t>
  </si>
  <si>
    <t>https://www.xiaohongshu.com/user/profile/5e47fd73000000000100a39b?xhsshare=CopyLink&amp;appuid=5e47fd73000000000100a39b&amp;apptime=1602303238</t>
  </si>
  <si>
    <t>112000</t>
  </si>
  <si>
    <t>珠海</t>
  </si>
  <si>
    <t>75</t>
  </si>
  <si>
    <t>王卑微</t>
  </si>
  <si>
    <t>Yyy_star</t>
  </si>
  <si>
    <t>13712603222</t>
  </si>
  <si>
    <t>吉野歪歪子</t>
  </si>
  <si>
    <t>https://www.xiaohongshu.com/user/profile/5e6f3b980000000001001f3b?xhsshare=CopyLink&amp;appuid=5b23dd194eacab243c284f62&amp;apptime=1600328335</t>
  </si>
  <si>
    <t>184000</t>
  </si>
  <si>
    <t>https://www.xiaohongshu.com/discovery/item/5f805f8b0000000001005c2e?xhsshare=CopyLink&amp;appuid=5b23dd194eacab243c284f62&amp;apptime=1602314531</t>
  </si>
  <si>
    <t>50</t>
  </si>
  <si>
    <t>智慧嘻</t>
  </si>
  <si>
    <t>zsh1006437689</t>
  </si>
  <si>
    <t>13164701556</t>
  </si>
  <si>
    <t>Uei嘻</t>
  </si>
  <si>
    <t>https://www.xiaohongshu.com/user/profile/5a7b38c1e8ac2b0d4cdff560?xhsshare=CopyLink&amp;appuid=5a7b38c1e8ac2b0d4cdff560&amp;apptime=1561399802</t>
  </si>
  <si>
    <t>3天内</t>
  </si>
  <si>
    <t>https://www.xiaohongshu.com/discovery/item/5f6dc9ac0000000001005aad?xhsshare=CopyLink&amp;appuid=5a7b38c1e8ac2b0d4cdff560&amp;apptime=1602303632</t>
  </si>
  <si>
    <t>1</t>
  </si>
  <si>
    <t>张甜妮子</t>
  </si>
  <si>
    <t>yezi0819</t>
  </si>
  <si>
    <t>15200009893</t>
  </si>
  <si>
    <t>https://www.xiaohongshu.com/user/profile/58a299b782ec3972119a7d4b?xhsshare=CopyLink&amp;appuid=58a299b782ec3972119a7d4b&amp;apptime=1602300673</t>
  </si>
  <si>
    <t>https://www.xiaohongshu.com/discovery/item/5f893b940000000001000d22</t>
  </si>
  <si>
    <t>石家庄</t>
  </si>
  <si>
    <t>张甜妮子发布了一篇小红书笔记，快来看吧！😆 bI5mSxradEsjwI7 😆 http://xhslink.com/qkJjJ，复制本条信息，打开【小红书】App查看精彩内容！</t>
  </si>
  <si>
    <t>52</t>
  </si>
  <si>
    <t>奶油胖妹</t>
  </si>
  <si>
    <t>naiyoupangshan</t>
  </si>
  <si>
    <t>18888850115</t>
  </si>
  <si>
    <t>奶油胖妹珊</t>
  </si>
  <si>
    <t>https://www.xiaohongshu.com/user/profile/566430986a6a693b4cbdfc16?xhsshare=CopyLink&amp;appuid=566430986a6a693b4cbdfc16&amp;apptime=1602253921</t>
  </si>
  <si>
    <t>6632</t>
  </si>
  <si>
    <t>北京</t>
  </si>
  <si>
    <t>22</t>
  </si>
  <si>
    <t>阿鱼别跑</t>
  </si>
  <si>
    <t>17336251277</t>
  </si>
  <si>
    <t>https://www.xiaohongshu.com/user/profile/5b5955bae8ac2b5ce3c676ed?xhsshare=CopyLink&amp;appuid=5b5955bae8ac2b5ce3c676ed&amp;apptime=1600399124</t>
  </si>
  <si>
    <t>23000</t>
  </si>
  <si>
    <t>广东省东莞市厚街镇寮夏德运鞋城2楼A07   15219352453   王祖贤</t>
  </si>
  <si>
    <t>90</t>
  </si>
  <si>
    <t>LXD5199</t>
  </si>
  <si>
    <t>13537998395</t>
  </si>
  <si>
    <t>慕白在这里</t>
  </si>
  <si>
    <t>https://www.xiaohongshu.com/user/profile/587900db50c4b439d4197f4b?xhsshare=CopyLink&amp;appuid=587900db50c4b439d4197f4b&amp;apptime=1602332200</t>
  </si>
  <si>
    <t>14586</t>
  </si>
  <si>
    <t>120985</t>
  </si>
  <si>
    <t>护肤,旅行,穿搭</t>
  </si>
  <si>
    <t>广东省佛山市</t>
  </si>
  <si>
    <t>慕白在这里发布了一篇小红书笔记，快来看吧！😆 Snx1cmVgyaIVxvM 😆 http://xhslink.com/EsZqJ，复制本条信息，打开【小红书】App查看精彩内容！</t>
  </si>
  <si>
    <t>55</t>
  </si>
  <si>
    <t>哇哦～</t>
  </si>
  <si>
    <t>1270008290</t>
  </si>
  <si>
    <t>15119361434</t>
  </si>
  <si>
    <t>是小丸子啊～</t>
  </si>
  <si>
    <t>https://www.xiaohongshu.com/user/profile/5d200b18000000001000effb?xhsshare=CopyLink&amp;appuid=5d200b18000000001000effb&amp;apptime=1602304863</t>
  </si>
  <si>
    <t>惠州</t>
  </si>
  <si>
    <t>可</t>
  </si>
  <si>
    <t>56</t>
  </si>
  <si>
    <t>孤岛与川</t>
  </si>
  <si>
    <t>liusijia593377903</t>
  </si>
  <si>
    <t>18328644718</t>
  </si>
  <si>
    <t>https://www.xiaohongshu.com/user/profile/5658100782718c37c55e039c?xhsshare=CopyLink&amp;appuid=5658100782718c37c55e039c&amp;apptime=1602304974</t>
  </si>
  <si>
    <t>81000</t>
  </si>
  <si>
    <t>nm</t>
  </si>
  <si>
    <t>57</t>
  </si>
  <si>
    <t>卡塔酱（10月11月可约）</t>
  </si>
  <si>
    <t>卡塔酱</t>
  </si>
  <si>
    <t>17727225849</t>
  </si>
  <si>
    <t>https://www.xiaohongshu.com/user/profile/5dbc0f970000000001005923?xhsshare=CopyLink&amp;appuid=5e7c5bee0000000001007e31&amp;apptime=1601256716</t>
  </si>
  <si>
    <t>广东惠州</t>
  </si>
  <si>
    <t>58</t>
  </si>
  <si>
    <t>另外一只</t>
  </si>
  <si>
    <t>shameless977</t>
  </si>
  <si>
    <t>15208117487</t>
  </si>
  <si>
    <t>布丁奶茶打补丁</t>
  </si>
  <si>
    <t>https://www.xiaohongshu.com/user/profile/5edbba550000000001006749?xhsshare=CopyLink&amp;appuid=5edbba550000000001006749&amp;apptime=1602305868</t>
  </si>
  <si>
    <t>四川省达州市</t>
  </si>
  <si>
    <t>布丁奶茶打补丁发布了一篇小红书笔记，快来看吧！😆 qIhj634XC9ZJpwo 😆 http://xhslink.com/5CYkJ，复制本条信息，打开【小红书】App查看精彩内容！</t>
  </si>
  <si>
    <t>59</t>
  </si>
  <si>
    <t>小优优（消息多，请语音）</t>
  </si>
  <si>
    <t>553880350</t>
  </si>
  <si>
    <t>13831159976</t>
  </si>
  <si>
    <t>Nacy-鹿</t>
  </si>
  <si>
    <t>https://www.xiaohongshu.com/user/profile/5966c47c5e87e738d184e951?xhsshare=CopyLink&amp;appuid=5966c47c5e87e738d184e951&amp;apptime=1602305556</t>
  </si>
  <si>
    <t>51000</t>
  </si>
  <si>
    <t>河北省石家庄市</t>
  </si>
  <si>
    <t>微博1.5w</t>
  </si>
  <si>
    <t>Nacy-鹿发布了一篇小红书笔记，快来看吧！😆 xK77zhCo1wbh8hR 😆 http://xhslink.com/Dy1kJ，复制本条信息，打开【小红书】App查看精彩内容！</t>
  </si>
  <si>
    <t>132</t>
  </si>
  <si>
    <t>Mini-狸</t>
  </si>
  <si>
    <t>Q_GZH000</t>
  </si>
  <si>
    <t>19942292390</t>
  </si>
  <si>
    <t>是乔妹妹呢</t>
  </si>
  <si>
    <t>https://www.xiaohongshu.com/user/profile/5d22e95f000000001103eae1?xhsshare=CopyLink&amp;appuid=5c50024e00000000100383f9&amp;apptime=1601514606</t>
  </si>
  <si>
    <t>https://www.xiaohongshu.com/discovery/item/5f87be0a000000000101d1ac</t>
  </si>
  <si>
    <t>128000</t>
  </si>
  <si>
    <t>重庆</t>
  </si>
  <si>
    <t>是乔妹妹呢发布了一篇小红书笔记，快来看吧！😆 R9LAF51kudH6BAI 😆 http://xhslink.com/Yq9yJ，复制本条信息，打开【小红书】App查看精彩内容！</t>
  </si>
  <si>
    <t>61</t>
  </si>
  <si>
    <t>吴一一</t>
  </si>
  <si>
    <t>15728872086</t>
  </si>
  <si>
    <t>https://www.xiaohongshu.com/user/profile/5bd7afec74d2060001ff172b?xhsshare=CopyLink&amp;appuid=5bd7afec74d2060001ff172b&amp;apptime=1602137096</t>
  </si>
  <si>
    <t>97000</t>
  </si>
  <si>
    <t>广东潮州</t>
  </si>
  <si>
    <t>得物 绿洲</t>
  </si>
  <si>
    <t>40</t>
  </si>
  <si>
    <t>https://www.xiaohongshu.com/discovery/item/5f7018fb0000000001007511</t>
  </si>
  <si>
    <t>130000</t>
  </si>
  <si>
    <t>深圳、</t>
  </si>
  <si>
    <t>5天</t>
  </si>
  <si>
    <t>63</t>
  </si>
  <si>
    <t>°C</t>
  </si>
  <si>
    <t>Zhuuc-</t>
  </si>
  <si>
    <t>13232690884</t>
  </si>
  <si>
    <t>Hanna酱</t>
  </si>
  <si>
    <t>https://www.xiaohongshu.com/user/profile/5b57e13d11be106a57ef52a1?xhsshare=CopyLink&amp;appuid=5b57e13d11be106a57ef52a1&amp;apptime=1601395244</t>
  </si>
  <si>
    <t>27000</t>
  </si>
  <si>
    <t>广东湛江</t>
  </si>
  <si>
    <t>64</t>
  </si>
  <si>
    <t>风格</t>
  </si>
  <si>
    <t>15801512270</t>
  </si>
  <si>
    <t>https://www.xiaohongshu.com/user/profile/5b3db3bb4eacab702f594677?xhsshare=CopyLink&amp;appuid=5ba5b5e520a9190001586b1b&amp;apptime=1602308293</t>
  </si>
  <si>
    <t>护肤,旅行</t>
  </si>
  <si>
    <t>微博，美图</t>
  </si>
  <si>
    <t>65</t>
  </si>
  <si>
    <t>🐼</t>
  </si>
  <si>
    <t>pengyunshen668</t>
  </si>
  <si>
    <t>18825471157</t>
  </si>
  <si>
    <t>我爱喝旺仔</t>
  </si>
  <si>
    <t>https://www.xiaohongshu.com/user/profile/5efc24900000000001004db0?xhsshare=CopyLink&amp;appuid=5efc24900000000001004db0&amp;apptime=1602308404</t>
  </si>
  <si>
    <t>33000</t>
  </si>
  <si>
    <t>广东省惠州市</t>
  </si>
  <si>
    <t xml:space="preserve">微信私发 </t>
  </si>
  <si>
    <t>66</t>
  </si>
  <si>
    <t>子易</t>
  </si>
  <si>
    <t>SlovenijaQQ</t>
  </si>
  <si>
    <t>18848366080</t>
  </si>
  <si>
    <t>川小Q</t>
  </si>
  <si>
    <t>https://www.xiaohongshu.com/user/profile/5f0570b90000000001003445?xhsshare=CopyLink&amp;appuid=5f0570b90000000001003445&amp;apptime=1602309821</t>
  </si>
  <si>
    <t>39000</t>
  </si>
  <si>
    <t>川小Q发布了一篇小红书笔记，快来看吧！😆 bxpTPF823uCOtdA 😆 http://xhslink.com/EyOlJ，复制本条信息，打开【小红书】App查看精彩内容！</t>
  </si>
  <si>
    <t>67</t>
  </si>
  <si>
    <t>町町和铛铛</t>
  </si>
  <si>
    <t>DD10101122</t>
  </si>
  <si>
    <t>19113285352</t>
  </si>
  <si>
    <t>https://www.xiaohongshu.com/user/profile/5e9ea7a3000000000100bd7d?xhsshare=CopyLink&amp;appuid=5e9ea7a3000000000100bd7d&amp;apptime=1602310843</t>
  </si>
  <si>
    <t>193000</t>
  </si>
  <si>
    <t>350000</t>
  </si>
  <si>
    <t>母婴</t>
  </si>
  <si>
    <t>町町和铛铛发布了一篇小红书笔记，快来看吧！😆 kjtg6lfm3yKZsak 😆 http://xhslink.com/s93lJ，复制本条信息，打开【小红书】App查看精彩内容！</t>
  </si>
  <si>
    <t>4800</t>
  </si>
  <si>
    <t>37</t>
  </si>
  <si>
    <t>蔡葡萄</t>
  </si>
  <si>
    <t>https://www.xiaohongshu.com/user/profile/5bcf348d868e9b0001117395?xhsshare=CopyLink&amp;appuid=5bcf348d868e9b0001117395&amp;apptime=1602302329</t>
  </si>
  <si>
    <t>https://www.xiaohongshu.com/discovery/item/5f7ca3f6000000000100bce2</t>
  </si>
  <si>
    <t>13888</t>
  </si>
  <si>
    <t>131000</t>
  </si>
  <si>
    <t>wings发布了一篇小红书笔记，快来看吧！😆 Pg3FsaDppbKL9kc 😆 http://xhslink.com/V48jJ，复制本条信息，打开【小红书】App查看精彩内容！</t>
  </si>
  <si>
    <t>20</t>
  </si>
  <si>
    <t>Even、zZ</t>
  </si>
  <si>
    <t>17020094582</t>
  </si>
  <si>
    <t>https://www.xiaohongshu.com/user/profile/5927fb535e87e73932bd7066?xhsshare=CopyLink&amp;appuid=5927fb535e87e73932bd7066&amp;apptime=1593521659</t>
  </si>
  <si>
    <t>32000</t>
  </si>
  <si>
    <t>232000</t>
  </si>
  <si>
    <t>41</t>
  </si>
  <si>
    <t>阿月iiii</t>
  </si>
  <si>
    <t>Ayue595404579</t>
  </si>
  <si>
    <t>15510776741</t>
  </si>
  <si>
    <t>阿月爱吃糖ii</t>
  </si>
  <si>
    <t>https://www.xiaohongshu.com/user/profile/5c99b208000000001100fd5c?xhsshare=CopyLink&amp;appuid=5c99b208000000001100fd5c&amp;apptime=1602302754</t>
  </si>
  <si>
    <t>13540</t>
  </si>
  <si>
    <t>140000</t>
  </si>
  <si>
    <t>微博绿洲</t>
  </si>
  <si>
    <t>阿月爱吃糖ii发布了一篇小红书笔记，快来看吧！😆 RVLVfGkANEfI5BQ 😆 http://xhslink.com/8oekJ，复制本条信息，打开【小红书】App查看精彩内容！</t>
  </si>
  <si>
    <t>108</t>
  </si>
  <si>
    <t>木子</t>
  </si>
  <si>
    <t>906575332</t>
  </si>
  <si>
    <t>18341049128</t>
  </si>
  <si>
    <t>https://www.xiaohongshu.com/user/profile/5e0ea84500000000010020d7?xhsshare=CopyLink&amp;appuid=5e0ea84500000000010020d7&amp;apptime=1602377075</t>
  </si>
  <si>
    <t>234000</t>
  </si>
  <si>
    <t>木子发布了一篇小红书笔记，快来看吧！😆 i8cnpwbmn93tI0p 😆 http://xhslink.com/x4TwJ，复制本条信息，打开【小红书】App查看精彩内容！</t>
  </si>
  <si>
    <t>72</t>
  </si>
  <si>
    <t>我</t>
  </si>
  <si>
    <t>13172758529</t>
  </si>
  <si>
    <t>清水秋秋</t>
  </si>
  <si>
    <t>https://www.xiaohongshu.com/user/profile/5c1ed80900000000070075c4?xhsshare=CopyLink&amp;appuid=5c1ed80900000000070075c4&amp;apptime=1602312773</t>
  </si>
  <si>
    <t>河源市</t>
  </si>
  <si>
    <t>73</t>
  </si>
  <si>
    <t>卢小萌</t>
  </si>
  <si>
    <t>c15008914234</t>
  </si>
  <si>
    <t>17717885723</t>
  </si>
  <si>
    <t>https://www.xiaohongshu.com/user/profile/5aa2c73e4eacab4346cb08ee?xhsshare=CopyLink&amp;appuid=5aa2c73e4eacab4346cb08ee&amp;apptime=1571180980</t>
  </si>
  <si>
    <t>43000</t>
  </si>
  <si>
    <t>卢小萌发布了一篇小红书笔记，快来看吧！😆 l8VQ7hBL8wlZC3A 😆 http://xhslink.com/hpzmJ，复制本条信息，打开【小红书】App查看精彩内容！</t>
  </si>
  <si>
    <t>74</t>
  </si>
  <si>
    <t>Yumi</t>
  </si>
  <si>
    <t>704083087</t>
  </si>
  <si>
    <t>13263228033</t>
  </si>
  <si>
    <t>锦鲤宝宝</t>
  </si>
  <si>
    <t>https://www.xiaohongshu.com/user/profile/5b08f4a2e8ac2b5e4bf63ff8?xhsshare=CopyLink&amp;appuid=55fa0555589446271683c6d0&amp;apptime=1602313504</t>
  </si>
  <si>
    <t>微博 美图</t>
  </si>
  <si>
    <t>https://www.xiaohongshu.com/discovery/item/5f70371d000000000101ece9?xhsshare=CopyLink&amp;appuid=55fa0555589446271683c6d0&amp;apptime=1602313554</t>
  </si>
  <si>
    <t>6</t>
  </si>
  <si>
    <t>咖喱肉丸子💤</t>
  </si>
  <si>
    <t>17844553776</t>
  </si>
  <si>
    <t>https://www.xiaohongshu.com/user/profile/5b66e6f6423b0a0001882971?xhsshare=CopyLink&amp;appuid=5b66e6f6423b0a0001882971&amp;apptime=1602300778</t>
  </si>
  <si>
    <t>https://www.xiaohongshu.com/discovery/item/5f82e01e0000000001001010</t>
  </si>
  <si>
    <t>142000</t>
  </si>
  <si>
    <t>可以发布美图秀秀、绿洲</t>
  </si>
  <si>
    <t>https://www.xiaohongshu.com/discovery/item/5e186cf900000000010023ee?xhsshare=CopyLink&amp;appuid=5b66e6f6423b0a0001882971&amp;apptime=1600236159</t>
  </si>
  <si>
    <t>153</t>
  </si>
  <si>
    <t>https://www.xiaohongshu.com/discovery/item/5f89511900000000010095dc</t>
  </si>
  <si>
    <t>捞月亮的兔子发布了一篇小红书笔记，快来看吧！😆 gEIELhqjr0lXIkV 😆 http://xhslink.com/diBkK，复制本条信息，打开【小红书】App查看精彩内容！</t>
  </si>
  <si>
    <t>77</t>
  </si>
  <si>
    <t>TIMI HOUSE韩国童装（徐蕾）</t>
  </si>
  <si>
    <t>shxl113120</t>
  </si>
  <si>
    <t>15882098263</t>
  </si>
  <si>
    <t>叮叮当不卖丁丁糖</t>
  </si>
  <si>
    <t>https://www.xiaohongshu.com/user/profile/599e4cc582ec39036b13b500?xhsshare=CopyLink&amp;appuid=599e4cc582ec39036b13b500&amp;apptime=1602317181</t>
  </si>
  <si>
    <t>119000</t>
  </si>
  <si>
    <t>386000</t>
  </si>
  <si>
    <t>3500</t>
  </si>
  <si>
    <t>78</t>
  </si>
  <si>
    <t>芝芝</t>
  </si>
  <si>
    <t>芝是为你</t>
  </si>
  <si>
    <t>15571650605</t>
  </si>
  <si>
    <t>https://www.xiaohongshu.com/user/profile/5948befc50c4b41354cc7037?xhsshare=CopyLink&amp;appuid=5948befc50c4b41354cc7037&amp;apptime=1598605071</t>
  </si>
  <si>
    <t>https://www.xiaohongshu.com/discovery/item/5f844b4b00000000010025f4</t>
  </si>
  <si>
    <t>150000</t>
  </si>
  <si>
    <t>湖北武汉</t>
  </si>
  <si>
    <t>芝是为你发布了一篇小红书笔记，快来看吧！😆 MrbDnBCAidJr6Ou 😆 http://xhslink.com/NkooJ，复制本条信息，打开【小红书】App查看精彩内容！</t>
  </si>
  <si>
    <t>112</t>
  </si>
  <si>
    <t>https://www.xiaohongshu.com/discovery/item/5f8439750000000001002480</t>
  </si>
  <si>
    <t>250000</t>
  </si>
  <si>
    <t>小红书 微博</t>
  </si>
  <si>
    <t>Mesue33发布了一篇小红书笔记，快来看吧！😆 KjdWHs0DXeSZDpu 😆 http://xhslink.com/3q9xJ，复制本条信息，打开【小红书】App查看精彩内容！</t>
  </si>
  <si>
    <t>25</t>
  </si>
  <si>
    <t>青橙</t>
  </si>
  <si>
    <t>15013137120</t>
  </si>
  <si>
    <t>https://www.xiaohongshu.com/user/profile/5c19f1ca000000000603e0bf?xhsshare=CopyLink&amp;appuid=5bb6f46b6ccde00001685797&amp;apptime=1588921124</t>
  </si>
  <si>
    <t>26000</t>
  </si>
  <si>
    <t>151000</t>
  </si>
  <si>
    <t>Miya</t>
  </si>
  <si>
    <t>ztazs21</t>
  </si>
  <si>
    <t>15986003694</t>
  </si>
  <si>
    <t>橘子橙Orange</t>
  </si>
  <si>
    <t>https://www.xiaohongshu.com/user/profile/5e5f500b0000000001008011?xhsshare=CopyLink&amp;appuid=5e5f500b0000000001008011&amp;apptime=1602300750</t>
  </si>
  <si>
    <t>155000</t>
  </si>
  <si>
    <t>橘子橙Orange发布了一篇小红书笔记，快来看吧！😆 rttocoDbBR31g8i 😆 http://xhslink.com/qRNjJ，复制本条信息，打开【小红书】App查看精彩内容！</t>
  </si>
  <si>
    <t>82</t>
  </si>
  <si>
    <t>雅琴🎀</t>
  </si>
  <si>
    <t>zhengxiaoyaqin</t>
  </si>
  <si>
    <t>13265122986</t>
  </si>
  <si>
    <t>小梨妹妹X</t>
  </si>
  <si>
    <t>https://www.xiaohongshu.com/user/profile/555a8d5b538c2544c8119341?xhsshare=CopyLink&amp;appuid=56fe74561c07df6b3f13ac38&amp;apptime=1602325677</t>
  </si>
  <si>
    <t>180000</t>
  </si>
  <si>
    <t>220000</t>
  </si>
  <si>
    <t>美图秀秀微博大众点评</t>
  </si>
  <si>
    <t>小梨妹妹X发布了一篇小红书笔记，快来看吧！😆 CeWcmTaOuDFkXGH 😆 http://xhslink.com/NlupJ，复制本条信息，打开【小红书】App查看精彩内容！</t>
  </si>
  <si>
    <t>1600</t>
  </si>
  <si>
    <t>149</t>
  </si>
  <si>
    <t>STARK钢铁侠～小红书合作</t>
  </si>
  <si>
    <t>15362715842</t>
  </si>
  <si>
    <t>STARK钢铁侠</t>
  </si>
  <si>
    <t>https://www.xiaohongshu.com/user/profile/5c1767230000000005011c71?xhsshare=CopyLink&amp;appuid=5c1767230000000005011c71&amp;apptime=1602575610</t>
  </si>
  <si>
    <t>156000</t>
  </si>
  <si>
    <t>广东中山市五桂山镇信地村105号</t>
  </si>
  <si>
    <t>STARK钢铁侠发布了一篇小红书笔记，快来看吧！😆 RluRzwlETOyCmV3 😆 http://xhslink.com/vaO5J，复制本条信息，打开【小红书】App查看精彩内容！</t>
  </si>
  <si>
    <t>11</t>
  </si>
  <si>
    <t>是莹滢a</t>
  </si>
  <si>
    <t>15820208071</t>
  </si>
  <si>
    <t>https://www.xiaohongshu.com/user/profile/5bc9b394dbcfaf0001605159?xhsshare=CopyLink&amp;appuid=5bc9b394dbcfaf0001605159&amp;apptime=1595383844</t>
  </si>
  <si>
    <t>262000</t>
  </si>
  <si>
    <t>15</t>
  </si>
  <si>
    <t>许嘀嘀</t>
  </si>
  <si>
    <t>FIFI-BEAUTY</t>
  </si>
  <si>
    <t>16620129471</t>
  </si>
  <si>
    <t xml:space="preserve">https://www.xiaohongshu.com/user/profile/5c28bae0000000000602f154?xhsshare=CopyLink&amp;appuid=56c6847d1c07df21022ba284&amp;apptime=1596593951 </t>
  </si>
  <si>
    <t>268000</t>
  </si>
  <si>
    <t>https://www.xiaohongshu.com/user/profile/5c28bae0000000000602f154?xhsshare=CopyLink&amp;appuid=56c6847d1c07df21022ba284&amp;apptime=1596593951</t>
  </si>
  <si>
    <t>86</t>
  </si>
  <si>
    <t>眼里的星星🌟</t>
  </si>
  <si>
    <t>sissy890106</t>
  </si>
  <si>
    <t>13718281071</t>
  </si>
  <si>
    <t>妖精shura</t>
  </si>
  <si>
    <t>https://www.xiaohongshu.com/user/profile/56728945b8ce1a43f8a04e6b?xhsshare=CopyLink&amp;appuid=5a228df611be1013e98abea1&amp;apptime=1601427334</t>
  </si>
  <si>
    <t>241000</t>
  </si>
  <si>
    <t>171000</t>
  </si>
  <si>
    <t>护肤,美食,穿搭</t>
  </si>
  <si>
    <t>无费置换</t>
  </si>
  <si>
    <t>2000</t>
  </si>
  <si>
    <t>87</t>
  </si>
  <si>
    <t>勿忘心安(急事语音)</t>
  </si>
  <si>
    <t>a1057321282</t>
  </si>
  <si>
    <t>15641052978</t>
  </si>
  <si>
    <t>勿忘心安</t>
  </si>
  <si>
    <t>https://www.xiaohongshu.com/user/profile/5b5b2b374eacab095d6717a0?xhsshare=CopyLink&amp;appuid=5b5b2b374eacab095d6717a0&amp;apptime=1602330514</t>
  </si>
  <si>
    <t>253000</t>
  </si>
  <si>
    <t>辽宁</t>
  </si>
  <si>
    <t>勿忘心安发布了一篇小红书笔记，快来看吧！😆 0rZun906awllgjf 😆 http://xhslink.com/puzqJ，复制本条信息，打开【小红书】App查看精彩内容！</t>
  </si>
  <si>
    <t>88</t>
  </si>
  <si>
    <t>Konmy  Lin  </t>
  </si>
  <si>
    <t>彭猪猪🐷</t>
  </si>
  <si>
    <t>18127237556</t>
  </si>
  <si>
    <t>https://www.xiaohongshu.com/user/profile/5bf2adccc384ad0001babf4b?xhsshare=CopyLink&amp;appuid=5bf2adccc384ad0001babf4b&amp;apptime=1602330247</t>
  </si>
  <si>
    <t>167000</t>
  </si>
  <si>
    <t>89</t>
  </si>
  <si>
    <t>星月（急事语音或电联）🐰</t>
  </si>
  <si>
    <t>keairuwo0218</t>
  </si>
  <si>
    <t>14717647919</t>
  </si>
  <si>
    <t>爱护肤的鹿鹿酱</t>
  </si>
  <si>
    <t>https://www.xiaohongshu.com/user/profile/5b717c17f7e8b94c6db95689?xhsshare=CopyLink&amp;appuid=58e3bedb7fc5b83894ac879e&amp;apptime=1602330832</t>
  </si>
  <si>
    <t>山东省临沂市</t>
  </si>
  <si>
    <t>爱护肤的鹿鹿酱发布了一篇小红书笔记，快来看吧！😆 qYTIOkdxkOKEcGa 😆 http://xhslink.com/ZWAqJ，复制本条信息，打开【小红书】App查看精彩内容！</t>
  </si>
  <si>
    <t>23</t>
  </si>
  <si>
    <t>菜早早</t>
  </si>
  <si>
    <t>15360460761</t>
  </si>
  <si>
    <t>秋秋</t>
  </si>
  <si>
    <t xml:space="preserve">https://www.xiaohongshu.com/user/profile/5bfd3997e5ff920001bbbe2f?xhsshare=CopyLink&amp;appuid=5bfd3997e5ff920001bbbe2f&amp;apptime=1597387062 </t>
  </si>
  <si>
    <t>91</t>
  </si>
  <si>
    <t>门门小天使</t>
  </si>
  <si>
    <t>lailailalai</t>
  </si>
  <si>
    <t>13192284639</t>
  </si>
  <si>
    <t>https://www.xiaohongshu.com/user/profile/5bcdcea6618f6300019cd358?xhsshare=CopyLink&amp;appuid=5bcdcea6618f6300019cd358&amp;apptime=1602333531</t>
  </si>
  <si>
    <t>159000</t>
  </si>
  <si>
    <t>门门小天使发布了一篇小红书笔记，快来看吧！😆 ItEVlbpMSt8Tonz 😆 http://xhslink.com/dVsrJ，复制本条信息，打开【小红书】App查看精彩内容！</t>
  </si>
  <si>
    <t>92</t>
  </si>
  <si>
    <t>Sarto</t>
  </si>
  <si>
    <t>3083336113</t>
  </si>
  <si>
    <t>13072886662</t>
  </si>
  <si>
    <t>余侲希</t>
  </si>
  <si>
    <t>https://www.xiaohongshu.com/user/profile/5b4d66a94eacab7a912cd5a8?xhsshare=CopyLink&amp;appuid=5b4d66a94eacab7a912cd5a8&amp;apptime=1602337115</t>
  </si>
  <si>
    <t>护肤,健身,穿搭</t>
  </si>
  <si>
    <t>上海</t>
  </si>
  <si>
    <t>余侲希发布了一篇小红书笔记，快来看吧！😆 YVI0xcSA6nx6NJs 😆 http://xhslink.com/tMesJ，复制本条信息，打开【小红书】App查看精彩内容！</t>
  </si>
  <si>
    <t>99</t>
  </si>
  <si>
    <t>Candice</t>
  </si>
  <si>
    <t>hy9997524</t>
  </si>
  <si>
    <t>15812926607</t>
  </si>
  <si>
    <t>西柚bb</t>
  </si>
  <si>
    <t>https://www.xiaohongshu.com/user/profile/5bf43d6ce4e9140001f9ceb9?xhsshare=CopyLink&amp;appuid=5bf43d6ce4e9140001f9ceb9&amp;apptime=1602344087</t>
  </si>
  <si>
    <t>38000</t>
  </si>
  <si>
    <t>283000</t>
  </si>
  <si>
    <t>西柚bb发布了一篇小红书笔记，快来看吧！😆 vwo5TYNP7oHpLqY 😆 http://xhslink.com/UbsuJ，复制本条信息，打开【小红书】App查看精彩内容！</t>
  </si>
  <si>
    <t>94</t>
  </si>
  <si>
    <t>奈奈（商务工作号）微信人满</t>
  </si>
  <si>
    <t>omey2014</t>
  </si>
  <si>
    <t>18616626637</t>
  </si>
  <si>
    <t>九亿少男的梦</t>
  </si>
  <si>
    <t>https://www.xiaohongshu.com/user/profile/5ba35bed5deb4c000145b599?xhsshare=CopyLink&amp;appuid=5bafbda211be1067768f2375&amp;apptime=1566623039</t>
  </si>
  <si>
    <t>99000</t>
  </si>
  <si>
    <t>http://xhslink.com/v7btJ</t>
  </si>
  <si>
    <t>95</t>
  </si>
  <si>
    <t>A0.ʚSaLlyɞ💓蕾_尛懶*･゜🎀</t>
  </si>
  <si>
    <t>18616626638</t>
  </si>
  <si>
    <t>奈奈惠子</t>
  </si>
  <si>
    <t>https://www.xiaohongshu.com/user/profile/5bafbda211be1067768f2375?xhsshare=CopyLink&amp;appuid=56a26d10b8ce1a028b502bc5&amp;apptime=1543650454</t>
  </si>
  <si>
    <t>200000</t>
  </si>
  <si>
    <t>236000</t>
  </si>
  <si>
    <t>http://xhslink.com/M8mtJ</t>
  </si>
  <si>
    <t>96</t>
  </si>
  <si>
    <t>圆宝（人满看不到圈</t>
  </si>
  <si>
    <t>aa119067</t>
  </si>
  <si>
    <t>13656026593</t>
  </si>
  <si>
    <t>圆宝xx</t>
  </si>
  <si>
    <t>https://www.xiaohongshu.com/user/profile/5ac364784eacab6cde00c4e7?xhsshare=CopyLink&amp;appuid=5ac364784eacab6cde00c4e7&amp;apptime=1602342103</t>
  </si>
  <si>
    <t>101000</t>
  </si>
  <si>
    <t>微博 美图秀秀</t>
  </si>
  <si>
    <t>圆宝xx发布了一篇小红书笔记，快来看吧！😆 JiIvHG82qjNmJ0q 😆 http://xhslink.com/uTLtJ，复制本条信息，打开【小红书】App查看精彩内容！</t>
  </si>
  <si>
    <t>800</t>
  </si>
  <si>
    <t>97</t>
  </si>
  <si>
    <t>海洋</t>
  </si>
  <si>
    <t>z13591075770</t>
  </si>
  <si>
    <t>15042029690</t>
  </si>
  <si>
    <t>嘉毅宝贝</t>
  </si>
  <si>
    <t>https://www.xiaohongshu.com/user/profile/5efd4799000000000101e90e?xhsshare=CopyLink&amp;appuid=5e8c3e4c0000000001008299&amp;apptime=1602342930</t>
  </si>
  <si>
    <t>48000</t>
  </si>
  <si>
    <t>118000</t>
  </si>
  <si>
    <t>微博快手</t>
  </si>
  <si>
    <t>嘉毅宝贝发布了一篇小红书笔记，快来看吧！😆 pTTLUPllkUBU96d 😆 http://xhslink.com/YtWtJ，复制本条信息，打开【小红书】App查看精彩内容！</t>
  </si>
  <si>
    <t>98</t>
  </si>
  <si>
    <t>MustardLee</t>
  </si>
  <si>
    <t>guimi507</t>
  </si>
  <si>
    <t>13438930148</t>
  </si>
  <si>
    <t>爱吃榴莲的Lee废废</t>
  </si>
  <si>
    <t>https://www.xiaohongshu.com/user/profile/5d697055000000000101b1c2?xhsshare=CopyLink&amp;appuid=5aab6544e8ac2b33bf73bf29&amp;apptime=1582801357</t>
  </si>
  <si>
    <t>爱吃榴莲的Lee废废发布了一篇小红书笔记，快来看吧！😆 ka00KN7lUJodRlr 😆 http://xhslink.com/IhcuJ，复制本条信息，打开【小红书】App查看精彩内容！</t>
  </si>
  <si>
    <t>18</t>
  </si>
  <si>
    <t>黑糖啵啵酱</t>
  </si>
  <si>
    <t>17846745098</t>
  </si>
  <si>
    <t>https://www.xiaohongshu.com/user/profile/5bb6f46b6ccde00001685797?xhsshare=CopyLink&amp;appuid=5bb6f46b6ccde00001685797&amp;apptime=15749</t>
  </si>
  <si>
    <t xml:space="preserve">53000 </t>
  </si>
  <si>
    <t>285000</t>
  </si>
  <si>
    <t>100</t>
  </si>
  <si>
    <t>小肥咩</t>
  </si>
  <si>
    <t>Wuzitin3131</t>
  </si>
  <si>
    <t>13229145457</t>
  </si>
  <si>
    <t>https://www.xiaohongshu.com/user/profile/5cd028f9000000001600cd9d?xhsshare=CopyLink&amp;appuid=5cd028f9000000001600cd9d&amp;apptime=1574750339</t>
  </si>
  <si>
    <t>11460</t>
  </si>
  <si>
    <t>广东江门</t>
  </si>
  <si>
    <t>小肥咩发布了一篇小红书笔记，快来看吧！😆 AXlM6BPSnjxmcN5 😆 http://xhslink.com/OALuJ，复制本条信息，打开【小红书】App查看精彩内容！</t>
  </si>
  <si>
    <t>101</t>
  </si>
  <si>
    <t>🍏</t>
  </si>
  <si>
    <t>sy1558455915</t>
  </si>
  <si>
    <t>15808046990</t>
  </si>
  <si>
    <t xml:space="preserve">🍇 dddddiuuuuu-✨ </t>
  </si>
  <si>
    <t>https://www.xiaohongshu.com/user/profile/5ee640080000000001003508?xhsshare=CopyLink&amp;appuid=5ee640080000000001003508&amp;apptime=1602346531</t>
  </si>
  <si>
    <t>50200</t>
  </si>
  <si>
    <t>73000</t>
  </si>
  <si>
    <t>微博，绿洲</t>
  </si>
  <si>
    <t>🍇dddddiuuuuu-✨发布了一篇小红书笔记，快来看吧！😆 LMUUTAYicgO7jxn 😆 http://xhslink.com/6WPuJ，复制本条信息，打开【小红书】App查看精彩内容！</t>
  </si>
  <si>
    <t>102</t>
  </si>
  <si>
    <t>甜甜圈</t>
  </si>
  <si>
    <t>shenhanxulei</t>
  </si>
  <si>
    <t>17761209841</t>
  </si>
  <si>
    <t>https://www.xiaohongshu.com/user/profile/5dabcd2f00000000010099ee?xhsshare=CopyLink&amp;appuid=5dabcd2f00000000010099ee&amp;apptime=1602345852</t>
  </si>
  <si>
    <t>388000</t>
  </si>
  <si>
    <t>四川省成都市</t>
  </si>
  <si>
    <t>2800</t>
  </si>
  <si>
    <t>103</t>
  </si>
  <si>
    <t>符号</t>
  </si>
  <si>
    <t>hao972798630</t>
  </si>
  <si>
    <t>15325884659</t>
  </si>
  <si>
    <t>木一学长</t>
  </si>
  <si>
    <t>https://www.xiaohongshu.com/user/profile/5e771e1100000000010093fb?xhsshare=CopyLink&amp;appuid=5e2683c5000000000100ac59&amp;apptime=1602348822</t>
  </si>
  <si>
    <t>46000</t>
  </si>
  <si>
    <t>杭州</t>
  </si>
  <si>
    <t>木一学长发布了一篇小红书笔记，快来看吧！😆 YMlNXr09RPV5q2Q 😆 http://xhslink.com/ymevJ，复制本条信息，打开【小红书】App查看精彩内容！</t>
  </si>
  <si>
    <t>104</t>
  </si>
  <si>
    <t>15112089319</t>
  </si>
  <si>
    <t>https://www.xiaohongshu.com/user/profile/5ca0a621000000001601b0d8?xhsshare=CopyLink&amp;appuid=5ca0a621000000001601b0d8&amp;apptime=1590419728</t>
  </si>
  <si>
    <t>177000</t>
  </si>
  <si>
    <t>105</t>
  </si>
  <si>
    <t>吖💚子</t>
  </si>
  <si>
    <t>15989914292</t>
  </si>
  <si>
    <t>30-34</t>
  </si>
  <si>
    <t>雅雅爱笑</t>
  </si>
  <si>
    <t>https://www.xiaohongshu.com/user/profile/5cee4a4d0000000018032151?xhsshare=CopyLink&amp;appuid=5cee4a4d0000000018032151&amp;apptime=1602361365</t>
  </si>
  <si>
    <t>172000</t>
  </si>
  <si>
    <t>106</t>
  </si>
  <si>
    <t>程煊棋（急事弹语音）</t>
  </si>
  <si>
    <t>chengmingcm</t>
  </si>
  <si>
    <t>18640570813</t>
  </si>
  <si>
    <t>程煊棋</t>
  </si>
  <si>
    <t>https://www.xiaohongshu.com/user/profile/53cc8fd4b4c4d63514c4e82b?xhsshare=CopyLink&amp;appuid=53cc8fd4b4c4d63514c4e82b&amp;apptime=1557297467</t>
  </si>
  <si>
    <t>12.7w</t>
  </si>
  <si>
    <t>45.3w</t>
  </si>
  <si>
    <t>沈阳</t>
  </si>
  <si>
    <t>小红书12.7万粉丝，品牌合作人，可同步微博，美图，大众点评，天猫社区和绿洲</t>
  </si>
  <si>
    <t>程煊棋发布了一篇小红书笔记，快来看吧！😆 462NRMRFQW3hpIj 😆 http://xhslink.com/aT7vJ，复制本条信息，打开【小红书】App查看精彩内容！</t>
  </si>
  <si>
    <t>107</t>
  </si>
  <si>
    <t>會飛的羊</t>
  </si>
  <si>
    <t>Ye-WXX995</t>
  </si>
  <si>
    <t>15768758848</t>
  </si>
  <si>
    <t>杨哈哈大笑</t>
  </si>
  <si>
    <t>https://www.xiaohongshu.com/user/profile/5c6822e200000000100179ec?xhsshare=CopyLink&amp;appuid=5c6822e200000000100179ec&amp;apptime=1602375516</t>
  </si>
  <si>
    <t>杨哈哈大笑发布了一篇小红书笔记，快来看吧！😆 y7NpFzyjJ6DZsZ0 😆 http://xhslink.com/YUHwJ，复制本条信息，打开【小红书】App查看精彩内容！</t>
  </si>
  <si>
    <t>68</t>
  </si>
  <si>
    <t>柠柠七小红书合作</t>
  </si>
  <si>
    <t>15915810397</t>
  </si>
  <si>
    <t>柠柠七</t>
  </si>
  <si>
    <t>https://www.xiaohongshu.com/user/profile/5bdac65cfa3e430001ae43dc?xhsshare=CopyLink&amp;appuid=5bdac65cfa3e430001ae43dc&amp;apptime=1576737167</t>
  </si>
  <si>
    <t>66000</t>
  </si>
  <si>
    <t>301000</t>
  </si>
  <si>
    <t>14</t>
  </si>
  <si>
    <t>和和wink</t>
  </si>
  <si>
    <t>18701112031</t>
  </si>
  <si>
    <t xml:space="preserve">https://www.xiaohongshu.com/user/profile/5bb0a49bcd338f00016f82b9?xhsshare=CopyLink&amp;appuid=5bb0a49bcd338f00016f82b9&amp;apptime=1560310382 </t>
  </si>
  <si>
    <t xml:space="preserve">53000  </t>
  </si>
  <si>
    <t>302000</t>
  </si>
  <si>
    <t>10</t>
  </si>
  <si>
    <t>一粒大米。  小红书合作</t>
  </si>
  <si>
    <t>ceci-1215</t>
  </si>
  <si>
    <t>18587252362</t>
  </si>
  <si>
    <t>一粒大米</t>
  </si>
  <si>
    <t>https://www.xiaohongshu.com/user/profile/5bdbfe81f60ac60001386029?xhsshare=CopyLink&amp;appuid=5bdbfe81f60ac60001386029&amp;apptime=1602300531</t>
  </si>
  <si>
    <t>330000</t>
  </si>
  <si>
    <t>一粒大米～发布了一篇小红书笔记，快来看吧！😆 dxFUBJnLJRwvSXy 😆 http://xhslink.com/gpNjJ，复制本条信息，打开【小红书】App查看精彩内容！</t>
  </si>
  <si>
    <t>111</t>
  </si>
  <si>
    <t>馬梓媛Mona(13-19号休息)</t>
  </si>
  <si>
    <t>宝藏女孩_</t>
  </si>
  <si>
    <t>https://www.xiaohongshu.com/user/profile/5cc18de10000000011031bc8?xhsshare=CopyLink&amp;appuid=5cc18de10000000011031bc8&amp;apptime=1602381526</t>
  </si>
  <si>
    <t>宝藏女孩_发布了一篇小红书笔记，快来看吧！😆 TKdYCvSskMpUlet 😆 http://xhslink.com/ReExJ，复制本条信息，打开【小红书】App查看精彩内容！</t>
  </si>
  <si>
    <t>27</t>
  </si>
  <si>
    <t>半口奶酪呀</t>
  </si>
  <si>
    <t>15132062771</t>
  </si>
  <si>
    <t>https://www.xiaohongshu.com/user/profile/5baddd0d8e36b50001ae16ac?xhsshare=CopyLink&amp;appuid=5baddd0d8e36b50001ae16ac&amp;apptime=1597982443</t>
  </si>
  <si>
    <t>河南省南阳市宛城区枣林街道长江路南阳理工学院  半口奶酪呀   13203794908</t>
  </si>
  <si>
    <t>53</t>
  </si>
  <si>
    <t>程橙</t>
  </si>
  <si>
    <t>13750212167</t>
  </si>
  <si>
    <t>橙子CC</t>
  </si>
  <si>
    <t>https://www.xiaohongshu.com/user/profile/5d0522450000000010013ac5?xhsshare=CopyLink&amp;appuid=5d0522450000000010013ac5&amp;apptime=1602303475</t>
  </si>
  <si>
    <t>198000</t>
  </si>
  <si>
    <t>橙子CC发布了一篇小红书笔记，快来看吧！😆 wTxPCPOMRDwtTvN 😆 http://xhslink.com/dezkJ，复制本条信息，打开【小红书】App查看精彩内容！</t>
  </si>
  <si>
    <t>114</t>
  </si>
  <si>
    <t>ChanU77</t>
  </si>
  <si>
    <t>13038830415</t>
  </si>
  <si>
    <t>13620012372</t>
  </si>
  <si>
    <t>chanu77</t>
  </si>
  <si>
    <t>https://www.xiaohongshu.com/user/profile/5eb3ca7e000000000100212b?xhsshare=CopyLink&amp;appuid=5eb3ca7e000000000100212b&amp;apptime=1602384493</t>
  </si>
  <si>
    <t>139000</t>
  </si>
  <si>
    <t>东莞</t>
  </si>
  <si>
    <t>微博美图</t>
  </si>
  <si>
    <t>ChanU77发布了一篇小红书笔记，快来看吧！😆 EYECAYw3pbmFoIj 😆 http://xhslink.com/39eyJ，复制本条信息，打开【小红书】App查看精彩内容！</t>
  </si>
  <si>
    <t>115</t>
  </si>
  <si>
    <t>Q</t>
  </si>
  <si>
    <t>DALIAN10025</t>
  </si>
  <si>
    <t>15179312666</t>
  </si>
  <si>
    <t>Q宝</t>
  </si>
  <si>
    <t>https://www.xiaohongshu.com/user/profile/5a4b68454eacab47631b72aa?xhsshare=CopyLink&amp;appuid=5a4b68454eacab47631b72aa&amp;apptime=1602385980</t>
  </si>
  <si>
    <t>24000</t>
  </si>
  <si>
    <t>江西南昌</t>
  </si>
  <si>
    <t>绿洲 西五街</t>
  </si>
  <si>
    <t>116</t>
  </si>
  <si>
    <t>Crush.</t>
  </si>
  <si>
    <t>18478198020</t>
  </si>
  <si>
    <t>kakame</t>
  </si>
  <si>
    <t>https://www.xiaohongshu.com/user/profile/5ea3da0e00000000010036ca?xhsshare=CopyLink&amp;appuid=5b35bf544eacab4b0bcf2644&amp;apptime=1602387180</t>
  </si>
  <si>
    <t>74000</t>
  </si>
  <si>
    <t>117</t>
  </si>
  <si>
    <t>马多云</t>
  </si>
  <si>
    <t>mmmengxiu</t>
  </si>
  <si>
    <t>15217165545</t>
  </si>
  <si>
    <t>马多云小活泼</t>
  </si>
  <si>
    <t>https://www.xiaohongshu.com/user/profile/5eedc1bf000000000101c054?xhsshare=CopyLink&amp;appuid=5eedc1bf000000000101c054&amp;apptime=1602387624</t>
  </si>
  <si>
    <t>马多云小活泼发布了一篇小红书笔记，快来看吧！😆 PU2vnhoMMeL1RTR 😆 http://xhslink.com/cjRyJ，复制本条信息，打开【小红书】App查看精彩内容！</t>
  </si>
  <si>
    <t>69</t>
  </si>
  <si>
    <t>奈纱子小红书合作（赶稿中）</t>
  </si>
  <si>
    <t>15626213656</t>
  </si>
  <si>
    <t>奈纱子</t>
  </si>
  <si>
    <t>https://www.xiaohongshu.com/user/profile/5baf31c144deec0001b61c6b?xhsshare=CopyLink&amp;appuid=5baf31c144deec0001b61c6b&amp;apptime=1589166983</t>
  </si>
  <si>
    <t>331000</t>
  </si>
  <si>
    <t>119</t>
  </si>
  <si>
    <t>黑心妈咪</t>
  </si>
  <si>
    <t>heibai2468</t>
  </si>
  <si>
    <t>18856034500</t>
  </si>
  <si>
    <t>https://www.xiaohongshu.com/user/profile/596b73815e87e7369c0147bc?xhsshare=CopyLink&amp;appuid=596b73815e87e7369c0147bc&amp;apptime=1602389121</t>
  </si>
  <si>
    <t>35800</t>
  </si>
  <si>
    <t>安徽安庆</t>
  </si>
  <si>
    <t>黑心妈咪发布了一篇小红书笔记，快来看吧！😆 cLWNH6cyvHnke4T 😆 http://xhslink.com/ldhzJ，复制本条信息，打开【小红书】App查看精彩内容！</t>
  </si>
  <si>
    <t>120</t>
  </si>
  <si>
    <t>W🧸</t>
  </si>
  <si>
    <t>viotabibi</t>
  </si>
  <si>
    <t>13434363377</t>
  </si>
  <si>
    <t>vivibaby</t>
  </si>
  <si>
    <t>https://www.xiaohongshu.com/user/profile/55a4c542a75c950316797dfa?xhsshare=CopyLink&amp;appuid=55a4c542a75c950316797dfa&amp;apptime=1602390305</t>
  </si>
  <si>
    <t>182000</t>
  </si>
  <si>
    <t>护肤,彩妆,旅行</t>
  </si>
  <si>
    <t>广东汕头</t>
  </si>
  <si>
    <t>vivibaby发布了一篇小红书笔记，快来看吧！😆 clsf0niL2AOETvO 😆 http://xhslink.com/GkuzJ，复制本条信息，打开【小红书】App查看精彩内容！</t>
  </si>
  <si>
    <t>1700</t>
  </si>
  <si>
    <t>121</t>
  </si>
  <si>
    <t>绛（10月档期中旬之后）</t>
  </si>
  <si>
    <t>txr5298</t>
  </si>
  <si>
    <t>15267843699</t>
  </si>
  <si>
    <t>伊丽莎白曼</t>
  </si>
  <si>
    <t>https://www.xiaohongshu.com/user/profile/55867b70f5a26304ba2134e6?xhsshare=CopyLink&amp;appuid=55867b70f5a26304ba2134e6&amp;apptime=1602390409</t>
  </si>
  <si>
    <t>3210</t>
  </si>
  <si>
    <t>宁波</t>
  </si>
  <si>
    <t>粘不了</t>
  </si>
  <si>
    <t>122</t>
  </si>
  <si>
    <t>₭</t>
  </si>
  <si>
    <t>Taylorbaby_</t>
  </si>
  <si>
    <t>13660477244</t>
  </si>
  <si>
    <t>KIKIBABE</t>
  </si>
  <si>
    <t>https://www.xiaohongshu.com/user/profile/5e7d89e00000000001000b10?xhsshare=CopyLink&amp;appuid=5e7d89e00000000001000b10&amp;apptime=1602393952</t>
  </si>
  <si>
    <t>89000</t>
  </si>
  <si>
    <t>广东省东莞市万江葡萄庄园左岸三期6栋1901</t>
  </si>
  <si>
    <t>KIKIBABE发布了一篇小红书笔记，快来看吧！😆 U2IUb3OZrG0XioL 😆 http://xhslink.com/OFjAJ，复制本条信息，打开【小红书】App查看精彩内容！</t>
  </si>
  <si>
    <t>123</t>
  </si>
  <si>
    <t>馬梓惠Meroy</t>
  </si>
  <si>
    <t>马梓惠Meroy</t>
  </si>
  <si>
    <t>https://www.xiaohongshu.com/user/profile/565310cda75c955e59bf4cfa?xhsshare=CopyLink&amp;appuid=565310cda75c955e59bf4cfa&amp;apptime=1602394001</t>
  </si>
  <si>
    <t>138000</t>
  </si>
  <si>
    <t>馬梓惠Meroy发布了一篇小红书笔记，快来看吧！😆 8PHCFGui1dzppc8 😆 http://xhslink.com/FwmAJ，复制本条信息，打开【小红书】App查看精彩内容！</t>
  </si>
  <si>
    <t>124</t>
  </si>
  <si>
    <t>陈冰糖</t>
  </si>
  <si>
    <t>13539410934</t>
  </si>
  <si>
    <t>红薯达人：薄荷啵啵</t>
  </si>
  <si>
    <t>https://www.xiaohongshu.com/user/profile/5efd34000000000001000013?xhsshare=CopyLink&amp;appuid=5efd34000000000001000013&amp;apptime=1600159540</t>
  </si>
  <si>
    <t>42000</t>
  </si>
  <si>
    <t>61000</t>
  </si>
  <si>
    <t>125</t>
  </si>
  <si>
    <t>  </t>
  </si>
  <si>
    <t>jndady_</t>
  </si>
  <si>
    <t>19854797557</t>
  </si>
  <si>
    <t>人间麻辣鸡</t>
  </si>
  <si>
    <t>https://www.xiaohongshu.com/user/profile/5bbb3733c91fa10001f39f7e?xhsshare=CopyLink&amp;appuid=5bbb3733c91fa10001f39f7e&amp;apptime=1602397541</t>
  </si>
  <si>
    <t>11252</t>
  </si>
  <si>
    <t>红书vb</t>
  </si>
  <si>
    <t>人间麻辣鸡发布了一篇小红书笔记，快来看吧！😆 tWGkPQuYw7kZzym 😆 http://xhslink.com/CK3AJ，复制本条信息，打开【小红书】App查看精彩内容！</t>
  </si>
  <si>
    <t>126</t>
  </si>
  <si>
    <t>Dolly</t>
  </si>
  <si>
    <t>17722230913</t>
  </si>
  <si>
    <t>奇洛多莉丝_</t>
  </si>
  <si>
    <t>https://www.xiaohongshu.com/user/profile/5eef63bb0000000001006f19?xhsshare=CopyLink&amp;appuid=5eef63bb0000000001006f19&amp;apptime=1602397591</t>
  </si>
  <si>
    <t>265000</t>
  </si>
  <si>
    <t>127</t>
  </si>
  <si>
    <t>神仙妹妹发大菜</t>
  </si>
  <si>
    <t>sxmmfdc</t>
  </si>
  <si>
    <t>19849351438</t>
  </si>
  <si>
    <t>https://www.xiaohongshu.com/user/profile/5c8393f200000000100077a4?xhsshare=CopyLink&amp;appuid=5ba34f3b2dfa220001ed0d39&amp;apptime=1595874707</t>
  </si>
  <si>
    <t>128</t>
  </si>
  <si>
    <t>👼🏻瘦瘦</t>
  </si>
  <si>
    <t>camillexcm</t>
  </si>
  <si>
    <t>13112214213</t>
  </si>
  <si>
    <t>你的草莓酱</t>
  </si>
  <si>
    <t>https://www.xiaohongshu.com/user/profile/5b5ef0aa11be105040499874?xhsshare=CopyLink&amp;appuid=5c09d32c000000000601937f&amp;apptime=1602399838</t>
  </si>
  <si>
    <t>http://xhslink.com/S1EBJ</t>
  </si>
  <si>
    <t>129</t>
  </si>
  <si>
    <t>Aurora⁷⁷</t>
  </si>
  <si>
    <t>13802220366</t>
  </si>
  <si>
    <t>葵儿77-</t>
  </si>
  <si>
    <t>https://www.xiaohongshu.com/user/profile/5ede04f7000000000100596a?xhsshare=CopyLink&amp;appuid=5ede04f7000000000100596a&amp;apptime=1598153398</t>
  </si>
  <si>
    <t>2</t>
  </si>
  <si>
    <t>130</t>
  </si>
  <si>
    <t>是啾啾哟</t>
  </si>
  <si>
    <t>xianger2</t>
  </si>
  <si>
    <t>13556353106</t>
  </si>
  <si>
    <t>一只萌湘</t>
  </si>
  <si>
    <t>https://www.xiaohongshu.com/user/profile/59df10bbdb2e601dfc7f4f96?xhsshare=CopyLink&amp;appuid=59df10bbdb2e601dfc7f4f96&amp;apptime=1558694271</t>
  </si>
  <si>
    <t>196000</t>
  </si>
  <si>
    <t>一只萌湘🐰发布了一篇小红书笔记，快来看吧！😆 eSQOrE9xF3BP9Oo 😆 http://xhslink.com/QpnDJ，复制本条信息，打开【小红书】App查看精彩内容！</t>
  </si>
  <si>
    <t>3000</t>
  </si>
  <si>
    <t>131</t>
  </si>
  <si>
    <t>Aury 🔳</t>
  </si>
  <si>
    <t xml:space="preserve">woshichenmeiru </t>
  </si>
  <si>
    <t xml:space="preserve">19129217757 </t>
  </si>
  <si>
    <t xml:space="preserve">Ava的念念碎 </t>
  </si>
  <si>
    <t xml:space="preserve">https://www.xiaohongshu.com/user/profile/5ea13b310000000001001939?xhsshare=CopyLink&amp;appuid=5ea13b310000000001001939&amp;apptime=1600351427 </t>
  </si>
  <si>
    <t>37000</t>
  </si>
  <si>
    <t xml:space="preserve">广东省广州市白云区三元里沙涌北社区 </t>
  </si>
  <si>
    <t xml:space="preserve">Wibo </t>
  </si>
  <si>
    <t>34</t>
  </si>
  <si>
    <t>草莓味的莹仔</t>
  </si>
  <si>
    <t>enen4578</t>
  </si>
  <si>
    <t>17868140227</t>
  </si>
  <si>
    <t>https://www.xiaohongshu.com/user/profile/5bcda127618f63000165e9eb?xhsshare=CopyLink&amp;appuid=5bcda127618f63000165e9eb&amp;apptime=1596783826</t>
  </si>
  <si>
    <t>201000</t>
  </si>
  <si>
    <t>133</t>
  </si>
  <si>
    <t>🍑少女苏（赶稿中回复慢）</t>
  </si>
  <si>
    <t>surongbin1023_</t>
  </si>
  <si>
    <t>13591145091</t>
  </si>
  <si>
    <t>苏苏大可爱</t>
  </si>
  <si>
    <t>https://www.xiaohongshu.com/user/profile/5ef09809000000000101e2c0?xhsshare=CopyLink&amp;appuid=5ef09809000000000101e2c0&amp;apptime=1602415441</t>
  </si>
  <si>
    <t>35000</t>
  </si>
  <si>
    <t>微博 抖音</t>
  </si>
  <si>
    <t>苏苏大可爱发布了一篇小红书笔记，快来看吧！😆 z9G0fZfdGcFMBfZ 😆 http://xhslink.com/tr2EJ，复制本条信息，打开【小红书】App查看精彩内容！</t>
  </si>
  <si>
    <t>134</t>
  </si>
  <si>
    <t>minochily</t>
  </si>
  <si>
    <t>15816198773</t>
  </si>
  <si>
    <t>可凡了</t>
  </si>
  <si>
    <t>https://www.xiaohongshu.com/user/profile/5be01fc20b6b7200015c6df0?xhsshare=CopyLink&amp;appuid=5be01fc20b6b7200015c6df0&amp;apptime=1602419684</t>
  </si>
  <si>
    <t>https://www.xiaohongshu.com/discovery/item/5f4cf3ee0000000001008584?xhsshare=CopyLink&amp;appuid=5be01fc20b6b7200015c6df0&amp;apptime=1602419965</t>
  </si>
  <si>
    <t>28</t>
  </si>
  <si>
    <t>你的同学小刘</t>
  </si>
  <si>
    <t xml:space="preserve">18035154102  </t>
  </si>
  <si>
    <t>https://www.xiaohongshu.com/user/profile/5afad76c11be1049912b54bb?xhsshare=CopyLink&amp;appuid=5afad76c11be1049912b54bb&amp;apptime=1584429053</t>
  </si>
  <si>
    <t>136</t>
  </si>
  <si>
    <t>Chloe合作对接💕</t>
  </si>
  <si>
    <t>15371749760</t>
  </si>
  <si>
    <t>vigour chloe</t>
  </si>
  <si>
    <t>https://www.xiaohongshu.com/user/profile/5a94b8a9e8ac2b139ade93df?xhsshare=CopyLink&amp;appuid=5a94b8a9e8ac2b139ade93df&amp;apptime=1602421666</t>
  </si>
  <si>
    <t>328700</t>
  </si>
  <si>
    <t>684700</t>
  </si>
  <si>
    <t>护肤,彩妆,母婴</t>
  </si>
  <si>
    <t>VIGOUR CHLOE发布了一篇小红书笔记，快来看吧！😆 czwnqZl3hX8UIQx 😆 http://xhslink.com/hLxGJ，复制本条信息，打开【小红书】App查看精彩内容！</t>
  </si>
  <si>
    <t>8600</t>
  </si>
  <si>
    <t>137</t>
  </si>
  <si>
    <t>吴大宝</t>
  </si>
  <si>
    <t>c19910402</t>
  </si>
  <si>
    <t>13841023302</t>
  </si>
  <si>
    <t>直走不回头</t>
  </si>
  <si>
    <t>https://www.xiaohongshu.com/user/profile/5d307acb000000001103adb2?xhsshare=CopyLink&amp;appuid=5d307acb000000001103adb2&amp;apptime=1602424901</t>
  </si>
  <si>
    <t>辽宁省铁岭市西丰县水岸家园</t>
  </si>
  <si>
    <t>可以，</t>
  </si>
  <si>
    <t>直走不回头发布了一篇小红书笔记，快来看吧！😆 ZpIOCwnWobMJwph 😆 http://xhslink.com/qIuHJ，复制本条信息，打开【小红书】App查看精彩内容！</t>
  </si>
  <si>
    <t>29</t>
  </si>
  <si>
    <t>17827445456蔡燕华</t>
  </si>
  <si>
    <t>猫性柠檬精</t>
  </si>
  <si>
    <t>https://www.xiaohongshu.com/user/profile/5b65813a4b523800017f6ac3?xhsshare=CopyLink&amp;appuid=5b65813a4b523800017f6ac3&amp;apptime=1567060780</t>
  </si>
  <si>
    <t>139</t>
  </si>
  <si>
    <t>大耳朵小鼻子</t>
  </si>
  <si>
    <t>xiaobizi113</t>
  </si>
  <si>
    <t>15756317226</t>
  </si>
  <si>
    <t>https://www.xiaohongshu.com/user/profile/5c278815000000000701ddbe?xhsshare=CopyLink&amp;appuid=5c278815000000000701ddbe&amp;apptime=1602434643</t>
  </si>
  <si>
    <t>106000</t>
  </si>
  <si>
    <t>141000</t>
  </si>
  <si>
    <t>140</t>
  </si>
  <si>
    <t>糖雪球</t>
  </si>
  <si>
    <t>xueqiu1203</t>
  </si>
  <si>
    <t>13588268329</t>
  </si>
  <si>
    <t>是雪球怪呀</t>
  </si>
  <si>
    <t>https://www.xiaohongshu.com/user/profile/5cc1b79c000000001002c8e1?xhsshare=CopyLink&amp;appuid=5cc1b79c000000001002c8e1&amp;apptime=1602459614</t>
  </si>
  <si>
    <t>79</t>
  </si>
  <si>
    <t>郑小胖（在线接推广）</t>
  </si>
  <si>
    <t>DiDi13414585749</t>
  </si>
  <si>
    <t>13076601351</t>
  </si>
  <si>
    <t>福子的异想世界</t>
  </si>
  <si>
    <t>https://www.xiaohongshu.com/user/profile/5bf5473b349073000171c6bb?xhsshare=CopyLink&amp;appuid=5bf5473b349073000171c6bb&amp;apptime=1580703811</t>
  </si>
  <si>
    <t>8060</t>
  </si>
  <si>
    <t>绿洲，微博，美图</t>
  </si>
  <si>
    <t>福子的异想世界发布了一篇小红书笔记，快来看吧！😆 F3Qmm6hGenDiQdL 😆 http://xhslink.com/QXUoJ，复制本条信息，打开【小红书】App查看精彩内容！</t>
  </si>
  <si>
    <t>142</t>
  </si>
  <si>
    <t>小幸福🎎</t>
  </si>
  <si>
    <t>cl77118888</t>
  </si>
  <si>
    <t>15641019277</t>
  </si>
  <si>
    <t>牛牛</t>
  </si>
  <si>
    <t>https://www.xiaohongshu.com/user/profile/5ed2095d0000000001006072?xhsshare=CopyLink&amp;appuid=5ed2095d0000000001006072&amp;apptime=1602470858</t>
  </si>
  <si>
    <t>22000</t>
  </si>
  <si>
    <t>102000</t>
  </si>
  <si>
    <t>抖音</t>
  </si>
  <si>
    <t>牛牛ン发布了一篇小红书笔记，快来看吧！😆 jToSiqe7K9x7dew 😆 http://xhslink.com/uQ6MJ，复制本条信息，打开【小红书】App查看精彩内容！</t>
  </si>
  <si>
    <t>143</t>
  </si>
  <si>
    <t>张琦</t>
  </si>
  <si>
    <t>zq1109151563</t>
  </si>
  <si>
    <t>18342256066</t>
  </si>
  <si>
    <t>pluto</t>
  </si>
  <si>
    <t>https://www.xiaohongshu.com/user/profile/5b9e79b7ca2305000172988d?xhsshare=CopyLink&amp;appuid=55727430c2bdeb7adf467d58&amp;apptime=1602473074</t>
  </si>
  <si>
    <t>45000</t>
  </si>
  <si>
    <t>144</t>
  </si>
  <si>
    <t>Jollification</t>
  </si>
  <si>
    <t>13538907373</t>
  </si>
  <si>
    <t>一只小跳mo</t>
  </si>
  <si>
    <t>https://www.xiaohongshu.com/user/profile/5ce1e44000000000170331d6?xhsshare=CopyLink&amp;appuid=5ce1e44000000000170331d6&amp;apptime=1602477789</t>
  </si>
  <si>
    <t>11149</t>
  </si>
  <si>
    <t>13928851651</t>
  </si>
  <si>
    <t>354000</t>
  </si>
  <si>
    <t>62</t>
  </si>
  <si>
    <t>知寒</t>
  </si>
  <si>
    <t>知寒小女子</t>
  </si>
  <si>
    <t>14706900955</t>
  </si>
  <si>
    <t>https://www.xiaohongshu.com/user/profile/57861ddc6a6a69455cafb705?xhsshare=CopyLink&amp;appuid=57861ddc6a6a69455cafb705&amp;apptime=1560682998</t>
  </si>
  <si>
    <t>213000</t>
  </si>
  <si>
    <t>广东茂名</t>
  </si>
  <si>
    <t>知寒小女子发布了一篇小红书笔记，快来看吧！😆 r8mTQnqIa6OkiLg 😆 http://xhslink.com/i2rlJ，复制本条信息，打开【小红书】App查看精彩内容！</t>
  </si>
  <si>
    <t>147</t>
  </si>
  <si>
    <t>佐希</t>
  </si>
  <si>
    <t>LyxEhongyanni</t>
  </si>
  <si>
    <t>18389302018</t>
  </si>
  <si>
    <t>https://www.xiaohongshu.com/user/profile/5a01a11b4eacab4ad9054ffc?xhsshare=CopyLink&amp;appuid=5a01a11b4eacab4ad9054ffc&amp;apptime=1602546250</t>
  </si>
  <si>
    <t>208000</t>
  </si>
  <si>
    <t>444000</t>
  </si>
  <si>
    <t>海口</t>
  </si>
  <si>
    <t>一周</t>
  </si>
  <si>
    <t>佐希发布了一篇小红书笔记，快来看吧！😆 MKUp9sPBRR8qDG8 😆 http://xhslink.com/tnTZJ，复制本条信息，打开【小红书】App查看精彩内容！</t>
  </si>
  <si>
    <t>5000</t>
  </si>
  <si>
    <t>81</t>
  </si>
  <si>
    <t>🙃</t>
  </si>
  <si>
    <t>845644379</t>
  </si>
  <si>
    <t>13279267024</t>
  </si>
  <si>
    <t>南曦姐姐✨</t>
  </si>
  <si>
    <t>https://www.xiaohongshu.com/user/profile/5bcc3865f67ec40001623661?xhsshare=CopyLink&amp;appuid=5bcc3865f67ec40001623661&amp;apptime=1557230978</t>
  </si>
  <si>
    <t>8956</t>
  </si>
  <si>
    <t>西安</t>
  </si>
  <si>
    <t>南曦姐姐✨发布了一篇小红书笔记，快来看吧！😆 TbmFVno2ER7FnbA 😆 http://xhslink.com/wqmpJ，复制本条信息，打开【小红书】App查看精彩内容！</t>
  </si>
  <si>
    <t>49</t>
  </si>
  <si>
    <t>肉肉酒窝</t>
  </si>
  <si>
    <t>13078893745</t>
  </si>
  <si>
    <t>https://www.xiaohongshu.com/user/profile/5bd1b563e5d34700010656e0?xhsshare=CopyLink&amp;appuid=5bd1b563e5d34700010656e0&amp;apptime=1557300089</t>
  </si>
  <si>
    <t>237000</t>
  </si>
  <si>
    <t>145</t>
  </si>
  <si>
    <t>姿姿</t>
  </si>
  <si>
    <t>Sissy-09s</t>
  </si>
  <si>
    <t>17620176946</t>
  </si>
  <si>
    <t>姿姿没有钱</t>
  </si>
  <si>
    <t>https://www.xiaohongshu.com/user/profile/5effd0c100000000010022ca?xhsshare=CopyLink&amp;appuid=5effd0c100000000010022ca&amp;apptime=1602500190</t>
  </si>
  <si>
    <t>410000</t>
  </si>
  <si>
    <t>不发哦</t>
  </si>
  <si>
    <t>7.</t>
  </si>
  <si>
    <t>https://www.xiaohongshu.com/discovery/item/5f7481ee0000000001004901?xhsshare=CopyLink&amp;appuid=5effd0c100000000010022ca&amp;apptime=1602500018</t>
  </si>
  <si>
    <t>151</t>
  </si>
  <si>
    <t>粥凉</t>
  </si>
  <si>
    <t>luoer369</t>
  </si>
  <si>
    <t>13590042642</t>
  </si>
  <si>
    <t>一颗小甜欣</t>
  </si>
  <si>
    <t>https://www.xiaohongshu.com/user/profile/5bd48e1f4f79400001fe42c7?xhsshare=CopyLink&amp;appuid=5bd48e1f4f79400001fe42c7&amp;apptime=1570515161</t>
  </si>
  <si>
    <t>114000</t>
  </si>
  <si>
    <t>190000</t>
  </si>
  <si>
    <t>广东省湛江市</t>
  </si>
  <si>
    <t>70</t>
  </si>
  <si>
    <t>核桃妹儿小红书合作</t>
  </si>
  <si>
    <t>13108195838</t>
  </si>
  <si>
    <t>核桃妹儿</t>
  </si>
  <si>
    <t>https://www.xiaohongshu.com/user/profile/5bab974a8abbba0001941055?xhsshare=CopyLink&amp;appuid=5bab974a8abbba0001941055&amp;apptime=1552537339</t>
  </si>
  <si>
    <t>476000</t>
  </si>
  <si>
    <t>135</t>
  </si>
  <si>
    <t>15062606741</t>
  </si>
  <si>
    <t>https://www.xiaohongshu.com/user/profile/55e266aac2bdeb2a1e56a480?xhsshare=CopyLink&amp;appuid=55e266aac2bdeb2a1e56a480&amp;apptime=1602421077</t>
  </si>
  <si>
    <t>50477</t>
  </si>
  <si>
    <t>576000</t>
  </si>
  <si>
    <t>苏州</t>
  </si>
  <si>
    <t>美图微博</t>
  </si>
  <si>
    <t>Week1发布了一篇小红书笔记，快来看吧！😆 9imjc90KkKWemz9 😆 http://xhslink.com/gQqGJ，复制本条信息，打开【小红书】App查看精彩内容！</t>
  </si>
  <si>
    <t>柠七不加冰</t>
  </si>
  <si>
    <t>18928452932</t>
  </si>
  <si>
    <t>https://www.xiaohongshu.com/user/profile/5ed46237000000000101f05a?xhsshare=CopyLink&amp;appuid=5ed46237000000000101f05a&amp;apptime=1601647446</t>
  </si>
  <si>
    <t>2900000</t>
  </si>
  <si>
    <t>柠七不加冰发布了一篇小红书笔记，快来看吧！😆 l1uN6upfKFgpDPM 😆 http://xhslink.com/g5JjJ，复制本条信息，打开【小红书】App查看精彩内容！</t>
  </si>
  <si>
    <t>155</t>
  </si>
  <si>
    <t>seven杨咩咩</t>
  </si>
  <si>
    <t>793512623</t>
  </si>
  <si>
    <t>18140538197</t>
  </si>
  <si>
    <t>羊羊- Lorelei</t>
  </si>
  <si>
    <t>https://www.xiaohongshu.com/user/profile/5c113250000000000600f8e9?xhsshare=CopyLink&amp;appuid=5c113250000000000600f8e9&amp;apptime=1602689205</t>
  </si>
  <si>
    <t>武汉</t>
  </si>
  <si>
    <t>微博 111w粉丝</t>
  </si>
  <si>
    <t>羊羊-Lorelei发布了一篇小红书笔记，快来看吧！😆 ixThLHMMZnRSpdW 😆 http://xhslink.com/7HDrK，复制本条信息，打开【小红书】App查看精彩内容！</t>
  </si>
  <si>
    <t>156</t>
  </si>
  <si>
    <t>MANNIE</t>
  </si>
  <si>
    <t>-MANNIE1-</t>
  </si>
  <si>
    <t>15813204168</t>
  </si>
  <si>
    <t>https://www.xiaohongshu.com/user/profile/5a5b135b4eacab638e7aba2e?xhsshare=CopyLink&amp;appuid=5a5b135b4eacab638e7aba2e&amp;apptime=1602751684</t>
  </si>
  <si>
    <t>护肤,穿搭</t>
  </si>
  <si>
    <t>广东省珠海市</t>
  </si>
  <si>
    <t>微博 小红书</t>
  </si>
  <si>
    <t>筛选</t>
  </si>
  <si>
    <t>笔记合作价</t>
  </si>
  <si>
    <t>是否进群</t>
  </si>
  <si>
    <t>视频合作</t>
  </si>
  <si>
    <t>聂绨雅Tina</t>
  </si>
  <si>
    <t>聂绨雅_Tina发布了一篇小红书笔记，快来看吧！😆 MRbKm0MD24jkmVh 😆 http://xhslink.com/qurTL，复制本条信息，打开【小红书】App查看精彩内容！</t>
  </si>
  <si>
    <t>lazy zoe发布了一篇小红书笔记，快来看吧！😆 nCtzjWc4sDZFtvy 😆 http://xhslink.com/TBHAL，复制本条信息，打开【小红书】App查看精彩内容！</t>
  </si>
  <si>
    <t>图文合作</t>
  </si>
  <si>
    <t>🍒翅膀🕊</t>
  </si>
  <si>
    <t>💝翅膀💋</t>
  </si>
  <si>
    <t>💝翅膀💋发布了一篇小红书笔记，快来看吧！😆 ccNQHTVSsMPikxO 😆 http://xhslink.com/71wAL，复制本条信息，打开【小红书】App查看精彩内容！</t>
  </si>
  <si>
    <t>刘毛毛女士</t>
  </si>
  <si>
    <t>Mao1999528</t>
  </si>
  <si>
    <t>https://www.xiaohongshu.com/user/profile/5d73641400000000010064ac?xhsshare=CopyLink&amp;appuid=5d73641400000000010064ac&amp;apptime=1603185304</t>
  </si>
  <si>
    <t>刘毛毛女士发布了一篇小红书笔记，快来看吧！😆 lL3iAQnHMO4CLh5 😆 http://xhslink.com/ZJmML，复制本条信息，打开【小红书】App查看精彩内容！</t>
  </si>
  <si>
    <t>我们是俩姐弟🌻</t>
  </si>
  <si>
    <t>我们是俩姐弟🌻发布了一篇小红书笔记，快来看吧！😆 QNmeEYOEZvaWYhl 😆 http://xhslink.com/WEy9L，复制本条信息，打开【小红书】App查看精彩内容！</t>
  </si>
  <si>
    <t>一颗小毛球球💮发布了一篇小红书笔记，快来看吧！😆 JqZTgVFAJRouHB7 😆 http://xhslink.com/vxxzL，复制本条信息，打开【小红书】App查看精彩内容！</t>
  </si>
  <si>
    <t>是你的胖妮吖发布了一篇小红书笔记，快来看吧！😆 HYl52daVhZQsLJG 😆 http://xhslink.com/FJpCL，复制本条信息，打开【小红书】App查看精彩内容！</t>
  </si>
  <si>
    <t>阿密529发布了一篇小红书笔记，快来看吧！😆 dS0Q8KvxFwTwaw3 😆 http://xhslink.com/diNGL，复制本条信息，打开【小红书】App查看精彩内容！</t>
  </si>
  <si>
    <t>庞曼雅</t>
  </si>
  <si>
    <t>Mandy-Pang</t>
  </si>
  <si>
    <t>小曼Mandy</t>
  </si>
  <si>
    <t>https://www.xiaohongshu.com/user/profile/5f2386150000000001008714?xhsshare=CopyLink&amp;appuid=5f2386150000000001008714&amp;apptime=1603262878</t>
  </si>
  <si>
    <t>小曼Mandy发布了一篇小红书笔记，快来看吧！😆 qWRbIJhuzWEtPXz 😆 http://xhslink.com/gO5aN，复制本条信息，打开【小红书】App查看精彩内容！</t>
  </si>
  <si>
    <t>森川元子</t>
  </si>
  <si>
    <t>mignon211</t>
  </si>
  <si>
    <t>https://www.xiaohongshu.com/user/profile/5ee8d53f000000000101d89d?xhsshare=CopyLink&amp;appuid=5ee8d53f000000000101d89d&amp;apptime=1595615608</t>
  </si>
  <si>
    <t>https://www.xiaohongshu.com/discovery/item/5f86bbb9000000000101cbfe?xhsshare=CopyLink&amp;appuid=5ee8d53f000000000101d89d&amp;apptime=1602665777</t>
  </si>
  <si>
    <t>一位靓妹而已发布了一篇小红书笔记，快来看吧！😆 8THUeRtYBZjDyWj 😆 http://xhslink.com/n6RDL，复制本条信息，打开【小红书】App查看精彩内容！</t>
  </si>
  <si>
    <t>Hebe发布了一篇小红书笔记，快来看吧！😆 z6ziJXZvl4dcy8N 😆 http://xhslink.com/iAGzL，复制本条信息，打开【小红书】App查看精彩内容！</t>
  </si>
  <si>
    <t>暂无</t>
  </si>
  <si>
    <t>CN(急事语音)</t>
  </si>
  <si>
    <t>1091171311</t>
  </si>
  <si>
    <t>红豆</t>
  </si>
  <si>
    <t>https://www.xiaohongshu.com/user/profile/5b40526e11be1017c6650af4?xhsshare=CopyLink&amp;appuid=5b0adee511be102513e85632&amp;apptime=1603114144</t>
  </si>
  <si>
    <t>🐏</t>
  </si>
  <si>
    <t>wangxueererer520</t>
  </si>
  <si>
    <t>北北超厉害</t>
  </si>
  <si>
    <t xml:space="preserve">https://www.xiaohongshu.com/user/profile/5eeb919e000000000100465c?xhsshare=CopyLink&amp;appuid=5eeb919e000000000100465c&amp;apptime=1599144654 </t>
  </si>
  <si>
    <t>https://www.xiaohongshu.com/discovery/item/5f8018bf00000000010065ef?xhsshare=CopyLink&amp;appuid=5eeb919e000000000100465c&amp;apptime=1602325407</t>
  </si>
  <si>
    <t>迈妹儿</t>
  </si>
  <si>
    <t>maimai99-Happy</t>
  </si>
  <si>
    <t>https://www.xiaohongshu.com/user/profile/5c15b54800000000050029fa?xhsshare=CopyLink&amp;appuid=5c15b54800000000050029fa&amp;apptime=1569838104</t>
  </si>
  <si>
    <t>迈妹儿发布了一篇小红书笔记，快来看吧！😆 40G1z1y8HCTBt9T 😆 http://xhslink.com/BmXDL，复制本条信息，打开【小红书】App查看精彩内容！</t>
  </si>
  <si>
    <t>https://www.xiaohongshu.com/discovery/item/5f8716b8000000000101cd63?xhsshare=CopyLink&amp;appuid=5e60d5b0000000000100050b&amp;apptime=1603175215</t>
  </si>
  <si>
    <t>林芳呀~</t>
  </si>
  <si>
    <t>442891718</t>
  </si>
  <si>
    <t>林芳呀</t>
  </si>
  <si>
    <t>https://www.xiaohongshu.com/user/profile/5a9a6e45e8ac2b326c2e1e6a?xhsshare=CopyLink&amp;appuid=5a9a6e45e8ac2b326c2e1e6a&amp;apptime=1603107561</t>
  </si>
  <si>
    <t>林芳呀~发布了一篇小红书笔记，快来看吧！😆 iU1QLDWoV9BnAjX 😆 http://xhslink.com/mM1yL，复制本条信息，打开【小红书】App查看精彩内容！</t>
  </si>
  <si>
    <t>原安妮子（品合-10月可约）</t>
  </si>
  <si>
    <t>nizi666222</t>
  </si>
  <si>
    <t>原安妮子</t>
  </si>
  <si>
    <t>https://www.xiaohongshu.com/user/profile/5c67bd130000000011000de8?xhsshare=CopyLink&amp;appuid=5c67bd130000000011000de8&amp;apptime=1603117639</t>
  </si>
  <si>
    <t>原安妮子发布了一篇小红书笔记，快来看吧！😆 qRrrRAZgKF9R0JO 😆 http://xhslink.com/gvKBL，复制本条信息，打开【小红书】App查看精彩内容！</t>
  </si>
  <si>
    <t>https://www.xiaohongshu.com/discovery/item/5f883ad9000000000101fa3f?xhsshare=CopyLink&amp;appuid=5ac8580a4eacab3847a89cf3&amp;apptime=1603069642</t>
  </si>
  <si>
    <t>贰拾月半发布了一篇小红书笔记，快来看吧！😆 lxhrNxobDosUDby 😆 http://xhslink.com/RgxGL，复制本条信息，打开【小红书】App查看精彩内容！</t>
  </si>
  <si>
    <t>fanny</t>
  </si>
  <si>
    <t>Ai_Linsw</t>
  </si>
  <si>
    <t>林小婉</t>
  </si>
  <si>
    <t>https://www.xiaohongshu.com/user/profile/5ed3afca00000000010054b2?xhsshare=CopyLink&amp;appuid=5ed3afca00000000010054b2&amp;apptime=1598838640</t>
  </si>
  <si>
    <t>林小婉发布了一篇小红书笔记，快来看吧！😆 CflEHhgGLn82LDo 😆 http://xhslink.com/yeIJL，复制本条信息，打开【小红书】App查看精彩内容！</t>
  </si>
  <si>
    <t>全糖女孩发布了一篇小红书笔记，快来看吧！😆 A36eb1ZoU2JAjMH 😆 http://xhslink.com/ahvAL，复制本条信息，打开【小红书】App查看精彩内容！</t>
  </si>
  <si>
    <t>欧阳学姐发布了一篇小红书笔记，快来看吧！😆 oMJpY0hfCXYa1XX 😆 http://xhslink.com/0hrAL，复制本条信息，打开【小红书】App查看精彩内容！</t>
  </si>
  <si>
    <t>https://www.xiaohongshu.com/user/profile/5ae936ac6b58b71f841aaca9?xhsshare=CopyLink&amp;appuid=5ae936ac6b58b71f841aaca9&amp;apptime=1603111419</t>
  </si>
  <si>
    <t>李小闹</t>
  </si>
  <si>
    <t>13464150664</t>
  </si>
  <si>
    <t>https://www.xiaohongshu.com/user/profile/5b0adee511be102513e85632?xhsshare=CopyLink&amp;appuid=5b0adee511be102513e85632&amp;apptime=1603111590</t>
  </si>
  <si>
    <t>https://www.xiaohongshu.com/user/profile/5b5b2b374eacab095d6717a0?xhsshare=CopyLink&amp;appuid=5b5b2b374eacab095d6717a0&amp;apptime=1603106575</t>
  </si>
  <si>
    <t>Fifi-beauty</t>
  </si>
  <si>
    <t>https://www.xiaohongshu.com/user/profile/5c28bae0000000000602f154?xhsshare=CopyLink&amp;appuid=5c28bae0000000000602f154&amp;apptime=1603103075</t>
  </si>
  <si>
    <t>茵哦®</t>
  </si>
  <si>
    <t>932250541</t>
  </si>
  <si>
    <t>茵yin</t>
  </si>
  <si>
    <t>https://www.xiaohongshu.com/user/profile/5d2d38d40000000010015687?xhsshare=CopyLink&amp;appuid=5d2d38d40000000010015687&amp;apptime=1603174010</t>
  </si>
  <si>
    <t>茵yin发布了一篇小红书笔记，快来看吧！😆 DjZSfkoNHEwTtHb 😆 http://xhslink.com/wXLJL，复制本条信息，打开【小红书】App查看精彩内容！</t>
  </si>
  <si>
    <t>Ann发布了一篇小红书笔记，快来看吧！😆 01Gu9nXujaDwUbf 😆 http://xhslink.com/4plIL，复制本条信息，打开【小红书】App查看精彩内容！</t>
  </si>
  <si>
    <t>不会梁yaya发布了一篇小红书笔记，快来看吧！😆 1oduE4ArC9LieTH 😆 http://xhslink.com/Vu0yL，复制本条信息，打开【小红书】App查看精彩内容！</t>
  </si>
  <si>
    <t>一位靓女揪咪发布了一篇小红书笔记，快来看吧！😆 14NkG3S3Ylbzeum 😆 http://xhslink.com/tdpyL，复制本条信息，打开【小红书】App查看精彩内容！</t>
  </si>
  <si>
    <t>evilive_R发布了一篇小红书笔记，快来看吧！😆 uLd3abQJ7xA06WV 😆 http://xhslink.com/kUOJL，复制本条信息，打开【小红书】App查看精彩内容！</t>
  </si>
  <si>
    <t>Cq</t>
  </si>
  <si>
    <t>caoqiong811</t>
  </si>
  <si>
    <t>cq811</t>
  </si>
  <si>
    <t>https://www.xiaohongshu.com/user/profile/5a3e67d4e8ac2b1759e44cc8?xhsshare=CopyLink&amp;appuid=5a3e67d4e8ac2b1759e44cc8&amp;apptime=1603104674</t>
  </si>
  <si>
    <t>泡沫</t>
  </si>
  <si>
    <t>18004103392</t>
  </si>
  <si>
    <t>晚安喵</t>
  </si>
  <si>
    <t>https://www.xiaohongshu.com/user/profile/5c9d9bc70000000016039169?xhsshare=CopyLink&amp;appuid=5c9d9bc70000000016039169&amp;apptime=1603118873</t>
  </si>
  <si>
    <t>https://www.xiaohongshu.com/discovery/item/5f6ed95f0000000001002574?xhsshare=CopyLink&amp;appuid=5f01bfd1000000000100012d&amp;apptime=1603124052</t>
  </si>
  <si>
    <t>是晕晕本人发布了一篇小红书笔记，快来看吧！😆 1MRpwp2v2jbFcFt 😆 http://xhslink.com/6GVKL，复制本条信息，打开【小红书】App查看精彩内容！</t>
  </si>
  <si>
    <t>Crystal.ʚ🐻ྀིɞ</t>
  </si>
  <si>
    <t>https://www.xiaohongshu.com/discovery/item/5f6f602a0000000001007840?xhsshare=CopyLink&amp;appuid=5e494aa00000000001009e09&amp;apptime=1603121275</t>
  </si>
  <si>
    <t>谢小小  小红书合作</t>
  </si>
  <si>
    <t>15218812635</t>
  </si>
  <si>
    <t>谢缘缘</t>
  </si>
  <si>
    <t>https://www.xiaohongshu.com/user/profile/56c6847d1c07df21022ba284?xhsshare=CopyLink&amp;appuid=56c6847d1c07df21022ba284&amp;apptime=1601187152</t>
  </si>
  <si>
    <t>梁大侠</t>
  </si>
  <si>
    <t>15820342013</t>
  </si>
  <si>
    <t>https://www.xiaohongshu.com/user/profile/593de35b50c4b45ec9c386b3?xhsshare=CopyLink&amp;appuid=58fb3fbe6a6a693190f8cb36&amp;apptime=1600763662</t>
  </si>
  <si>
    <t>是莹滢a发布了一篇小红书笔记，快来看吧！😆 BI6kprP7733fTCx 😆 http://xhslink.com/spByL，复制本条信息，打开【小红书】App查看精彩内容！</t>
  </si>
  <si>
    <t>聆听的哆若米发布了一篇小红书笔记，快来看吧！😆 hreul1ETiZZrgmV 😆 http://xhslink.com/5QQQL，复制本条信息，打开【小红书】App查看精彩内容！</t>
  </si>
  <si>
    <t>wings发布了一篇小红书笔记，快来看吧！😆 0TsfDEJevLFyJp2 😆 http://xhslink.com/zavyL，复制本条信息，打开【小红书】App查看精彩内容！</t>
  </si>
  <si>
    <t>Kat發財 小红书合作</t>
  </si>
  <si>
    <t>18928770687</t>
  </si>
  <si>
    <t>kat發財</t>
  </si>
  <si>
    <t>https://www.xiaohongshu.com/user/profile/5b4364f7e8ac2b4bcfc508b1?xhsshare=CopyLink&amp;appuid=5b4364f7e8ac2b4bcfc508b1&amp;apptime=1596857646</t>
  </si>
  <si>
    <t>柠七不加冰发布了一篇小红书笔记，快来看吧！😆 PW2KXxLBvjuTTMd 😆 http://xhslink.com/v4vAL，复制本条信息，打开【小红书】App查看精彩内容！</t>
  </si>
  <si>
    <t>LILILILILI</t>
  </si>
  <si>
    <t>何伊涛</t>
  </si>
  <si>
    <t>18820130282</t>
  </si>
  <si>
    <t>涛涛呀</t>
  </si>
  <si>
    <t>https://www.xiaohongshu.com/user/profile/5de60a4700000000010032e9?xhsshare=CopyLink&amp;appuid=595ddf685e87e76d62c44810&amp;apptime=1603118998</t>
  </si>
  <si>
    <t>涛涛呀发布了一篇小红书笔记，快来看吧！😆 X3C7zbpzl1Nsfiw 😆 http://xhslink.com/m2aCL，复制本条信息，打开【小红书】App查看精彩内容！</t>
  </si>
  <si>
    <t>欢喜</t>
  </si>
  <si>
    <t>whazzy825</t>
  </si>
  <si>
    <t>黑糖啵啵</t>
  </si>
  <si>
    <t>https://www.xiaohongshu.com/user/profile/5e52be7b00000000010060a5?xhsshare=CopyLink&amp;appuid=5e52be7b00000000010060a5&amp;apptime=1603104510</t>
  </si>
  <si>
    <t>黑糖啵啵发布了一篇小红书笔记，快来看吧！😆 oK3I3Cy1Q2Ct9pb 😆 http://xhslink.com/U8ryL，复制本条信息，打开【小红书】App查看精彩内容！</t>
  </si>
  <si>
    <t>https://www.xiaohongshu.com/user/profile/5c19f1ca000000000603e0bf?xhsshare=CopyLink&amp;appuid=5c19f1ca000000000603e0bf&amp;apptime=1603105379</t>
  </si>
  <si>
    <t>https://www.xiaohongshu.com/user/profile/5bb0a49bcd338f00016f82b9?xhsshare=CopyLink&amp;appuid=5bb0a49bcd338f00016f82b9&amp;apptime=1603104913</t>
  </si>
  <si>
    <t>13631130057</t>
  </si>
  <si>
    <t>https://www.xiaohongshu.com/user/profile/5c1767230000000005011c71?xhsshare=CopyLink&amp;appuid=5c1767230000000005011c71&amp;apptime=1603105301</t>
  </si>
  <si>
    <t>STARK钢铁侠发布了一篇小红书笔记，快来看吧！😆 dCCrMafod4vt8iF 😆 http://xhslink.com/O5tyL，复制本条信息，打开【小红书】App查看精彩内容！</t>
  </si>
  <si>
    <t>丫哥</t>
  </si>
  <si>
    <t>V16503352699</t>
  </si>
  <si>
    <t>桃饼饼呀</t>
  </si>
  <si>
    <t>https://www.xiaohongshu.com/user/profile/5bbb13e7cd338f0001ea398c?xhsshare=CopyLink&amp;appuid=5995788a50c4b47e75a4fdd7&amp;apptime=1601722107</t>
  </si>
  <si>
    <t>小杜同学发布了一篇小红书笔记，快来看吧！😆 DI4XQob8bhFS9s2 😆 http://xhslink.com/RzDzL，复制本条信息，打开【小红书】App查看精彩内容！</t>
  </si>
  <si>
    <t>小粽子</t>
  </si>
  <si>
    <t>xiaozhupeiqi123789</t>
  </si>
  <si>
    <t>HTTP://www.xiaohongshu.com/user/profile/5d32acb30000000011028c35?xhsshare=CopyLink&amp;appuid=5d32acb30000000011028c35&amp;apptime=1570673036</t>
  </si>
  <si>
    <t>小粽子发布了一篇小红书笔记，快来看吧！😆 6MP9YywRizu0uuO 😆 http://xhslink.com/ee9tM，复制本条信息，打开【小红书】App查看精彩内容！</t>
  </si>
  <si>
    <t>提提💜   小红书合作</t>
  </si>
  <si>
    <t>13260821734</t>
  </si>
  <si>
    <t>提提T</t>
  </si>
  <si>
    <t>https://www.xiaohongshu.com/user/profile/5b55cf1a4eacab79864b4d6a?xhsshare=CopyLink&amp;appuid=5b55cf1a4eacab79864b4d6a&amp;apptime=1603105354</t>
  </si>
  <si>
    <t>爱喝可乐yo</t>
  </si>
  <si>
    <t>16655123867</t>
  </si>
  <si>
    <t>https://www.xiaohongshu.com/user/profile/5bcd716ea8bb6f0001004e69?xhsshare=CopyLink&amp;appuid=5bcd716ea8bb6f0001004e69&amp;apptime=1560828739</t>
  </si>
  <si>
    <t>静儿</t>
  </si>
  <si>
    <t>17816694278</t>
  </si>
  <si>
    <t>https://www.xiaohongshu.com/user/profile/5bff98e20000000005013294?xhsshare=CopyLink&amp;appuid=5bff98e20000000005013294&amp;apptime=1551843906</t>
  </si>
  <si>
    <t>curry5   小红书合作</t>
  </si>
  <si>
    <t>13527785098</t>
  </si>
  <si>
    <t>curry5</t>
  </si>
  <si>
    <t>https://www.xiaohongshu.com/user/profile/599bcfa482ec390212a32890?xhsshare=CopyLink&amp;appuid=599bcfa482ec390212a32890&amp;apptime=1603105236</t>
  </si>
  <si>
    <t>一粒大米～</t>
  </si>
  <si>
    <t>https://www.xiaohongshu.com/user/profile/5bdbfe81f60ac60001386029?xhsshare=CopyLink&amp;appuid=5bdbfe81f60ac60001386029&amp;apptime=1603105035</t>
  </si>
  <si>
    <t>一粒大米～发布了一篇小红书笔记，快来看吧！😆 qJHrFFG4le88fAx 😆 http://xhslink.com/epuyL，复制本条信息，打开【小红书】App查看精彩内容！</t>
  </si>
  <si>
    <t>彭猪猪🐷发布了一篇小红书笔记，快来看吧！😆 nJqrLfrroq0FGub 😆 http://xhslink.com/EatDL，复制本条信息，打开【小红书】App查看精彩内容！</t>
  </si>
  <si>
    <t>Linn_</t>
  </si>
  <si>
    <t>Linnaaa6</t>
  </si>
  <si>
    <t>咔咔零</t>
  </si>
  <si>
    <t>https://www.xiaohongshu.com/user/profile/598eebf250c4b44824942b8a?xhsshare=CopyLink&amp;appuid=598eebf250c4b44824942b8a&amp;apptime=1603178224</t>
  </si>
  <si>
    <t>咔咔零_发布了一篇小红书笔记，快来看吧！😆 42ttpbpCVcpd78m 😆 http://xhslink.com/JpqKL，复制本条信息，打开【小红书】App查看精彩内容！</t>
  </si>
  <si>
    <t>兔兔女神</t>
  </si>
  <si>
    <t>19874246072</t>
  </si>
  <si>
    <t>https://www.xiaohongshu.com/user/profile/5bc46eb1dc0068000128c876?xhsshare=CopyLink&amp;appuid=5bc46eb1dc0068000128c876&amp;apptime=1551252747</t>
  </si>
  <si>
    <t>https://www.xiaohongshu.com/user/profile/5bc46eb1dc0068000128c876?xhsshare=CopyLink&amp;appuid=5bc46eb1dc0068000128c876&amp;apptime=1551252747·</t>
  </si>
  <si>
    <t>https://www.xiaohongshu.com/discovery/item/5f7af5720000000001009418?apptime=1603093030&amp;appuid=5f1bd74e000000000101e80f&amp;xhsshare=CopyLink</t>
  </si>
  <si>
    <t>阿莫的莫   小红书合作</t>
  </si>
  <si>
    <t>13246861734</t>
  </si>
  <si>
    <t>阿莫的莫</t>
  </si>
  <si>
    <t>https://www.xiaohongshu.com/user/profile/5bade0a01a75320001cb7c38?xhsshare=CopyLink&amp;appuid=5bade0a01a75320001cb7c38&amp;apptime=1603104920</t>
  </si>
  <si>
    <t>寒天桃桃</t>
  </si>
  <si>
    <t>xx1434681776</t>
  </si>
  <si>
    <t>https://www.xiaohongshu.com/user/profile/5e6dd363000000000100bce0?xhsshare=CopyLink&amp;appuid=5e6dd363000000000100bce0&amp;apptime=1603109927</t>
  </si>
  <si>
    <t>寒天桃桃发布了一篇小红书笔记，快来看吧！😆 fj2BzMgCf6exmL9 😆 http://xhslink.com/qVSzL，复制本条信息，打开【小红书】App查看精彩内容！</t>
  </si>
  <si>
    <t>🌸E-L🐳</t>
  </si>
  <si>
    <t>E-L</t>
  </si>
  <si>
    <t>https://www.xiaohongshu.com/user/profile/55c3f5da67bc656c91bc2c4e?xhsshare=CopyLink&amp;appuid=55c3f5da67bc656c91bc2c4e&amp;apptime=1603177164</t>
  </si>
  <si>
    <t>🌸E-L🐳发布了一篇小红书笔记，快来看吧！😆 dmyMNTKzYTgGAdk 😆 http://xhslink.com/T1iKL，复制本条信息，打开【小红书】App查看精彩内容！</t>
  </si>
  <si>
    <t>Giao</t>
  </si>
  <si>
    <t>17675767848</t>
  </si>
  <si>
    <t>可爱</t>
  </si>
  <si>
    <t>https://www.xiaohongshu.com/user/profile/5da493b9000000000100348e?xhsshare=CopyLink&amp;appuid=5da493b9000000000100348e&amp;apptime=1602306843</t>
  </si>
  <si>
    <t>https://www.xiaohongshu.com/user/profile/5d0522450000000010013ac5?xhsshare=CopyLink&amp;appuid=5d0522450000000010013ac5&amp;apptime=1603166777</t>
  </si>
  <si>
    <t>橙子CC发布了一篇小红书笔记，快来看吧！😆 xf2ekBKuud9WRHI 😆 http://xhslink.com/DCQHL，复制本条信息，打开【小红书】App查看精彩内容！</t>
  </si>
  <si>
    <t>唐碟子</t>
  </si>
  <si>
    <t>17675611328</t>
  </si>
  <si>
    <t>https://www.xiaohongshu.com/user/profile/5bacf3000336da000188371e?xhsshare=CopyLink&amp;appuid=5bacf3000336da</t>
  </si>
  <si>
    <t>肉肉酒窝💓发布了一篇小红书笔记，快来看吧！😆 gVGR1OnVq0iz4IA 😆 http://xhslink.com/opuyL，复制本条信息，打开【小红书】App查看精彩内容！</t>
  </si>
  <si>
    <t>A,粘人的小妖精💃</t>
  </si>
  <si>
    <t>706900538</t>
  </si>
  <si>
    <t>好姑凉</t>
  </si>
  <si>
    <t>https://www.xiaohongshu.com/user/profile/5adfc89fe8ac2b69b2a20752?xhsshare=CopyLink&amp;appuid=5adfc89fe8ac2b69b2a20752&amp;apptime=1603118790</t>
  </si>
  <si>
    <t>好姑凉发布了一篇小红书笔记，快来看吧！😆 5TEfvlKUzIZzjL5 😆 http://xhslink.com/dwrCL，复制本条信息，打开【小红书】App查看精彩内容！</t>
  </si>
  <si>
    <t>奶糖大儿童发布了一篇小红书笔记，快来看吧！😆 uMwQnMHPasIxxay 😆 http://xhslink.com/zEGJL，复制本条信息，打开【小红书】App查看精彩内容！</t>
  </si>
  <si>
    <t>橙子同学  小红书合作</t>
  </si>
  <si>
    <t>13160887814</t>
  </si>
  <si>
    <t>橙子同学</t>
  </si>
  <si>
    <t>https://www.xiaohongshu.com/user/profile/5c23449e000000000703c832?xhsshare=CopyLink&amp;appuid=5c23449e000000000703c832&amp;apptime=1603105434</t>
  </si>
  <si>
    <t>是否可授权官方账号</t>
  </si>
  <si>
    <t>收件人</t>
  </si>
  <si>
    <t>收件地址</t>
  </si>
  <si>
    <t>精华选择(四选二)</t>
  </si>
  <si>
    <t>报名状态</t>
  </si>
  <si>
    <t>核销时间</t>
  </si>
  <si>
    <t>核销人</t>
  </si>
  <si>
    <t>备注说明</t>
  </si>
  <si>
    <t>报名时间</t>
  </si>
  <si>
    <t>https://www.xiaohongshu.com/user/profile/5f12f9d8000000000101f3ea?xhsshare=CopyLink&amp;appuid=5f12f9d8000000000101f3ea&amp;apptime=1604032628</t>
  </si>
  <si>
    <t>蓝莓吖吖</t>
  </si>
  <si>
    <t>广东省江门市蓬江区潮连大道6号江门职业技术学院</t>
  </si>
  <si>
    <t>防脱精华,水光精华</t>
  </si>
  <si>
    <t>报名成功</t>
  </si>
  <si>
    <t>2020-10-30 12:37</t>
  </si>
  <si>
    <t>https://www.xiaohongshu.com/user/profile/5d9f02260000000001007453?xhsshare=CopyLink&amp;appuid=5d9f02260000000001007453&amp;apptime=1604032697</t>
  </si>
  <si>
    <t>晕晕</t>
  </si>
  <si>
    <t>广东省汕头市金平区东方街道浔洄四巷六号五梯</t>
  </si>
  <si>
    <t>2020-10-30 12:38</t>
  </si>
  <si>
    <t>https://www.xiaohongshu.com/user/profile/5a8391f811be1068400a68da?xhsshare=CopyLink&amp;appuid=5a8391f811be1068400a68da&amp;apptime=1604032200</t>
  </si>
  <si>
    <t>可可</t>
  </si>
  <si>
    <t>海南省海口市琼山区河口南路永安公寓</t>
  </si>
  <si>
    <t>https://www.xiaohongshu.com/user/profile/5cb05764000000001700159a?xhsshare=CopyLink&amp;appuid=5cb05764000000001700159a&amp;apptime=1603445842</t>
  </si>
  <si>
    <t>10050</t>
  </si>
  <si>
    <t>施华妮18520254561</t>
  </si>
  <si>
    <t>广州市白云区同和街道握山中路15号</t>
  </si>
  <si>
    <t>2020-10-30 12:39</t>
  </si>
  <si>
    <t>阿布</t>
  </si>
  <si>
    <t>江苏省南通市崇川区文峰支路16号南通大学医学院东区</t>
  </si>
  <si>
    <t>防脱精华,蓬松精华</t>
  </si>
  <si>
    <t>2020-10-30 12:42</t>
  </si>
  <si>
    <t>https://www.xiaohongshu.com/user/profile/55e266aac2bdeb2a1e56a480?xhsshare=CopyLink&amp;appuid=55e266aac2bdeb2a1e56a480&amp;apptime=1604032496</t>
  </si>
  <si>
    <t>尹颖</t>
  </si>
  <si>
    <t>江苏省苏州市昆山玉山镇花园路清水湾20栋228号尹颖15062606741</t>
  </si>
  <si>
    <t>蓬松精华,控油精华</t>
  </si>
  <si>
    <t>2020-10-30 12:43</t>
  </si>
  <si>
    <t>6天内</t>
  </si>
  <si>
    <t>郑惠洋</t>
  </si>
  <si>
    <t>浙江省金华市义乌市宗塘一区27栋二单元6楼</t>
  </si>
  <si>
    <t>淑姗（已开通🍟）</t>
  </si>
  <si>
    <t>https://www.xiaohongshu.com/user/profile/5ba34f3b2dfa220001ed0d39?xhsshare=CopyLink&amp;appuid=5ba34f3b2dfa220001ed0d39&amp;apptime=1604032960</t>
  </si>
  <si>
    <t>曾淑姗</t>
  </si>
  <si>
    <t>广东省广州市番禺区祈福缤纷汇22栋</t>
  </si>
  <si>
    <t>蓬松精华,水光精华</t>
  </si>
  <si>
    <t>Hebe</t>
  </si>
  <si>
    <t>10900</t>
  </si>
  <si>
    <t>福建省泉州市晋江市池店镇百捷金街2号楼 ；Hebe；15960755119</t>
  </si>
  <si>
    <t>控油精华,水光精华</t>
  </si>
  <si>
    <t>2020-10-30 12:44</t>
  </si>
  <si>
    <t>郭淋敏</t>
  </si>
  <si>
    <t>广东省潮州市潮安区庵埠镇郭陇四村板金路东十二巷4号</t>
  </si>
  <si>
    <t>2020-10-30 12:45</t>
  </si>
  <si>
    <t>3-5天</t>
  </si>
  <si>
    <t>橘子酱</t>
  </si>
  <si>
    <t>山东省青岛市市北区登州路51号2单元201</t>
  </si>
  <si>
    <t>梁只因</t>
  </si>
  <si>
    <t>广东省广州市番禺区大龙街道雁州路东湖洲花园三区一座2梯</t>
  </si>
  <si>
    <t>防脱精华,控油精华</t>
  </si>
  <si>
    <t>https://www.xiaohongshu.com/user/profile/5e7626c900000000010002d7?xhsshare=CopyLink&amp;appuid=5e7626c900000000010002d7&amp;apptime=1604033069</t>
  </si>
  <si>
    <t>袁荧玥</t>
  </si>
  <si>
    <t>四川省成都市双流区天府大道南段雅和街道城南名著</t>
  </si>
  <si>
    <t>https://www.xiaohongshu.com/user/profile/59ebe72ce8ac2b30a041a6e0?xhsshare=CopyLink&amp;appuid=59ebe72ce8ac2b30a041a6e0&amp;apptime=1604032953</t>
  </si>
  <si>
    <t>杜思怡</t>
  </si>
  <si>
    <t>广州市番禺区市桥东环路433号612</t>
  </si>
  <si>
    <t>https://www.xiaohongshu.com/user/profile/5bade50567121e0001dd74df?xhsshare=CopyLink&amp;appuid=5bade50567121e0001dd74df&amp;apptime=1604033103</t>
  </si>
  <si>
    <t>潘倩倩</t>
  </si>
  <si>
    <t>广东省广州市番禺区河东路251号东信华庭二梯1503</t>
  </si>
  <si>
    <t>2020-10-30 12:46</t>
  </si>
  <si>
    <t>吴玲婷</t>
  </si>
  <si>
    <t>广州市越秀区海珠南路231-237号1102</t>
  </si>
  <si>
    <t>2020-10-30 12:47</t>
  </si>
  <si>
    <t>阿密529🍟</t>
  </si>
  <si>
    <t>https://www.xiaohongshu.com/user/profile/589ddbf882ec39262535e4ae?xhsshare=CopyLink&amp;appuid=589ddbf882ec39262535e4ae&amp;apptime=1604033351</t>
  </si>
  <si>
    <t>34000</t>
  </si>
  <si>
    <t>阿密</t>
  </si>
  <si>
    <t>河南省商丘市梁园区宜兴路宋乐小区</t>
  </si>
  <si>
    <t>2020-10-30 12:49</t>
  </si>
  <si>
    <t>广东省东莞市厚街镇兴元路富民区1号</t>
  </si>
  <si>
    <t>h820254843</t>
  </si>
  <si>
    <t>https://www.xiaohongshu.com/user/profile/5e47fd73000000000100a39b?xhsshare=CopyLink&amp;appuid=5e47fd73000000000100a39b&amp;apptime=1604032599</t>
  </si>
  <si>
    <t>黄嘉琪</t>
  </si>
  <si>
    <t>广东省珠海市金湾区吉林大学珠海学院</t>
  </si>
  <si>
    <t>2020-10-30 12:51</t>
  </si>
  <si>
    <t>李家诗</t>
  </si>
  <si>
    <t>广东省汕尾市城区汕尾职业技术学院</t>
  </si>
  <si>
    <t>2020-10-30 12:52</t>
  </si>
  <si>
    <t>小红书kol不加香菇</t>
  </si>
  <si>
    <t>https://www.xiaohongshu.com/user/profile/5f1bd74e000000000101e80f?xhsshare=CopyLink&amp;appuid=5da70b2900000000010062bc&amp;apptime=1604033534</t>
  </si>
  <si>
    <t>杨雨婷</t>
  </si>
  <si>
    <t>四川省泸州市龙马潭区长桥路2号泸州职业技术学院</t>
  </si>
  <si>
    <t>2020-10-30 12:53</t>
  </si>
  <si>
    <t>宁菲</t>
  </si>
  <si>
    <t>浙江省绍兴市越城区稽山街道会稽路428号浙江越秀外国语学院</t>
  </si>
  <si>
    <t>2020-10-30 12:54</t>
  </si>
  <si>
    <t>6天</t>
  </si>
  <si>
    <t>曾可华</t>
  </si>
  <si>
    <t>2020-10-30 12:55</t>
  </si>
  <si>
    <t>徐小姐</t>
  </si>
  <si>
    <t>上海长宁区中山西路945弄7号501+徐小姐+18964832771</t>
  </si>
  <si>
    <t>2020-10-30 12:57</t>
  </si>
  <si>
    <t>https://www.xiaohongshu.com/user/profile/5e60d5b0000000000100050b?xhsshare=CopyLink&amp;appuid=5e60d5b0000000000100050b&amp;apptime=1603247036</t>
  </si>
  <si>
    <t>cc</t>
  </si>
  <si>
    <t>广东省韶关市浈江区韶关学院南区快递中心</t>
  </si>
  <si>
    <t>欧阳毅</t>
  </si>
  <si>
    <t>广东省清远市佛冈县石角镇百乐街兴乐四巷23号</t>
  </si>
  <si>
    <t>2020-10-30 12:59</t>
  </si>
  <si>
    <t>https://www.xiaohongshu.com/user/profile/5e776fd30000000001001da8?xhsshare=CopyLink&amp;appuid=5e776fd30000000001001da8&amp;apptime=1604034113</t>
  </si>
  <si>
    <t>20000</t>
  </si>
  <si>
    <t>Lan</t>
  </si>
  <si>
    <t>上海虹口区虬江支路180弄1号302</t>
  </si>
  <si>
    <t>2020-10-30 13:03</t>
  </si>
  <si>
    <t>https://www.xiaohongshu.com/user/profile/5bcf348d868e9b0001117395?xhsshare=CopyLink&amp;appuid=5bcf348d868e9b0001117395&amp;apptime=1604035644</t>
  </si>
  <si>
    <t>广东省珠海市香洲区唐家湾下村</t>
  </si>
  <si>
    <t>2020-10-30 13:28</t>
  </si>
  <si>
    <t>https://www.xiaohongshu.com/user/profile/5affef094eacab2b00ed07d7?xhsshare=CopyLink&amp;appuid=5affef094eacab2b00ed07d7&amp;apptime=1604036017</t>
  </si>
  <si>
    <t>51009</t>
  </si>
  <si>
    <t>聂绨雅</t>
  </si>
  <si>
    <t xml:space="preserve">北京市丰台区榴香路美高梅公馆北区2号楼1417，13426186148，Tina       </t>
  </si>
  <si>
    <t>2020-10-30 13:34</t>
  </si>
  <si>
    <t>https://www.xiaohongshu.com/user/profile/5bea7341bbdc4c000130e0db?xhsshare=CopyLink&amp;appuid=5bea7341bbdc4c000130e0db&amp;apptime=1604036110</t>
  </si>
  <si>
    <t>12280</t>
  </si>
  <si>
    <t>黄小</t>
  </si>
  <si>
    <t xml:space="preserve">广东省河源市源城区双下路双下小学附近 </t>
  </si>
  <si>
    <t>2020-10-30 13:35</t>
  </si>
  <si>
    <t>https://www.xiaohongshu.com/user/profile/5f23f11b000000000101ca74?xhsshare=CopyLink&amp;appuid=5f23f11b000000000101ca74&amp;apptime=1604036203</t>
  </si>
  <si>
    <t>15270</t>
  </si>
  <si>
    <t>蔡凯昕</t>
  </si>
  <si>
    <t>广东省广州市从化区江埔街道环市东路166号广州城建职业学院</t>
  </si>
  <si>
    <t>2020-10-30 13:38</t>
  </si>
  <si>
    <t>https://www.xiaohongshu.com/user/profile/5ca0a621000000001601b0d8?xhsshare=CopyLink&amp;appuid=5ca0a621000000001601b0d8&amp;apptime=1604037069</t>
  </si>
  <si>
    <t>皮皮虾</t>
  </si>
  <si>
    <t>2020-10-30 13:51</t>
  </si>
  <si>
    <t>芒芒</t>
  </si>
  <si>
    <t>https://www.xiaohongshu.com/user/profile/5ba7b62e07456200016efc27?xhsshare=CopyLink&amp;appuid=5ba7b62e07456200016efc27&amp;apptime=1604037520</t>
  </si>
  <si>
    <t>张芒芒</t>
  </si>
  <si>
    <t>收货人: 张芒芒 手机号码: 13067839088 所在地区: 浙江省杭州市江干区白杨街道 详细地址: 文汇苑5幢</t>
  </si>
  <si>
    <t>2020-10-30 13:59</t>
  </si>
  <si>
    <t>刘馨儿</t>
  </si>
  <si>
    <t>江西省南昌市青山湖区昌北经济开发区南昌理工学院</t>
  </si>
  <si>
    <t>2020-10-30 14:35</t>
  </si>
  <si>
    <t>7内</t>
  </si>
  <si>
    <t xml:space="preserve">郑安琪 </t>
  </si>
  <si>
    <t>广东省惠州市博罗县罗阳镇新城观背村委会旁安琪烘焙</t>
  </si>
  <si>
    <t>2020-10-30 15:00</t>
  </si>
  <si>
    <t>https://www.xiaohongshu.com/user/profile/5bf2adccc384ad0001babf4b?xhsshare=CopyLink&amp;appuid=5bf2adccc384ad0001babf4b&amp;apptime=1604043721</t>
  </si>
  <si>
    <t>林康梅</t>
  </si>
  <si>
    <t>18127347556</t>
  </si>
  <si>
    <t>2020-10-30 15:42</t>
  </si>
  <si>
    <t>贰拾月半（回复慢）</t>
  </si>
  <si>
    <t>https://www.xiaohongshu.com/user/profile/5f1bd6cd000000000101e55d?xhsshare=CopyLink&amp;appuid=5f1bd6cd000000000101e55d&amp;apptime=1604128546</t>
  </si>
  <si>
    <t>16966</t>
  </si>
  <si>
    <t>刘星星</t>
  </si>
  <si>
    <t>河北省三河市燕郊经济技术开发区迎宾北路45号燕京理工学院</t>
  </si>
  <si>
    <t>2020-10-31 15:17</t>
  </si>
  <si>
    <t>https://www.xiaohongshu.com/user/profile/5b66e6f6423b0a0001882971?xhsshare=CopyLink&amp;appuid=5b66e6f6423b0a0001882971&amp;apptime=1604284185</t>
  </si>
  <si>
    <t>熊兰</t>
  </si>
  <si>
    <t>四川省成都市金牛区锦西人家二期二栋一单元</t>
  </si>
  <si>
    <t>2020-11-02 10:30</t>
  </si>
  <si>
    <t>❤</t>
  </si>
  <si>
    <t>广东省深圳市龙华区大浪街道港铁天颂b8栋2291</t>
  </si>
  <si>
    <t>共计3600元</t>
  </si>
  <si>
    <t>共计6000元</t>
  </si>
  <si>
    <t>共计700元</t>
  </si>
  <si>
    <t>1000元</t>
  </si>
  <si>
    <t>https://www.xiaohongshu.com/user/profile/5ce7747e0000000005002be2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</si>
</sst>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yyyy/m/d;@"/>
    <numFmt numFmtId="165" formatCode="m&quot;月&quot;d&quot;日&quot;;@"/>
    <numFmt numFmtId="166" formatCode="[&lt;=9999999]###\-####;\(###\)\ ###\-####"/>
    <numFmt numFmtId="167" formatCode="m/d/yy;@"/>
    <numFmt numFmtId="168" formatCode="0_ "/>
    <numFmt numFmtId="169" formatCode="0.0000_);[Red]\(0.0000\)"/>
    <numFmt numFmtId="170" formatCode="#,##0_ "/>
    <numFmt numFmtId="171" formatCode="\¥#,##0;\¥\-#,##0"/>
    <numFmt numFmtId="172" formatCode="#,##0_);[Red]\(#,##0\)"/>
    <numFmt numFmtId="173" formatCode="0;[Red]0"/>
  </numFmts>
  <fonts count="30">
    <font>
      <sz val="11"/>
      <color theme="1"/>
      <name val="Microsoft YaHei UI"/>
      <charset val="134"/>
    </font>
    <font>
      <sz val="12"/>
      <color theme="1"/>
      <name val="微软雅黑"/>
      <charset val="134"/>
    </font>
    <font>
      <sz val="12"/>
      <color rgb="FFC00000"/>
      <name val="微软雅黑"/>
      <charset val="134"/>
    </font>
    <font>
      <sz val="12"/>
      <color theme="1"/>
      <name val="Baskerville Old Face"/>
      <family val="1"/>
    </font>
    <font>
      <sz val="14"/>
      <color theme="1"/>
      <name val="Microsoft YaHei UI"/>
      <family val="2"/>
    </font>
    <font>
      <sz val="11"/>
      <color theme="1"/>
      <name val="Baskerville Old Face"/>
      <family val="1"/>
      <scheme val="minor"/>
    </font>
    <font>
      <sz val="11"/>
      <color theme="0"/>
      <name val="Baskerville Old Face"/>
      <family val="1"/>
      <scheme val="minor"/>
    </font>
    <font>
      <sz val="11"/>
      <color rgb="FFFF0000"/>
      <name val="Baskerville Old Face"/>
      <family val="1"/>
      <scheme val="minor"/>
    </font>
    <font>
      <u/>
      <sz val="11"/>
      <color rgb="FF0000FF"/>
      <name val="Baskerville Old Face"/>
      <family val="1"/>
      <scheme val="minor"/>
    </font>
    <font>
      <u/>
      <sz val="11"/>
      <color rgb="FF800080"/>
      <name val="Baskerville Old Face"/>
      <family val="1"/>
      <scheme val="minor"/>
    </font>
    <font>
      <b/>
      <sz val="14"/>
      <color theme="3"/>
      <name val="Microsoft YaHei UI"/>
      <family val="2"/>
    </font>
    <font>
      <sz val="9"/>
      <name val="Microsoft YaHei UI"/>
      <family val="2"/>
    </font>
    <font>
      <sz val="36"/>
      <color theme="6" tint="-0.249977111117893"/>
      <name val="Microsoft YaHei UI"/>
      <family val="2"/>
    </font>
    <font>
      <sz val="24"/>
      <color theme="3"/>
      <name val="Microsoft YaHei UI"/>
      <family val="2"/>
    </font>
    <font>
      <sz val="12"/>
      <color theme="3"/>
      <name val="Microsoft YaHei UI"/>
      <family val="2"/>
    </font>
    <font>
      <sz val="11"/>
      <color rgb="FF000000"/>
      <name val="Microsoft YaHei UI"/>
      <family val="2"/>
    </font>
    <font>
      <sz val="12"/>
      <name val="微软雅黑"/>
      <charset val="134"/>
    </font>
    <font>
      <u/>
      <sz val="12"/>
      <name val="微软雅黑"/>
    </font>
    <font>
      <sz val="12"/>
      <color theme="1"/>
      <name val="Microsoft YaHei UI"/>
      <family val="2"/>
    </font>
    <font>
      <sz val="12"/>
      <color theme="0"/>
      <name val="Microsoft YaHei UI"/>
      <family val="2"/>
    </font>
    <font>
      <b/>
      <sz val="16"/>
      <color theme="6" tint="-0.249977111117893"/>
      <name val="Microsoft YaHei UI"/>
      <family val="2"/>
    </font>
    <font>
      <sz val="11"/>
      <color theme="3"/>
      <name val="Microsoft YaHei UI"/>
      <family val="2"/>
    </font>
    <font>
      <sz val="24"/>
      <color theme="0"/>
      <name val="Microsoft YaHei UI"/>
      <family val="2"/>
    </font>
    <font>
      <sz val="36"/>
      <color theme="1"/>
      <name val="Microsoft YaHei UI"/>
      <family val="2"/>
    </font>
    <font>
      <b/>
      <sz val="14"/>
      <color theme="0"/>
      <name val="Microsoft YaHei UI"/>
      <family val="2"/>
    </font>
    <font>
      <sz val="11"/>
      <color theme="2" tint="0.39988402966399123"/>
      <name val="Microsoft YaHei UI"/>
      <family val="2"/>
    </font>
    <font>
      <sz val="12"/>
      <color theme="1"/>
      <name val="Arial"/>
      <family val="2"/>
    </font>
    <font>
      <sz val="12"/>
      <color theme="1"/>
      <name val="宋体"/>
      <charset val="134"/>
    </font>
    <font>
      <b/>
      <sz val="9"/>
      <name val="Tahoma"/>
      <family val="2"/>
    </font>
    <font>
      <sz val="11"/>
      <color theme="1"/>
      <name val="Microsoft YaHei UI"/>
      <family val="2"/>
    </font>
  </fonts>
  <fills count="23">
    <fill>
      <patternFill patternType="none"/>
    </fill>
    <fill>
      <patternFill patternType="gray125"/>
    </fill>
    <fill>
      <patternFill patternType="solid">
        <fgColor theme="2" tint="0.79995117038483843"/>
        <bgColor indexed="64"/>
      </patternFill>
    </fill>
    <fill>
      <patternFill patternType="solid">
        <fgColor rgb="FF92D050"/>
        <bgColor theme="0"/>
      </patternFill>
    </fill>
    <fill>
      <patternFill patternType="solid">
        <fgColor theme="0"/>
        <bgColor theme="0"/>
      </patternFill>
    </fill>
    <fill>
      <patternFill patternType="solid">
        <fgColor theme="6" tint="-0.249977111117893"/>
        <bgColor indexed="64"/>
      </patternFill>
    </fill>
    <fill>
      <patternFill patternType="solid">
        <fgColor rgb="FFFFFF00"/>
        <bgColor indexed="64"/>
      </patternFill>
    </fill>
    <fill>
      <patternFill patternType="solid">
        <fgColor theme="6" tint="0.39994506668294322"/>
        <bgColor indexed="64"/>
      </patternFill>
    </fill>
    <fill>
      <patternFill patternType="solid">
        <fgColor theme="4"/>
        <bgColor indexed="64"/>
      </patternFill>
    </fill>
    <fill>
      <patternFill patternType="solid">
        <fgColor theme="6" tint="0.79995117038483843"/>
        <bgColor indexed="64"/>
      </patternFill>
    </fill>
    <fill>
      <patternFill patternType="solid">
        <fgColor theme="6"/>
        <bgColor indexed="64"/>
      </patternFill>
    </fill>
    <fill>
      <patternFill patternType="solid">
        <fgColor theme="2" tint="0.79982909634693444"/>
        <bgColor theme="3" tint="0.79992065187536243"/>
      </patternFill>
    </fill>
    <fill>
      <patternFill patternType="solid">
        <fgColor theme="0" tint="-0.499984740745262"/>
        <bgColor indexed="64"/>
      </patternFill>
    </fill>
    <fill>
      <patternFill patternType="solid">
        <fgColor theme="6" tint="-0.499984740745262"/>
        <bgColor indexed="64"/>
      </patternFill>
    </fill>
    <fill>
      <patternFill patternType="solid">
        <fgColor rgb="FF92D050"/>
        <bgColor indexed="64"/>
      </patternFill>
    </fill>
    <fill>
      <patternFill patternType="solid">
        <fgColor theme="2" tint="0.79979857783745845"/>
        <bgColor theme="3" tint="0.79989013336588644"/>
      </patternFill>
    </fill>
    <fill>
      <patternFill patternType="solid">
        <fgColor rgb="FF0070C0"/>
        <bgColor indexed="64"/>
      </patternFill>
    </fill>
    <fill>
      <patternFill patternType="solid">
        <fgColor rgb="FFF5F8FA"/>
        <bgColor indexed="64"/>
      </patternFill>
    </fill>
    <fill>
      <patternFill patternType="solid">
        <fgColor theme="0" tint="-0.499984740745262"/>
        <bgColor indexed="64"/>
      </patternFill>
    </fill>
    <fill>
      <patternFill patternType="solid">
        <fgColor theme="0"/>
        <bgColor indexed="64"/>
      </patternFill>
    </fill>
    <fill>
      <patternFill patternType="solid">
        <fgColor theme="9" tint="-0.249977111117893"/>
        <bgColor indexed="64"/>
      </patternFill>
    </fill>
    <fill>
      <patternFill patternType="solid">
        <fgColor theme="9" tint="-0.24994659260841701"/>
        <bgColor indexed="64"/>
      </patternFill>
    </fill>
    <fill>
      <patternFill patternType="solid">
        <fgColor theme="9" tint="-0.499984740745262"/>
        <bgColor indexed="64"/>
      </patternFill>
    </fill>
  </fills>
  <borders count="7">
    <border>
      <left/>
      <right/>
      <top/>
      <bottom/>
      <diagonal/>
    </border>
    <border>
      <left/>
      <right style="thin">
        <color theme="4" tint="0.79992065187536243"/>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5117038483843"/>
      </top>
      <bottom style="thin">
        <color theme="4" tint="0.79995117038483843"/>
      </bottom>
      <diagonal/>
    </border>
    <border>
      <left/>
      <right style="thin">
        <color theme="4" tint="0.79992065187536243"/>
      </right>
      <top style="thin">
        <color theme="0" tint="-0.34998626667073579"/>
      </top>
      <bottom style="thin">
        <color theme="4" tint="0.79995117038483843"/>
      </bottom>
      <diagonal/>
    </border>
    <border>
      <left style="thin">
        <color theme="4" tint="0.79992065187536243"/>
      </left>
      <right style="thin">
        <color theme="4" tint="0.79992065187536243"/>
      </right>
      <top style="thin">
        <color theme="0" tint="-0.34998626667073579"/>
      </top>
      <bottom style="thin">
        <color theme="4" tint="0.79995117038483843"/>
      </bottom>
      <diagonal/>
    </border>
    <border>
      <left/>
      <right/>
      <top/>
      <bottom style="double">
        <color theme="0" tint="-0.34998626667073579"/>
      </bottom>
      <diagonal/>
    </border>
    <border>
      <left/>
      <right/>
      <top style="thin">
        <color theme="0" tint="-0.34998626667073579"/>
      </top>
      <bottom style="thin">
        <color theme="0" tint="-0.34998626667073579"/>
      </bottom>
      <diagonal/>
    </border>
  </borders>
  <cellStyleXfs count="14">
    <xf numFmtId="0" fontId="0" fillId="2" borderId="0">
      <alignment vertical="center"/>
    </xf>
    <xf numFmtId="166" fontId="18" fillId="0" borderId="0" applyFill="0">
      <alignment horizontal="left" vertical="center" indent="1"/>
    </xf>
    <xf numFmtId="167" fontId="22" fillId="20" borderId="0">
      <alignment horizontal="center"/>
    </xf>
    <xf numFmtId="168" fontId="22" fillId="20" borderId="0">
      <alignment horizontal="center"/>
    </xf>
    <xf numFmtId="0" fontId="29" fillId="0" borderId="0" applyNumberFormat="0" applyFill="0" applyBorder="0" applyAlignment="0" applyProtection="0"/>
    <xf numFmtId="0" fontId="23" fillId="0" borderId="5" applyNumberFormat="0" applyFill="0" applyProtection="0">
      <alignment vertical="top"/>
    </xf>
    <xf numFmtId="0" fontId="21" fillId="0" borderId="0" applyNumberFormat="0" applyFill="0" applyBorder="0" applyProtection="0">
      <alignment vertical="center"/>
    </xf>
    <xf numFmtId="0" fontId="29" fillId="0" borderId="5" applyNumberFormat="0" applyFill="0" applyAlignment="0">
      <alignment vertical="center"/>
    </xf>
    <xf numFmtId="0" fontId="24" fillId="21" borderId="5" applyProtection="0">
      <alignment horizontal="center"/>
    </xf>
    <xf numFmtId="0" fontId="25" fillId="22" borderId="0" applyNumberFormat="0" applyBorder="0" applyAlignment="0">
      <alignment vertical="center"/>
    </xf>
    <xf numFmtId="0" fontId="29" fillId="0" borderId="6">
      <alignment vertical="center" wrapText="1"/>
    </xf>
    <xf numFmtId="0" fontId="24" fillId="21" borderId="0" applyProtection="0">
      <alignment horizontal="center"/>
    </xf>
    <xf numFmtId="0" fontId="29" fillId="0" borderId="0">
      <alignment horizontal="left" vertical="center" indent="1"/>
    </xf>
    <xf numFmtId="0" fontId="29" fillId="19" borderId="0">
      <alignment horizontal="left" vertical="center"/>
    </xf>
  </cellStyleXfs>
  <cellXfs count="153">
    <xf numFmtId="0" fontId="0" fillId="2" borderId="0" xfId="0">
      <alignment vertical="center"/>
    </xf>
    <xf numFmtId="0" fontId="1" fillId="3" borderId="1" xfId="0" applyFont="1" applyFill="1" applyBorder="1" applyAlignment="1"/>
    <xf numFmtId="0" fontId="1" fillId="3" borderId="2" xfId="0" applyFont="1" applyFill="1" applyBorder="1" applyAlignment="1">
      <alignment horizontal="center"/>
    </xf>
    <xf numFmtId="0" fontId="1" fillId="3" borderId="2" xfId="0" applyFont="1" applyFill="1" applyBorder="1" applyAlignment="1"/>
    <xf numFmtId="0" fontId="1" fillId="0" borderId="1" xfId="0" applyFont="1" applyFill="1" applyBorder="1" applyAlignment="1"/>
    <xf numFmtId="0" fontId="1" fillId="0" borderId="2" xfId="0" applyFont="1" applyFill="1" applyBorder="1" applyAlignment="1">
      <alignment horizontal="center"/>
    </xf>
    <xf numFmtId="0" fontId="1" fillId="0" borderId="2" xfId="0" applyFont="1" applyFill="1" applyBorder="1" applyAlignment="1"/>
    <xf numFmtId="0" fontId="2" fillId="3" borderId="1" xfId="0" applyFont="1" applyFill="1" applyBorder="1" applyAlignment="1"/>
    <xf numFmtId="0" fontId="2" fillId="3" borderId="2" xfId="0" applyFont="1" applyFill="1" applyBorder="1" applyAlignment="1"/>
    <xf numFmtId="0" fontId="1" fillId="4" borderId="1" xfId="0" applyFont="1" applyFill="1" applyBorder="1" applyAlignment="1"/>
    <xf numFmtId="0" fontId="1" fillId="4" borderId="2" xfId="0" applyFont="1" applyFill="1" applyBorder="1" applyAlignment="1">
      <alignment horizontal="center"/>
    </xf>
    <xf numFmtId="0" fontId="1" fillId="4" borderId="2" xfId="0" applyFont="1" applyFill="1" applyBorder="1" applyAlignment="1"/>
    <xf numFmtId="0" fontId="3" fillId="4" borderId="1" xfId="0" applyFont="1" applyFill="1" applyBorder="1" applyAlignment="1"/>
    <xf numFmtId="0" fontId="3" fillId="4" borderId="2" xfId="0" applyFont="1" applyFill="1" applyBorder="1" applyAlignment="1"/>
    <xf numFmtId="0" fontId="4" fillId="2" borderId="0" xfId="0" applyFont="1">
      <alignment vertical="center"/>
    </xf>
    <xf numFmtId="0" fontId="2" fillId="3" borderId="3" xfId="0" applyFont="1" applyFill="1" applyBorder="1" applyAlignment="1"/>
    <xf numFmtId="0" fontId="1" fillId="3" borderId="4" xfId="0" applyFont="1" applyFill="1" applyBorder="1" applyAlignment="1">
      <alignment horizontal="center"/>
    </xf>
    <xf numFmtId="0" fontId="2" fillId="3" borderId="4" xfId="0" applyFont="1" applyFill="1" applyBorder="1" applyAlignment="1"/>
    <xf numFmtId="0" fontId="2" fillId="0" borderId="1" xfId="0" applyFont="1" applyFill="1" applyBorder="1" applyAlignment="1"/>
    <xf numFmtId="0" fontId="2" fillId="0" borderId="2" xfId="0" applyFont="1" applyFill="1" applyBorder="1" applyAlignment="1"/>
    <xf numFmtId="0" fontId="5" fillId="0" borderId="0" xfId="0" applyFont="1" applyFill="1" applyAlignment="1"/>
    <xf numFmtId="0" fontId="5" fillId="0" borderId="0" xfId="0" applyNumberFormat="1" applyFont="1" applyFill="1" applyAlignment="1">
      <alignment horizontal="left"/>
    </xf>
    <xf numFmtId="0" fontId="5" fillId="0" borderId="0" xfId="0" applyFont="1" applyFill="1" applyAlignment="1">
      <alignment horizontal="left"/>
    </xf>
    <xf numFmtId="0" fontId="5" fillId="0" borderId="0" xfId="0" applyFont="1" applyFill="1" applyAlignment="1">
      <alignment horizontal="center"/>
    </xf>
    <xf numFmtId="0" fontId="6" fillId="5" borderId="0" xfId="0" applyFont="1" applyFill="1" applyAlignment="1">
      <alignment horizontal="center"/>
    </xf>
    <xf numFmtId="0" fontId="5" fillId="6" borderId="0" xfId="0" applyFont="1" applyFill="1" applyAlignment="1">
      <alignment horizontal="center"/>
    </xf>
    <xf numFmtId="0" fontId="7" fillId="7" borderId="0" xfId="0" applyFont="1" applyFill="1" applyAlignment="1"/>
    <xf numFmtId="0" fontId="5" fillId="0" borderId="0" xfId="0" applyNumberFormat="1" applyFont="1" applyFill="1" applyAlignment="1">
      <alignment horizontal="center"/>
    </xf>
    <xf numFmtId="0" fontId="8" fillId="0" borderId="0" xfId="4" applyFont="1" applyFill="1" applyAlignment="1">
      <alignment horizontal="left"/>
    </xf>
    <xf numFmtId="0" fontId="9" fillId="0" borderId="0" xfId="4" applyFont="1" applyFill="1" applyAlignment="1">
      <alignment horizontal="left"/>
    </xf>
    <xf numFmtId="0" fontId="9" fillId="0" borderId="0" xfId="4" applyFont="1" applyAlignment="1">
      <alignment horizontal="left"/>
    </xf>
    <xf numFmtId="0" fontId="6" fillId="8" borderId="0" xfId="0" applyFont="1" applyFill="1" applyAlignment="1"/>
    <xf numFmtId="165" fontId="5" fillId="0" borderId="0" xfId="0" applyNumberFormat="1" applyFont="1" applyFill="1" applyAlignment="1">
      <alignment horizontal="left"/>
    </xf>
    <xf numFmtId="168" fontId="5" fillId="0" borderId="0" xfId="0" applyNumberFormat="1" applyFont="1" applyFill="1" applyAlignment="1">
      <alignment horizontal="left"/>
    </xf>
    <xf numFmtId="165" fontId="5" fillId="6" borderId="0" xfId="0" applyNumberFormat="1" applyFont="1" applyFill="1" applyAlignment="1">
      <alignment horizontal="left"/>
    </xf>
    <xf numFmtId="0" fontId="5" fillId="6" borderId="0" xfId="0" applyFont="1" applyFill="1" applyAlignment="1">
      <alignment horizontal="left"/>
    </xf>
    <xf numFmtId="165" fontId="5" fillId="0" borderId="0" xfId="0" applyNumberFormat="1" applyFont="1" applyFill="1" applyAlignment="1"/>
    <xf numFmtId="169" fontId="6" fillId="8" borderId="0" xfId="0" applyNumberFormat="1" applyFont="1" applyFill="1" applyAlignment="1"/>
    <xf numFmtId="169" fontId="5" fillId="0" borderId="0" xfId="0" applyNumberFormat="1" applyFont="1" applyFill="1" applyAlignment="1"/>
    <xf numFmtId="0" fontId="0" fillId="9" borderId="0" xfId="9" applyFont="1" applyFill="1">
      <alignment vertical="center"/>
    </xf>
    <xf numFmtId="0" fontId="10" fillId="10" borderId="0" xfId="11" applyFont="1" applyFill="1">
      <alignment horizontal="center"/>
    </xf>
    <xf numFmtId="0" fontId="11" fillId="9" borderId="0" xfId="9" applyFont="1" applyFill="1">
      <alignment vertical="center"/>
    </xf>
    <xf numFmtId="0" fontId="0" fillId="2" borderId="0" xfId="0" applyFont="1">
      <alignment vertical="center"/>
    </xf>
    <xf numFmtId="0" fontId="0" fillId="2" borderId="0" xfId="0" applyFont="1" applyAlignment="1">
      <alignment horizontal="center" vertical="center"/>
    </xf>
    <xf numFmtId="170" fontId="0" fillId="2" borderId="0" xfId="0" applyNumberFormat="1" applyFont="1" applyAlignment="1">
      <alignment horizontal="center" vertical="center"/>
    </xf>
    <xf numFmtId="164" fontId="0" fillId="2" borderId="0" xfId="0" applyNumberFormat="1" applyFont="1" applyAlignment="1">
      <alignment horizontal="center" vertical="center"/>
    </xf>
    <xf numFmtId="171" fontId="0" fillId="2" borderId="0" xfId="0" applyNumberFormat="1" applyFont="1">
      <alignment vertical="center"/>
    </xf>
    <xf numFmtId="166" fontId="0" fillId="2" borderId="0" xfId="0" applyNumberFormat="1" applyFont="1" applyAlignment="1">
      <alignment horizontal="center" vertical="center"/>
    </xf>
    <xf numFmtId="166" fontId="0" fillId="2" borderId="0" xfId="0" applyNumberFormat="1" applyFont="1" applyAlignment="1">
      <alignment horizontal="left" vertical="center" indent="1"/>
    </xf>
    <xf numFmtId="172" fontId="0" fillId="2" borderId="0" xfId="0" applyNumberFormat="1" applyFont="1" applyAlignment="1">
      <alignment horizontal="left" vertical="center" indent="1"/>
    </xf>
    <xf numFmtId="172" fontId="0" fillId="2" borderId="0" xfId="0" applyNumberFormat="1" applyFont="1">
      <alignment vertical="center"/>
    </xf>
    <xf numFmtId="0" fontId="10" fillId="10" borderId="0" xfId="8" applyFont="1" applyFill="1" applyBorder="1" applyAlignment="1">
      <alignment horizontal="center" vertical="center"/>
    </xf>
    <xf numFmtId="0" fontId="12" fillId="11" borderId="5" xfId="5" applyFont="1" applyFill="1" applyAlignment="1">
      <alignment vertical="top"/>
    </xf>
    <xf numFmtId="170" fontId="12" fillId="11" borderId="5" xfId="5" applyNumberFormat="1" applyFont="1" applyFill="1" applyAlignment="1">
      <alignment vertical="top"/>
    </xf>
    <xf numFmtId="167" fontId="13" fillId="10" borderId="0" xfId="2" applyNumberFormat="1" applyFont="1" applyFill="1" applyAlignment="1">
      <alignment horizontal="center" vertical="center"/>
    </xf>
    <xf numFmtId="0" fontId="14" fillId="10" borderId="0" xfId="6" applyFont="1" applyFill="1" applyBorder="1" applyAlignment="1">
      <alignment horizontal="center" vertical="center" wrapText="1"/>
    </xf>
    <xf numFmtId="170" fontId="14" fillId="10" borderId="0" xfId="6" applyNumberFormat="1" applyFont="1" applyFill="1" applyBorder="1" applyAlignment="1">
      <alignment horizontal="center" vertical="center" wrapText="1"/>
    </xf>
    <xf numFmtId="0" fontId="2" fillId="6" borderId="0" xfId="0" applyFont="1" applyFill="1" applyAlignment="1"/>
    <xf numFmtId="0" fontId="1" fillId="6" borderId="0" xfId="0" applyFont="1" applyFill="1" applyAlignment="1"/>
    <xf numFmtId="168" fontId="13" fillId="10" borderId="0" xfId="3" applyFont="1" applyFill="1" applyAlignment="1">
      <alignment horizontal="center" vertical="center"/>
    </xf>
    <xf numFmtId="0" fontId="10" fillId="10" borderId="0" xfId="8" applyFont="1" applyFill="1" applyBorder="1">
      <alignment horizontal="center"/>
    </xf>
    <xf numFmtId="168" fontId="13" fillId="10" borderId="0" xfId="3" applyFont="1" applyFill="1" applyAlignment="1">
      <alignment horizontal="center" vertical="top"/>
    </xf>
    <xf numFmtId="0" fontId="15" fillId="6" borderId="0" xfId="4" applyFont="1" applyFill="1" applyAlignment="1"/>
    <xf numFmtId="0" fontId="2" fillId="6" borderId="1" xfId="0" applyFont="1" applyFill="1" applyBorder="1" applyAlignment="1"/>
    <xf numFmtId="0" fontId="2" fillId="6" borderId="2" xfId="0" applyFont="1" applyFill="1" applyBorder="1" applyAlignment="1"/>
    <xf numFmtId="0" fontId="16" fillId="6" borderId="2" xfId="0" applyFont="1" applyFill="1" applyBorder="1" applyAlignment="1"/>
    <xf numFmtId="0" fontId="17" fillId="6" borderId="2" xfId="4" applyFont="1" applyFill="1" applyBorder="1" applyAlignment="1"/>
    <xf numFmtId="0" fontId="16" fillId="6" borderId="2" xfId="0" applyFont="1" applyFill="1" applyBorder="1" applyAlignment="1">
      <alignment horizontal="center"/>
    </xf>
    <xf numFmtId="0" fontId="1" fillId="6" borderId="0" xfId="0" applyFont="1" applyFill="1" applyAlignment="1">
      <alignment horizontal="center"/>
    </xf>
    <xf numFmtId="171" fontId="13" fillId="10" borderId="0" xfId="3" applyNumberFormat="1" applyFont="1" applyFill="1" applyAlignment="1">
      <alignment horizontal="center" vertical="top"/>
    </xf>
    <xf numFmtId="0" fontId="3" fillId="6" borderId="0" xfId="0" applyFont="1" applyFill="1" applyAlignment="1"/>
    <xf numFmtId="14" fontId="10" fillId="10" borderId="0" xfId="11" applyNumberFormat="1" applyFont="1" applyFill="1">
      <alignment horizontal="center"/>
    </xf>
    <xf numFmtId="0" fontId="1" fillId="12" borderId="0" xfId="0" applyFont="1" applyFill="1" applyAlignment="1"/>
    <xf numFmtId="0" fontId="1" fillId="12" borderId="0" xfId="0" applyFont="1" applyFill="1" applyAlignment="1">
      <alignment horizontal="center"/>
    </xf>
    <xf numFmtId="0" fontId="29" fillId="6" borderId="0" xfId="4" applyFill="1" applyAlignment="1"/>
    <xf numFmtId="0" fontId="18" fillId="2" borderId="0" xfId="0" applyFont="1" applyAlignment="1">
      <alignment horizontal="left" vertical="center"/>
    </xf>
    <xf numFmtId="170" fontId="18" fillId="2" borderId="0" xfId="0" applyNumberFormat="1" applyFont="1" applyAlignment="1">
      <alignment horizontal="center" vertical="center"/>
    </xf>
    <xf numFmtId="170" fontId="12" fillId="11" borderId="5" xfId="5" applyNumberFormat="1" applyFont="1" applyFill="1" applyAlignment="1">
      <alignment horizontal="center" vertical="top"/>
    </xf>
    <xf numFmtId="171" fontId="12" fillId="11" borderId="5" xfId="5" applyNumberFormat="1" applyFont="1" applyFill="1" applyAlignment="1">
      <alignment vertical="top"/>
    </xf>
    <xf numFmtId="164" fontId="19" fillId="13" borderId="0" xfId="6" applyNumberFormat="1" applyFont="1" applyFill="1" applyBorder="1" applyAlignment="1">
      <alignment horizontal="center" vertical="center" wrapText="1"/>
    </xf>
    <xf numFmtId="0" fontId="19" fillId="13" borderId="0" xfId="6" applyFont="1" applyFill="1" applyBorder="1" applyAlignment="1">
      <alignment horizontal="center" vertical="center" wrapText="1"/>
    </xf>
    <xf numFmtId="171" fontId="19" fillId="13" borderId="0" xfId="6" applyNumberFormat="1" applyFont="1" applyFill="1" applyBorder="1" applyAlignment="1">
      <alignment horizontal="center" vertical="center" wrapText="1"/>
    </xf>
    <xf numFmtId="171" fontId="14" fillId="10" borderId="0" xfId="6" applyNumberFormat="1" applyFont="1" applyFill="1" applyBorder="1" applyAlignment="1">
      <alignment horizontal="center" vertical="center" wrapText="1"/>
    </xf>
    <xf numFmtId="0" fontId="18" fillId="6" borderId="0" xfId="0" applyFont="1" applyFill="1" applyAlignment="1">
      <alignment horizontal="center" vertical="center"/>
    </xf>
    <xf numFmtId="164" fontId="18" fillId="6" borderId="0" xfId="0" applyNumberFormat="1" applyFont="1" applyFill="1" applyAlignment="1">
      <alignment horizontal="center" vertical="center"/>
    </xf>
    <xf numFmtId="0" fontId="18" fillId="6" borderId="0" xfId="0" applyFont="1" applyFill="1" applyAlignment="1">
      <alignment horizontal="left" vertical="center"/>
    </xf>
    <xf numFmtId="171" fontId="18" fillId="6" borderId="0" xfId="0" applyNumberFormat="1" applyFont="1" applyFill="1" applyAlignment="1">
      <alignment horizontal="left" vertical="center"/>
    </xf>
    <xf numFmtId="14" fontId="18" fillId="6" borderId="0" xfId="0" applyNumberFormat="1" applyFont="1" applyFill="1" applyAlignment="1">
      <alignment horizontal="left" vertical="center"/>
    </xf>
    <xf numFmtId="0" fontId="16" fillId="6" borderId="2" xfId="0" applyNumberFormat="1" applyFont="1" applyFill="1" applyBorder="1" applyAlignment="1">
      <alignment horizontal="center"/>
    </xf>
    <xf numFmtId="0" fontId="16" fillId="6" borderId="2" xfId="0" applyFont="1" applyFill="1" applyBorder="1" applyAlignment="1">
      <alignment horizontal="left"/>
    </xf>
    <xf numFmtId="0" fontId="1" fillId="6" borderId="0" xfId="0" applyNumberFormat="1" applyFont="1" applyFill="1" applyAlignment="1">
      <alignment horizontal="center"/>
    </xf>
    <xf numFmtId="0" fontId="18" fillId="14" borderId="0" xfId="0" applyFont="1" applyFill="1" applyAlignment="1">
      <alignment horizontal="center" vertical="center"/>
    </xf>
    <xf numFmtId="164" fontId="18" fillId="14" borderId="0" xfId="0" applyNumberFormat="1" applyFont="1" applyFill="1" applyAlignment="1">
      <alignment horizontal="center" vertical="center"/>
    </xf>
    <xf numFmtId="0" fontId="18" fillId="14" borderId="0" xfId="0" applyFont="1" applyFill="1" applyAlignment="1">
      <alignment horizontal="left" vertical="center"/>
    </xf>
    <xf numFmtId="171" fontId="18" fillId="14" borderId="0" xfId="0" applyNumberFormat="1" applyFont="1" applyFill="1" applyAlignment="1">
      <alignment horizontal="left" vertical="center"/>
    </xf>
    <xf numFmtId="0" fontId="18" fillId="2" borderId="0" xfId="0" applyFont="1" applyAlignment="1">
      <alignment horizontal="center" vertical="center"/>
    </xf>
    <xf numFmtId="164" fontId="18" fillId="2" borderId="0" xfId="0" applyNumberFormat="1" applyFont="1" applyAlignment="1">
      <alignment horizontal="center" vertical="center"/>
    </xf>
    <xf numFmtId="171" fontId="18" fillId="2" borderId="0" xfId="0" applyNumberFormat="1" applyFont="1" applyAlignment="1">
      <alignment horizontal="left" vertical="center"/>
    </xf>
    <xf numFmtId="0" fontId="1" fillId="12" borderId="0" xfId="0" applyNumberFormat="1" applyFont="1" applyFill="1" applyAlignment="1">
      <alignment horizontal="center"/>
    </xf>
    <xf numFmtId="0" fontId="18" fillId="12" borderId="0" xfId="0" applyFont="1" applyFill="1" applyAlignment="1">
      <alignment horizontal="center" vertical="center"/>
    </xf>
    <xf numFmtId="164" fontId="18" fillId="12" borderId="0" xfId="0" applyNumberFormat="1" applyFont="1" applyFill="1" applyAlignment="1">
      <alignment horizontal="center" vertical="center"/>
    </xf>
    <xf numFmtId="0" fontId="18" fillId="12" borderId="0" xfId="0" applyFont="1" applyFill="1" applyAlignment="1">
      <alignment horizontal="left" vertical="center"/>
    </xf>
    <xf numFmtId="171" fontId="18" fillId="12" borderId="0" xfId="0" applyNumberFormat="1" applyFont="1" applyFill="1" applyAlignment="1">
      <alignment horizontal="left" vertical="center"/>
    </xf>
    <xf numFmtId="14" fontId="18" fillId="12" borderId="0" xfId="0" applyNumberFormat="1" applyFont="1" applyFill="1" applyAlignment="1">
      <alignment horizontal="left" vertical="center"/>
    </xf>
    <xf numFmtId="0" fontId="18" fillId="0" borderId="0" xfId="0" applyFont="1" applyFill="1" applyAlignment="1">
      <alignment horizontal="center" vertical="center"/>
    </xf>
    <xf numFmtId="164" fontId="18" fillId="0" borderId="0" xfId="0" applyNumberFormat="1" applyFont="1" applyFill="1" applyAlignment="1">
      <alignment horizontal="center" vertical="center"/>
    </xf>
    <xf numFmtId="0" fontId="18" fillId="0" borderId="0" xfId="0" applyFont="1" applyFill="1" applyAlignment="1">
      <alignment horizontal="left" vertical="center"/>
    </xf>
    <xf numFmtId="171" fontId="18" fillId="0" borderId="0" xfId="0" applyNumberFormat="1" applyFont="1" applyFill="1" applyAlignment="1">
      <alignment horizontal="left" vertical="center"/>
    </xf>
    <xf numFmtId="14" fontId="18" fillId="2" borderId="0" xfId="0" applyNumberFormat="1" applyFont="1" applyAlignment="1">
      <alignment horizontal="left" vertical="center"/>
    </xf>
    <xf numFmtId="0" fontId="12" fillId="11" borderId="5" xfId="5" applyFont="1" applyFill="1" applyAlignment="1">
      <alignment horizontal="center" vertical="top"/>
    </xf>
    <xf numFmtId="0" fontId="12" fillId="15" borderId="5" xfId="5" applyFont="1" applyFill="1" applyAlignment="1">
      <alignment vertical="top"/>
    </xf>
    <xf numFmtId="0" fontId="14" fillId="6" borderId="0" xfId="6" applyFont="1" applyFill="1" applyBorder="1" applyAlignment="1">
      <alignment horizontal="center" vertical="center" wrapText="1"/>
    </xf>
    <xf numFmtId="0" fontId="14" fillId="10" borderId="0" xfId="6" applyNumberFormat="1" applyFont="1" applyFill="1" applyBorder="1" applyAlignment="1">
      <alignment horizontal="center" vertical="center" wrapText="1"/>
    </xf>
    <xf numFmtId="0" fontId="19" fillId="13" borderId="0" xfId="6" applyNumberFormat="1" applyFont="1" applyFill="1" applyBorder="1" applyAlignment="1">
      <alignment horizontal="center" vertical="center" wrapText="1"/>
    </xf>
    <xf numFmtId="0" fontId="19" fillId="16" borderId="0" xfId="6" applyNumberFormat="1" applyFont="1" applyFill="1" applyBorder="1" applyAlignment="1">
      <alignment horizontal="center" vertical="center" wrapText="1"/>
    </xf>
    <xf numFmtId="166" fontId="15" fillId="6" borderId="0" xfId="4" applyNumberFormat="1" applyFont="1" applyFill="1" applyBorder="1" applyAlignment="1" applyProtection="1">
      <alignment horizontal="left" vertical="center" indent="1"/>
    </xf>
    <xf numFmtId="166" fontId="18" fillId="6" borderId="0" xfId="1" applyFont="1" applyFill="1">
      <alignment horizontal="left" vertical="center" indent="1"/>
    </xf>
    <xf numFmtId="166" fontId="18" fillId="6" borderId="0" xfId="1" applyFill="1">
      <alignment horizontal="left" vertical="center" indent="1"/>
    </xf>
    <xf numFmtId="166" fontId="29" fillId="6" borderId="0" xfId="4" applyNumberFormat="1" applyFill="1" applyBorder="1" applyAlignment="1" applyProtection="1">
      <alignment horizontal="left" vertical="center" indent="1"/>
    </xf>
    <xf numFmtId="171" fontId="18" fillId="6" borderId="0" xfId="0" applyNumberFormat="1" applyFont="1" applyFill="1" applyAlignment="1">
      <alignment horizontal="center" vertical="center"/>
    </xf>
    <xf numFmtId="0" fontId="18" fillId="6" borderId="0" xfId="0" applyNumberFormat="1" applyFont="1" applyFill="1" applyAlignment="1">
      <alignment horizontal="center" vertical="center"/>
    </xf>
    <xf numFmtId="166" fontId="18" fillId="14" borderId="0" xfId="1" applyFont="1" applyFill="1">
      <alignment horizontal="left" vertical="center" indent="1"/>
    </xf>
    <xf numFmtId="166" fontId="18" fillId="14" borderId="0" xfId="1" applyFill="1">
      <alignment horizontal="left" vertical="center" indent="1"/>
    </xf>
    <xf numFmtId="166" fontId="29" fillId="14" borderId="0" xfId="4" applyNumberFormat="1" applyFill="1" applyBorder="1" applyAlignment="1" applyProtection="1">
      <alignment horizontal="left" vertical="center" indent="1"/>
    </xf>
    <xf numFmtId="166" fontId="18" fillId="17" borderId="0" xfId="1" applyFont="1" applyFill="1">
      <alignment horizontal="left" vertical="center" indent="1"/>
    </xf>
    <xf numFmtId="166" fontId="18" fillId="17" borderId="0" xfId="1" applyFill="1">
      <alignment horizontal="left" vertical="center" indent="1"/>
    </xf>
    <xf numFmtId="171" fontId="18" fillId="12" borderId="0" xfId="0" applyNumberFormat="1" applyFont="1" applyFill="1" applyAlignment="1">
      <alignment horizontal="center" vertical="center"/>
    </xf>
    <xf numFmtId="166" fontId="15" fillId="12" borderId="0" xfId="4" applyNumberFormat="1" applyFont="1" applyFill="1" applyBorder="1" applyAlignment="1" applyProtection="1">
      <alignment horizontal="left" vertical="center" indent="1"/>
    </xf>
    <xf numFmtId="166" fontId="29" fillId="12" borderId="0" xfId="4" applyNumberFormat="1" applyFill="1" applyBorder="1" applyAlignment="1" applyProtection="1">
      <alignment horizontal="left" vertical="center" indent="1"/>
    </xf>
    <xf numFmtId="166" fontId="18" fillId="12" borderId="0" xfId="1" applyFont="1" applyFill="1">
      <alignment horizontal="left" vertical="center" indent="1"/>
    </xf>
    <xf numFmtId="166" fontId="18" fillId="0" borderId="0" xfId="1" applyFont="1" applyFill="1">
      <alignment horizontal="left" vertical="center" indent="1"/>
    </xf>
    <xf numFmtId="166" fontId="18" fillId="18" borderId="0" xfId="1" applyFont="1" applyFill="1">
      <alignment horizontal="left" vertical="center" indent="1"/>
    </xf>
    <xf numFmtId="171" fontId="18" fillId="2" borderId="0" xfId="0" applyNumberFormat="1" applyFont="1" applyAlignment="1">
      <alignment horizontal="center" vertical="center"/>
    </xf>
    <xf numFmtId="172" fontId="12" fillId="11" borderId="5" xfId="5" applyNumberFormat="1" applyFont="1" applyFill="1" applyAlignment="1">
      <alignment vertical="top"/>
    </xf>
    <xf numFmtId="172" fontId="19" fillId="16" borderId="0" xfId="6" applyNumberFormat="1" applyFont="1" applyFill="1" applyBorder="1" applyAlignment="1">
      <alignment horizontal="center" vertical="center" wrapText="1"/>
    </xf>
    <xf numFmtId="172" fontId="19" fillId="16" borderId="0" xfId="6" applyNumberFormat="1" applyFont="1" applyFill="1" applyAlignment="1">
      <alignment horizontal="center" vertical="center" wrapText="1"/>
    </xf>
    <xf numFmtId="0" fontId="18" fillId="10" borderId="0" xfId="0" applyFont="1" applyFill="1" applyAlignment="1">
      <alignment horizontal="center" vertical="center"/>
    </xf>
    <xf numFmtId="173" fontId="18" fillId="6" borderId="0" xfId="1" applyNumberFormat="1" applyFill="1">
      <alignment horizontal="left" vertical="center" indent="1"/>
    </xf>
    <xf numFmtId="0" fontId="0" fillId="6" borderId="0" xfId="0" applyFont="1" applyFill="1">
      <alignment vertical="center"/>
    </xf>
    <xf numFmtId="173" fontId="18" fillId="6" borderId="0" xfId="1" applyNumberFormat="1" applyFont="1" applyFill="1">
      <alignment horizontal="left" vertical="center" indent="1"/>
    </xf>
    <xf numFmtId="173" fontId="18" fillId="12" borderId="0" xfId="1" applyNumberFormat="1" applyFont="1" applyFill="1">
      <alignment horizontal="left" vertical="center" indent="1"/>
    </xf>
    <xf numFmtId="0" fontId="0" fillId="12" borderId="0" xfId="0" applyFont="1" applyFill="1">
      <alignment vertical="center"/>
    </xf>
    <xf numFmtId="173" fontId="18" fillId="18" borderId="0" xfId="1" applyNumberFormat="1" applyFont="1" applyFill="1">
      <alignment horizontal="left" vertical="center" indent="1"/>
    </xf>
    <xf numFmtId="172" fontId="18" fillId="17" borderId="0" xfId="1" applyNumberFormat="1" applyFont="1" applyFill="1">
      <alignment horizontal="left" vertical="center" indent="1"/>
    </xf>
    <xf numFmtId="172" fontId="18" fillId="2" borderId="0" xfId="0" applyNumberFormat="1" applyFont="1" applyAlignment="1">
      <alignment horizontal="left" vertical="center"/>
    </xf>
    <xf numFmtId="0" fontId="20" fillId="19" borderId="0" xfId="0" applyFont="1" applyFill="1" applyAlignment="1">
      <alignment vertical="center"/>
    </xf>
    <xf numFmtId="0" fontId="20" fillId="19" borderId="0" xfId="0" applyFont="1" applyFill="1" applyAlignment="1">
      <alignment horizontal="center" vertical="center"/>
    </xf>
    <xf numFmtId="170" fontId="20" fillId="19" borderId="0" xfId="0" applyNumberFormat="1" applyFont="1" applyFill="1" applyBorder="1" applyAlignment="1">
      <alignment horizontal="center" vertical="center"/>
    </xf>
    <xf numFmtId="171" fontId="20" fillId="19" borderId="0" xfId="0" applyNumberFormat="1" applyFont="1" applyFill="1" applyAlignment="1">
      <alignment horizontal="center" vertical="center"/>
    </xf>
    <xf numFmtId="0" fontId="20" fillId="19" borderId="0" xfId="0" applyFont="1" applyFill="1" applyBorder="1" applyAlignment="1">
      <alignment horizontal="center" vertical="center"/>
    </xf>
    <xf numFmtId="0" fontId="20" fillId="19" borderId="0" xfId="0" applyFont="1" applyFill="1" applyBorder="1" applyAlignment="1">
      <alignment vertical="center"/>
    </xf>
    <xf numFmtId="0" fontId="20" fillId="19" borderId="0" xfId="0" applyFont="1" applyFill="1" applyBorder="1" applyAlignment="1">
      <alignment horizontal="left" vertical="center" indent="1"/>
    </xf>
    <xf numFmtId="172" fontId="20" fillId="19" borderId="0" xfId="0" applyNumberFormat="1" applyFont="1" applyFill="1" applyBorder="1" applyAlignment="1">
      <alignment horizontal="left" vertical="center" indent="1"/>
    </xf>
  </cellXfs>
  <cellStyles count="14">
    <cellStyle name="Encabezado 1" xfId="6" builtinId="16"/>
    <cellStyle name="Hipervínculo" xfId="4" builtinId="8"/>
    <cellStyle name="Normal" xfId="0" builtinId="0"/>
    <cellStyle name="Título" xfId="5" builtinId="15"/>
    <cellStyle name="Título 2" xfId="8" builtinId="17"/>
    <cellStyle name="双分隔线" xfId="7" xr:uid="{00000000-0005-0000-0000-000017000000}"/>
    <cellStyle name="备注详细信息" xfId="10" xr:uid="{00000000-0005-0000-0000-000036000000}"/>
    <cellStyle name="日期" xfId="2" xr:uid="{00000000-0005-0000-0000-00000A000000}"/>
    <cellStyle name="电子邮件" xfId="12" xr:uid="{00000000-0005-0000-0000-000038000000}"/>
    <cellStyle name="电话" xfId="1" xr:uid="{00000000-0005-0000-0000-000005000000}"/>
    <cellStyle name="边栏值" xfId="3" xr:uid="{00000000-0005-0000-0000-00000B000000}"/>
    <cellStyle name="边栏填充" xfId="11" xr:uid="{00000000-0005-0000-0000-000037000000}"/>
    <cellStyle name="边栏边框" xfId="9" xr:uid="{00000000-0005-0000-0000-00002E000000}"/>
    <cellStyle name="邮政编码" xfId="13" xr:uid="{00000000-0005-0000-0000-000039000000}"/>
  </cellStyles>
  <dxfs count="60">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theme="1"/>
        <name val="Microsoft YaHei UI"/>
        <charset val="134"/>
        <scheme val="none"/>
      </font>
    </dxf>
    <dxf>
      <font>
        <b/>
        <i val="0"/>
        <strike val="0"/>
        <condense val="0"/>
        <extend val="0"/>
        <outline val="0"/>
        <shadow val="0"/>
        <u val="none"/>
        <vertAlign val="baseline"/>
        <sz val="16"/>
        <color theme="6" tint="-0.249977111117893"/>
        <name val="Microsoft YaHei UI"/>
        <family val="2"/>
        <scheme val="none"/>
      </font>
      <numFmt numFmtId="172"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2"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2" formatCode="#,##0_);[Red]\(#,##0\)"/>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1"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numFmt numFmtId="171"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1"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numFmt numFmtId="170" formatCode="#,##0_ "/>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charset val="134"/>
        <scheme val="none"/>
      </font>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general" vertical="center" textRotation="0" wrapText="0" indent="0" justifyLastLine="0" shrinkToFit="0" readingOrder="0"/>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numFmt numFmtId="172" formatCode="#,##0_);[Red]\(#,##0\)"/>
      <alignment horizontal="left" vertical="center"/>
    </dxf>
    <dxf>
      <font>
        <b val="0"/>
        <i val="0"/>
        <strike val="0"/>
        <u val="none"/>
        <sz val="12"/>
        <color theme="1"/>
        <name val="Microsoft YaHei UI"/>
        <family val="2"/>
        <charset val="134"/>
        <scheme val="none"/>
      </font>
      <numFmt numFmtId="172" formatCode="#,##0_);[Red]\(#,##0\)"/>
    </dxf>
    <dxf>
      <font>
        <b val="0"/>
        <i val="0"/>
        <strike val="0"/>
        <u val="none"/>
        <sz val="12"/>
        <color theme="1"/>
        <name val="Microsoft YaHei UI"/>
        <family val="2"/>
        <charset val="134"/>
        <scheme val="none"/>
      </font>
      <numFmt numFmtId="172" formatCode="#,##0_);[Red]\(#,##0\)"/>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ill>
        <patternFill patternType="none"/>
      </fill>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numFmt numFmtId="174" formatCode="yyyy/m/d"/>
      <alignment horizontal="left" vertical="center"/>
    </dxf>
    <dxf>
      <fill>
        <patternFill patternType="none"/>
      </fill>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center" vertical="center"/>
    </dxf>
    <dxf>
      <font>
        <strike val="0"/>
        <u val="none"/>
        <sz val="12"/>
        <color theme="1"/>
        <name val="Microsoft YaHei UI"/>
        <family val="2"/>
        <charset val="134"/>
        <scheme val="none"/>
      </font>
      <alignment horizontal="center" vertical="center"/>
    </dxf>
    <dxf>
      <fill>
        <patternFill patternType="none"/>
      </fill>
    </dxf>
    <dxf>
      <font>
        <strike val="0"/>
        <u val="none"/>
        <sz val="12"/>
        <color theme="1"/>
        <name val="Microsoft YaHei UI"/>
        <family val="2"/>
        <charset val="134"/>
        <scheme val="none"/>
      </font>
      <numFmt numFmtId="170" formatCode="#,##0_ "/>
      <alignment horizontal="center"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color theme="1" tint="0.34998626667073579"/>
      </font>
    </dxf>
    <dxf>
      <font>
        <b val="0"/>
        <i val="0"/>
        <color theme="7" tint="-0.24994659260841701"/>
      </font>
      <fill>
        <patternFill patternType="solid">
          <fgColor theme="0"/>
          <bgColor theme="0"/>
        </patternFill>
      </fill>
      <border>
        <left/>
        <right/>
        <top style="double">
          <color theme="0" tint="-0.34998626667073579"/>
        </top>
        <bottom/>
        <vertical/>
        <horizontal/>
      </border>
    </dxf>
    <dxf>
      <font>
        <b/>
        <i val="0"/>
        <color theme="3"/>
      </font>
      <fill>
        <patternFill patternType="solid">
          <bgColor theme="0"/>
        </patternFill>
      </fill>
      <border>
        <left/>
        <right/>
        <top style="double">
          <color theme="0" tint="-0.34998626667073579"/>
        </top>
        <bottom style="thin">
          <color theme="0" tint="-0.34998626667073579"/>
        </bottom>
        <vertical/>
        <horizontal/>
      </border>
    </dxf>
    <dxf>
      <font>
        <b val="0"/>
        <i val="0"/>
        <color theme="1"/>
      </font>
      <fill>
        <patternFill patternType="solid">
          <fgColor theme="0"/>
          <bgColor theme="0"/>
        </patternFill>
      </fill>
      <border>
        <left/>
        <right/>
        <top/>
        <bottom/>
        <vertical style="thin">
          <color theme="4" tint="0.79992065187536243"/>
        </vertical>
        <horizontal style="thin">
          <color theme="4" tint="0.79995117038483843"/>
        </horizontal>
      </border>
    </dxf>
  </dxfs>
  <tableStyles count="1" defaultTableStyle="Wedding Invite Tracker" defaultPivotStyle="PivotStyleMedium2">
    <tableStyle name="Wedding Invite Tracker" pivot="0" count="4" xr9:uid="{00000000-0011-0000-FFFF-FFFF00000000}">
      <tableStyleElement type="wholeTable" dxfId="59"/>
      <tableStyleElement type="headerRow" dxfId="58"/>
      <tableStyleElement type="totalRow" dxfId="57"/>
      <tableStyleElement type="firstTotalCell" dxfId="56"/>
    </tableStyle>
  </tableStyles>
  <colors>
    <mruColors>
      <color rgb="FFF5F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16ME&#25252;&#21457;&#36798;&#20154;&#21512;&#20316;&#36319;&#36394;&#34920;%20(with%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作跟踪表"/>
      <sheetName val="Check20201207"/>
      <sheetName val="一次图文筛选"/>
      <sheetName val="1016二次报名"/>
      <sheetName val="二次报名确认收货"/>
      <sheetName val="1113稿费申请"/>
      <sheetName val="1016ME护发达人合作跟踪表 (with data)"/>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邀请" displayName="tbl邀请" ref="D2:AG65" totalsRowCount="1">
  <tableColumns count="30">
    <tableColumn id="1" xr3:uid="{00000000-0010-0000-0000-000001000000}" name="微信昵称" totalsRowLabel="汇总" dataDxfId="55" totalsRowDxfId="29"/>
    <tableColumn id="2" xr3:uid="{00000000-0010-0000-0000-000002000000}" name="微信号" dataDxfId="54" totalsRowDxfId="28"/>
    <tableColumn id="3" xr3:uid="{00000000-0010-0000-0000-000003000000}" name="小红书昵称" totalsRowFunction="custom" totalsRowDxfId="27">
      <totalsRowFormula>COUNTA(合作跟踪表!$F$3:$F$64)</totalsRowFormula>
    </tableColumn>
    <tableColumn id="4" xr3:uid="{00000000-0010-0000-0000-000004000000}" name="小红书链接" totalsRowFunction="sum" dataDxfId="53" totalsRowDxfId="26"/>
    <tableColumn id="5" xr3:uid="{00000000-0010-0000-0000-000005000000}" name="粉丝数量" dataDxfId="52" totalsRowDxfId="25"/>
    <tableColumn id="6" xr3:uid="{00000000-0010-0000-0000-000006000000}" name="笔记报价" totalsRowFunction="custom" dataDxfId="51" totalsRowDxfId="24">
      <totalsRowFormula>SUM(tbl邀请[笔记报价])</totalsRowFormula>
    </tableColumn>
    <tableColumn id="7" xr3:uid="{00000000-0010-0000-0000-000007000000}" name="手机号" dataDxfId="50" totalsRowDxfId="23"/>
    <tableColumn id="8" xr3:uid="{00000000-0010-0000-0000-000008000000}" name="收货后出稿时间" dataDxfId="49" totalsRowDxfId="22"/>
    <tableColumn id="9" xr3:uid="{00000000-0010-0000-0000-000009000000}" name="拍单日期" totalsRowFunction="custom" totalsRowDxfId="21">
      <totalsRowFormula>COUNTA(合作跟踪表!$L$3:$L$64)</totalsRowFormula>
    </tableColumn>
    <tableColumn id="10" xr3:uid="{00000000-0010-0000-0000-00000A000000}" name="订单号" dataDxfId="48" totalsRowDxfId="20"/>
    <tableColumn id="11" xr3:uid="{00000000-0010-0000-0000-00000B000000}" name="拍单金额" totalsRowFunction="custom" dataDxfId="47" totalsRowDxfId="19">
      <totalsRowFormula>SUM(tbl邀请[拍单金额])</totalsRowFormula>
    </tableColumn>
    <tableColumn id="12" xr3:uid="{00000000-0010-0000-0000-00000C000000}" name="催稿日期" dataDxfId="46" totalsRowDxfId="18">
      <calculatedColumnFormula>tbl邀请[[#This Row],[拍单日期]]+5+tbl邀请[[#This Row],[收货后出稿时间]]</calculatedColumnFormula>
    </tableColumn>
    <tableColumn id="13" xr3:uid="{00000000-0010-0000-0000-00000D000000}" name="是否交稿" totalsRowFunction="custom" totalsRowDxfId="17">
      <totalsRowFormula>COUNTIF(合作跟踪表!$P$3:$P$64,"是")</totalsRowFormula>
    </tableColumn>
    <tableColumn id="14" xr3:uid="{00000000-0010-0000-0000-00000E000000}" name="交稿速度评分" dataDxfId="45" totalsRowDxfId="16"/>
    <tableColumn id="15" xr3:uid="{00000000-0010-0000-0000-00000F000000}" name="图文质量评分" dataDxfId="44" totalsRowDxfId="15"/>
    <tableColumn id="16" xr3:uid="{00000000-0010-0000-0000-000010000000}" name="是否发布" totalsRowFunction="custom" totalsRowDxfId="14">
      <totalsRowFormula>COUNTIF(合作跟踪表!$S$3:$S$64,"是")</totalsRowFormula>
    </tableColumn>
    <tableColumn id="17" xr3:uid="{00000000-0010-0000-0000-000011000000}" name="结算金额" totalsRowFunction="custom" dataDxfId="43" totalsRowDxfId="13">
      <totalsRowFormula>SUM(tbl邀请[结算金额])</totalsRowFormula>
    </tableColumn>
    <tableColumn id="18" xr3:uid="{00000000-0010-0000-0000-000012000000}" name="链接" dataDxfId="42" totalsRowDxfId="12"/>
    <tableColumn id="19" xr3:uid="{00000000-0010-0000-0000-000013000000}" name="链接2" dataDxfId="41" totalsRowDxfId="11"/>
    <tableColumn id="20" xr3:uid="{00000000-0010-0000-0000-000014000000}" name="链接3" dataDxfId="40" totalsRowDxfId="10"/>
    <tableColumn id="21" xr3:uid="{00000000-0010-0000-0000-000015000000}" name="标题" dataDxfId="39" totalsRowDxfId="9"/>
    <tableColumn id="22" xr3:uid="{00000000-0010-0000-0000-000016000000}" name="发布日期" dataDxfId="38" totalsRowDxfId="8"/>
    <tableColumn id="23" xr3:uid="{00000000-0010-0000-0000-000017000000}" name="赞" dataDxfId="37" totalsRowDxfId="7"/>
    <tableColumn id="24" xr3:uid="{00000000-0010-0000-0000-000018000000}" name="藏" dataDxfId="36" totalsRowDxfId="6"/>
    <tableColumn id="25" xr3:uid="{00000000-0010-0000-0000-000019000000}" name="总评论" dataDxfId="35" totalsRowDxfId="5"/>
    <tableColumn id="26" xr3:uid="{00000000-0010-0000-0000-00001A000000}" name="博主回复" dataDxfId="34" totalsRowDxfId="4"/>
    <tableColumn id="27" xr3:uid="{00000000-0010-0000-0000-00001B000000}" name="原版视频" dataDxfId="33" totalsRowDxfId="3"/>
    <tableColumn id="28" xr3:uid="{00000000-0010-0000-0000-00001C000000}" name="是否收录" dataDxfId="32" totalsRowDxfId="2"/>
    <tableColumn id="29" xr3:uid="{00000000-0010-0000-0000-00001D000000}" name="合作形式" dataDxfId="31" totalsRowDxfId="1"/>
    <tableColumn id="30" xr3:uid="{00000000-0010-0000-0000-00001E000000}" name="列1" dataDxfId="30" totalsRowDxfId="0"/>
  </tableColumns>
  <tableStyleInfo name="Wedding Invite Tracker"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ustom 1">
      <a:majorFont>
        <a:latin typeface="Baskerville Old Face"/>
        <a:ea typeface=""/>
        <a:cs typeface=""/>
      </a:majorFont>
      <a:minorFont>
        <a:latin typeface="Baskerville Old Fac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xiaohongshu.com/discovery/item/5fae5c840000000001001398?xhsshare=CopyLink&amp;appuid=5bacacedaa7cbb0001f34c72&amp;apptime=1605262474" TargetMode="External"/><Relationship Id="rId18" Type="http://schemas.openxmlformats.org/officeDocument/2006/relationships/hyperlink" Target="https://www.xiaohongshu.com/discovery/item/5fb4828f0000000001000ee7?xhsshare=CopyLink&amp;appuid=5ee736e1000000000100605e&amp;apptime=1605665446" TargetMode="External"/><Relationship Id="rId26" Type="http://schemas.openxmlformats.org/officeDocument/2006/relationships/hyperlink" Target="https://www.xiaohongshu.com/discovery/item/5fb52c8f0000000001000f66?xhsshare=CopyLink&amp;appuid=5c7e375a000000001600e272&amp;apptime=1605775061" TargetMode="External"/><Relationship Id="rId39" Type="http://schemas.openxmlformats.org/officeDocument/2006/relationships/hyperlink" Target="https://www.xiaohongshu.com/discovery/item/5fb8e1ba00000000010002e7?xhsshare=CopyLink&amp;appuid=5ba7b62e07456200016efc27&amp;apptime=1605951958" TargetMode="External"/><Relationship Id="rId21" Type="http://schemas.openxmlformats.org/officeDocument/2006/relationships/hyperlink" Target="https://m.weibo.cn/7033097687/4572344641919072" TargetMode="External"/><Relationship Id="rId34" Type="http://schemas.openxmlformats.org/officeDocument/2006/relationships/hyperlink" Target="https://www.xiaohongshu.com/user/profile/5559df48a75c952d9a274e09?xhsshare=CopyLink&amp;appuid=5559df48a75c952d9a274e09&amp;apptime=1588089335" TargetMode="External"/><Relationship Id="rId42" Type="http://schemas.openxmlformats.org/officeDocument/2006/relationships/hyperlink" Target="https://www.xiaohongshu.com/discovery/item/5fbcad5d000000000101faff?xhsshare=CopyLink&amp;appuid=5f23f11b000000000101ca74&amp;apptime=1606200689" TargetMode="External"/><Relationship Id="rId47" Type="http://schemas.openxmlformats.org/officeDocument/2006/relationships/hyperlink" Target="https://www.xiaohongshu.com/discovery/item/5fbfb8b2000000000100a887?xhsshare=CopyLink&amp;appuid=5e60d5b0000000000100050b&amp;apptime=1606473405" TargetMode="External"/><Relationship Id="rId50" Type="http://schemas.openxmlformats.org/officeDocument/2006/relationships/hyperlink" Target="https://m.oasis.weibo.cn/v1/h5/share?sid=4576333604854100" TargetMode="External"/><Relationship Id="rId55" Type="http://schemas.openxmlformats.org/officeDocument/2006/relationships/hyperlink" Target="https://www.xiaohongshu.com/discovery/item/5fbd1ad10000000001002bf5?xhsshare=CopyLink&amp;appuid=5e494aa00000000001009e09&amp;apptime=1606987594" TargetMode="External"/><Relationship Id="rId63" Type="http://schemas.openxmlformats.org/officeDocument/2006/relationships/hyperlink" Target="https://m.oasis.weibo.cn/v1/h5/share?sid=4583863110342116" TargetMode="External"/><Relationship Id="rId68" Type="http://schemas.openxmlformats.org/officeDocument/2006/relationships/hyperlink" Target="https://www.xiaohongshu.com/user/profile/5d9f02260000000001007453?xhsshare=CopyLink&amp;appuid=5d9f02260000000001007453&amp;apptime=1603180094" TargetMode="External"/><Relationship Id="rId7" Type="http://schemas.openxmlformats.org/officeDocument/2006/relationships/hyperlink" Target="https://www.xiaohongshu.com/discovery/item/5f9feeb40000000001007263?xhsshare=CopyLink&amp;appuid=5ce7747e0000000005002be2&amp;apptime=1604391705" TargetMode="External"/><Relationship Id="rId71" Type="http://schemas.openxmlformats.org/officeDocument/2006/relationships/comments" Target="../comments1.xml"/><Relationship Id="rId2" Type="http://schemas.openxmlformats.org/officeDocument/2006/relationships/hyperlink" Target="https://www.xiaohongshu.com/discovery/item/5f9bf1610000000001001cff?xhsshare=CopyLink&amp;appuid=5b1e2d7c11be1075a48ea7d7&amp;apptime=1604055523" TargetMode="External"/><Relationship Id="rId16" Type="http://schemas.openxmlformats.org/officeDocument/2006/relationships/hyperlink" Target="https://www.xiaohongshu.com/discovery/item/5fae34930000000001004a1d?xhsshare=CopyLink&amp;appuid=5f1bd6cd000000000101e55d&amp;apptime=1605452042" TargetMode="External"/><Relationship Id="rId29" Type="http://schemas.openxmlformats.org/officeDocument/2006/relationships/hyperlink" Target="https://www.xiaohongshu.com/discovery/item/5fb67a4e000000000101e841?xhsshare=CopyLink&amp;appuid=5c2f0d6e000000000501a011&amp;apptime=1605794397" TargetMode="External"/><Relationship Id="rId1" Type="http://schemas.openxmlformats.org/officeDocument/2006/relationships/hyperlink" Target="https://www.xiaohongshu.com/user/profile/5ce626df0000000011033cfd?xhsshare=CopyLink&amp;appuid=5ce626df0000000011033cfd&amp;apptime=1592275820" TargetMode="External"/><Relationship Id="rId6" Type="http://schemas.openxmlformats.org/officeDocument/2006/relationships/hyperlink" Target="https://m.weibo.cn/7384677471/4567213366844585" TargetMode="External"/><Relationship Id="rId11" Type="http://schemas.openxmlformats.org/officeDocument/2006/relationships/hyperlink" Target="https://www.xiaohongshu.com/discovery/item/5fab650400000000010028c0?xhsshare=CopyLink&amp;appuid=5dd140bc0000000001000899&amp;apptime=1605068151" TargetMode="External"/><Relationship Id="rId24" Type="http://schemas.openxmlformats.org/officeDocument/2006/relationships/hyperlink" Target="https://www.xiaohongshu.com/discovery/item/5fb54db800000000010099ac?xhsshare=CopyLink&amp;appuid=5f01bfd1000000000100012d&amp;apptime=1605717438" TargetMode="External"/><Relationship Id="rId32" Type="http://schemas.openxmlformats.org/officeDocument/2006/relationships/hyperlink" Target="https://m.weibo.cn/2141154103/4573099759247368" TargetMode="External"/><Relationship Id="rId37" Type="http://schemas.openxmlformats.org/officeDocument/2006/relationships/hyperlink" Target="https://m.weibo.cn/6400528679/4573360825041125" TargetMode="External"/><Relationship Id="rId40" Type="http://schemas.openxmlformats.org/officeDocument/2006/relationships/hyperlink" Target="https://www.xiaohongshu.com/discovery/item/5fbcb4950000000001009293?xhsshare=CopyLink&amp;appuid=5bade50567121e0001dd74df&amp;apptime=1606202615" TargetMode="External"/><Relationship Id="rId45" Type="http://schemas.openxmlformats.org/officeDocument/2006/relationships/hyperlink" Target="https://www.xiaohongshu.com/discovery/item/5fbce320000000000101d69d?xhsshare=CopyLink&amp;appuid=5a8391f811be1068400a68da&amp;apptime=1606293241" TargetMode="External"/><Relationship Id="rId53" Type="http://schemas.openxmlformats.org/officeDocument/2006/relationships/hyperlink" Target="https://www.xiaohongshu.com/discovery/item/5fbf8238000000000101f6ac?xhsshare=CopyLink&amp;appuid=589ddbf882ec39262535e4ae&amp;apptime=1606735753" TargetMode="External"/><Relationship Id="rId58" Type="http://schemas.openxmlformats.org/officeDocument/2006/relationships/hyperlink" Target="https://www.xiaohongshu.com/discovery/item/5fb5d29e0000000001007cfe?xhsshare=SinaWeibo&amp;appuid=5b88c14c9578cc000189d97c&amp;apptime=1605751575" TargetMode="External"/><Relationship Id="rId66" Type="http://schemas.openxmlformats.org/officeDocument/2006/relationships/hyperlink" Target="https://www.xiaohongshu.com/user/profile/5b66e6f6423b0a0001882971?xhsshare=CopyLink&amp;appuid=5b66e6f6423b0a0001882971&amp;apptime=1603117671" TargetMode="External"/><Relationship Id="rId5" Type="http://schemas.openxmlformats.org/officeDocument/2006/relationships/hyperlink" Target="https://www.xiaohongshu.com/discovery/item/5fa111da0000000001003dfe?xhsshare=CopyLink&amp;appuid=5c7371eb000000001102af1e&amp;apptime=1604391601" TargetMode="External"/><Relationship Id="rId15" Type="http://schemas.openxmlformats.org/officeDocument/2006/relationships/hyperlink" Target="https://show.meitu.com/detail?feed_id=6732912718423026185&amp;lang=cn&amp;stat_id=6732912718423026185&amp;stat_gid=1857856087&amp;stat_uid=1576187388" TargetMode="External"/><Relationship Id="rId23" Type="http://schemas.openxmlformats.org/officeDocument/2006/relationships/hyperlink" Target="https://m.weibo.cn/6168543950/4572304594178808" TargetMode="External"/><Relationship Id="rId28" Type="http://schemas.openxmlformats.org/officeDocument/2006/relationships/hyperlink" Target="https://show.meitu.com/detail?feed_id=6735116114072720645&amp;root_id=1676595164&amp;stat_gid=1943258973&amp;stat_uid=1676595164" TargetMode="External"/><Relationship Id="rId36" Type="http://schemas.openxmlformats.org/officeDocument/2006/relationships/hyperlink" Target="https://www.xiaohongshu.com/discovery/item/5fb76d6d0000000001005efb?xhsshare=CopyLink&amp;appuid=5559df48a75c952d9a274e09&amp;apptime=1605857574" TargetMode="External"/><Relationship Id="rId49" Type="http://schemas.openxmlformats.org/officeDocument/2006/relationships/hyperlink" Target="https://www.xiaohongshu.com/discovery/item/5fbe38c3000000000101e44d?xhsshare=CopyLink&amp;appuid=5ed4ee5000000000010032c5&amp;apptime=1606566507" TargetMode="External"/><Relationship Id="rId57" Type="http://schemas.openxmlformats.org/officeDocument/2006/relationships/hyperlink" Target="https://www.xiaohongshu.com/discovery/item/5fc9d9f1000000000100946b?xhsshare=CopyLink&amp;appuid=5ba34f3b2dfa220001ed0d39&amp;apptime=1607328522" TargetMode="External"/><Relationship Id="rId61" Type="http://schemas.openxmlformats.org/officeDocument/2006/relationships/hyperlink" Target="https://www.xiaohongshu.com/discovery/item/5fcf406300000000010043f8?xhsshare=CopyLink&amp;appuid=5d9f02260000000001007453&amp;apptime=1608013392" TargetMode="External"/><Relationship Id="rId10" Type="http://schemas.openxmlformats.org/officeDocument/2006/relationships/hyperlink" Target="https://www.xiaohongshu.com/discovery/item/5faa22f9000000000100b47b?xhsshare=CopyLink&amp;appuid=5dc16969000000000100ba1f&amp;apptime=1604994065" TargetMode="External"/><Relationship Id="rId19" Type="http://schemas.openxmlformats.org/officeDocument/2006/relationships/hyperlink" Target="https://show.meitu.com/detail?feed_id=6734650143465829991&amp;root_id=1027134790&amp;stat_gid=1886178603&amp;stat_uid=1027134790" TargetMode="External"/><Relationship Id="rId31" Type="http://schemas.openxmlformats.org/officeDocument/2006/relationships/hyperlink" Target="https://www.xiaohongshu.com/discovery/item/5fb65f650000000001001427?xhsshare=CopyLink&amp;appuid=5bea7341bbdc4c000130e0db&amp;apptime=1605800644" TargetMode="External"/><Relationship Id="rId44" Type="http://schemas.openxmlformats.org/officeDocument/2006/relationships/hyperlink" Target="https://www.xiaohongshu.com/discovery/item/5fbcdb01000000000101f4da?xhsshare=CopyLink&amp;appuid=5f12f9d8000000000101f3ea&amp;apptime=1606224628" TargetMode="External"/><Relationship Id="rId52" Type="http://schemas.openxmlformats.org/officeDocument/2006/relationships/hyperlink" Target="https://www.xiaohongshu.com/discovery/item/5fb6427f0000000001007ddf?xhsshare=CopyLink&amp;appuid=5e8f00ff0000000001003037&amp;apptime=1606733023" TargetMode="External"/><Relationship Id="rId60" Type="http://schemas.openxmlformats.org/officeDocument/2006/relationships/hyperlink" Target="https://www.xiaohongshu.com/discovery/item/5fd352b400000000010036f0?xhsshare=CopyLink&amp;appuid=59ebe72ce8ac2b30a041a6e0&amp;apptime=1608005695" TargetMode="External"/><Relationship Id="rId65" Type="http://schemas.openxmlformats.org/officeDocument/2006/relationships/hyperlink" Target="https://www.xiaohongshu.com/discovery/item/5fe1a2a1000000000101e6cf?xhsshare=CopyLink&amp;appuid=5e980a1c00000000010022c9&amp;apptime=1608624158" TargetMode="External"/><Relationship Id="rId4" Type="http://schemas.openxmlformats.org/officeDocument/2006/relationships/hyperlink" Target="https://www.xiaohongshu.com/discovery/item/5f9fd140000000000101f652?xhsshare=CopyLink&amp;appuid=5bf6324ed53e130001e66877&amp;apptime=1604313537" TargetMode="External"/><Relationship Id="rId9" Type="http://schemas.openxmlformats.org/officeDocument/2006/relationships/hyperlink" Target="https://www.xiaohongshu.com/discovery/item/5fa634a100000000010082f9?xhsshare=CopyLink&amp;appuid=5e6c63b60000000001007765&amp;apptime=1604732809" TargetMode="External"/><Relationship Id="rId14" Type="http://schemas.openxmlformats.org/officeDocument/2006/relationships/hyperlink" Target="https://www.xiaohongshu.com/discovery/item/5fae5402000000000100bf2f?xhsshare=CopyLink&amp;appuid=5e776fd30000000001001da8&amp;apptime=1605260418" TargetMode="External"/><Relationship Id="rId22" Type="http://schemas.openxmlformats.org/officeDocument/2006/relationships/hyperlink" Target="https://www.xiaohongshu.com/discovery/item/5fb39941000000000100aa94?xhsshare=SinaWeibo&amp;appuid=5cb05764000000001700159a&amp;apptime=1605605828" TargetMode="External"/><Relationship Id="rId27" Type="http://schemas.openxmlformats.org/officeDocument/2006/relationships/hyperlink" Target="https://www.xiaohongshu.com/discovery/item/5fb62d29000000000100626e?xhsshare=CopyLink&amp;appuid=5e7626c900000000010002d7&amp;apptime=1605774673" TargetMode="External"/><Relationship Id="rId30" Type="http://schemas.openxmlformats.org/officeDocument/2006/relationships/hyperlink" Target="https://www.xiaohongshu.com/discovery/item/5fb694b100000000010039e7?xhsshare=CopyLink&amp;appuid=5f2e468a0000000001003db3&amp;apptime=1605801165" TargetMode="External"/><Relationship Id="rId35" Type="http://schemas.openxmlformats.org/officeDocument/2006/relationships/hyperlink" Target="https://www.xiaohongshu.com/discovery/item/5fb76542000000000101e8a8?xhsshare=CopyLink&amp;appuid=5e47fd73000000000100a39b&amp;apptime=1605854609" TargetMode="External"/><Relationship Id="rId43" Type="http://schemas.openxmlformats.org/officeDocument/2006/relationships/hyperlink" Target="https://www.xiaohongshu.com/discovery/item/5fbb94af000000000101f7ba?xhsshare=CopyLink&amp;appuid=5da70b2900000000010062bc&amp;apptime=1606192170" TargetMode="External"/><Relationship Id="rId48" Type="http://schemas.openxmlformats.org/officeDocument/2006/relationships/hyperlink" Target="https://m.weibo.cn/2867513610/4575944260190326" TargetMode="External"/><Relationship Id="rId56" Type="http://schemas.openxmlformats.org/officeDocument/2006/relationships/hyperlink" Target="https://www.xiaohongshu.com/user/profile/5e6c63b60000000001007765?xhsshare=CopyLink&amp;appuid=5e6c63b60000000001007765&amp;apptime=1597556168" TargetMode="External"/><Relationship Id="rId64" Type="http://schemas.openxmlformats.org/officeDocument/2006/relationships/hyperlink" Target="https://www.xiaohongshu.com/discovery/item/5fb50791000000000101ff31?xhsshare=CopyLink&amp;appuid=5bf2adccc384ad0001babf4b&amp;apptime=1605867546" TargetMode="External"/><Relationship Id="rId69" Type="http://schemas.openxmlformats.org/officeDocument/2006/relationships/vmlDrawing" Target="../drawings/vmlDrawing1.vml"/><Relationship Id="rId8" Type="http://schemas.openxmlformats.org/officeDocument/2006/relationships/hyperlink" Target="https://www.xiaohongshu.com/discovery/item/5f9f9c94000000000101c08f?xhsshare=CopyLink&amp;appuid=5ce626df0000000011033cfd&amp;apptime=1604394241" TargetMode="External"/><Relationship Id="rId51" Type="http://schemas.openxmlformats.org/officeDocument/2006/relationships/hyperlink" Target="https://www.xiaohongshu.com/user/profile/5e980a1c00000000010022c9?xhsshare=CopyLink&amp;appuid=5e980a1c00000000010022c9&amp;apptime=1601036786" TargetMode="External"/><Relationship Id="rId3" Type="http://schemas.openxmlformats.org/officeDocument/2006/relationships/hyperlink" Target="https://m.weibo.cn/7441260913/4566027621108136" TargetMode="External"/><Relationship Id="rId12" Type="http://schemas.openxmlformats.org/officeDocument/2006/relationships/hyperlink" Target="https://www.xiaohongshu.com/discovery/item/5fa28e1200000000010028a5?xhsshare=CopyLink&amp;appuid=5e9aefeb000000000100b1f5&amp;apptime=1605086241" TargetMode="External"/><Relationship Id="rId17" Type="http://schemas.openxmlformats.org/officeDocument/2006/relationships/hyperlink" Target="https://www.xiaohongshu.com/discovery/item/5faf8b7a000000000100b475?xhsshare=CopyLink&amp;appuid=5b66e6f6423b0a0001882971&amp;apptime=1605340062" TargetMode="External"/><Relationship Id="rId25" Type="http://schemas.openxmlformats.org/officeDocument/2006/relationships/hyperlink" Target="https://m.weibo.cn/3641774093/4572773886462685" TargetMode="External"/><Relationship Id="rId33" Type="http://schemas.openxmlformats.org/officeDocument/2006/relationships/hyperlink" Target="https://www.xiaohongshu.com/discovery/item/5fb6717a00000000010026fb?xhsshare=SinaWeibo&amp;appuid=5ae5900f11be101a47e5622a&amp;apptime=1605792277" TargetMode="External"/><Relationship Id="rId38" Type="http://schemas.openxmlformats.org/officeDocument/2006/relationships/hyperlink" Target="https://www.xiaohongshu.com/discovery/item/5fae70250000000001002314?xhsshare=CopyLink&amp;appuid=5ac8580a4eacab3847a89cf3&amp;apptime=1605268469" TargetMode="External"/><Relationship Id="rId46" Type="http://schemas.openxmlformats.org/officeDocument/2006/relationships/hyperlink" Target="https://m.weibo.cn/6830859895/4575187561088145" TargetMode="External"/><Relationship Id="rId59" Type="http://schemas.openxmlformats.org/officeDocument/2006/relationships/hyperlink" Target="https://www.xiaohongshu.com/discovery/item/5fb52efb000000000101fd27?xhsshare=CopyLink&amp;appuid=5bcf348d868e9b0001117395&amp;apptime=1607418305" TargetMode="External"/><Relationship Id="rId67" Type="http://schemas.openxmlformats.org/officeDocument/2006/relationships/hyperlink" Target="https://www.xiaohongshu.com/user/profile/5e494aa00000000001009e09?xhsshare=CopyLink&amp;appuid=5e494aa00000000001009e09&amp;apptime=1596721312" TargetMode="External"/><Relationship Id="rId20" Type="http://schemas.openxmlformats.org/officeDocument/2006/relationships/hyperlink" Target="https://www.xiaohongshu.com/discovery/item/5fb3bea10000000001009400?xhsshare=CopyLink&amp;appuid=55558c1de58d1366696af45b&amp;apptime=1605615298" TargetMode="External"/><Relationship Id="rId41" Type="http://schemas.openxmlformats.org/officeDocument/2006/relationships/hyperlink" Target="https://m.weibo.cn/7348005422/4574812816541417" TargetMode="External"/><Relationship Id="rId54" Type="http://schemas.openxmlformats.org/officeDocument/2006/relationships/hyperlink" Target="https://www.xiaohongshu.com/discovery/item/5fbe6d080000000001007d85?xhsshare=CopyLink&amp;appuid=5affef094eacab2b00ed07d7&amp;apptime=1606315282" TargetMode="External"/><Relationship Id="rId62" Type="http://schemas.openxmlformats.org/officeDocument/2006/relationships/hyperlink" Target="https://www.xiaohongshu.com/discovery/item/5fdda498000000000101cb66?xhsshare=CopyLink&amp;appuid=5bf97b795f3b820001868888&amp;apptime=1608361121" TargetMode="External"/><Relationship Id="rId70"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xiaohongshu.com/discovery/item/5f8973990000000001000332" TargetMode="External"/><Relationship Id="rId13" Type="http://schemas.openxmlformats.org/officeDocument/2006/relationships/hyperlink" Target="https://www.xiaohongshu.com/discovery/item/5f71b9970000000001001811" TargetMode="External"/><Relationship Id="rId18" Type="http://schemas.openxmlformats.org/officeDocument/2006/relationships/hyperlink" Target="https://www.xiaohongshu.com/discovery/item/5f82e01e0000000001001010" TargetMode="External"/><Relationship Id="rId3" Type="http://schemas.openxmlformats.org/officeDocument/2006/relationships/hyperlink" Target="https://www.xiaohongshu.com/discovery/item/5f7552a4000000000100112a" TargetMode="External"/><Relationship Id="rId7" Type="http://schemas.openxmlformats.org/officeDocument/2006/relationships/hyperlink" Target="https://www.xiaohongshu.com/discovery/item/5f806e41000000000100b724" TargetMode="External"/><Relationship Id="rId12" Type="http://schemas.openxmlformats.org/officeDocument/2006/relationships/hyperlink" Target="https://www.xiaohongshu.com/discovery/item/5f8552df0000000001003034" TargetMode="External"/><Relationship Id="rId17" Type="http://schemas.openxmlformats.org/officeDocument/2006/relationships/hyperlink" Target="https://www.xiaohongshu.com/discovery/item/5f7ca3f6000000000100bce2" TargetMode="External"/><Relationship Id="rId2" Type="http://schemas.openxmlformats.org/officeDocument/2006/relationships/hyperlink" Target="https://www.xiaohongshu.com/discovery/item/5f709fe30000000001000529" TargetMode="External"/><Relationship Id="rId16" Type="http://schemas.openxmlformats.org/officeDocument/2006/relationships/hyperlink" Target="https://www.xiaohongshu.com/discovery/item/5f7018fb0000000001007511" TargetMode="External"/><Relationship Id="rId20" Type="http://schemas.openxmlformats.org/officeDocument/2006/relationships/hyperlink" Target="https://www.xiaohongshu.com/discovery/item/5f8439750000000001002480" TargetMode="External"/><Relationship Id="rId1" Type="http://schemas.openxmlformats.org/officeDocument/2006/relationships/hyperlink" Target="https://www.xiaohongshu.com/discovery/item/5f6484d7000000000101d592" TargetMode="External"/><Relationship Id="rId6" Type="http://schemas.openxmlformats.org/officeDocument/2006/relationships/hyperlink" Target="https://www.xiaohongshu.com/discovery/item/5f6f183b000000000101e732" TargetMode="External"/><Relationship Id="rId11" Type="http://schemas.openxmlformats.org/officeDocument/2006/relationships/hyperlink" Target="https://www.xiaohongshu.com/discovery/item/5f71be2f000000000101dd90" TargetMode="External"/><Relationship Id="rId5" Type="http://schemas.openxmlformats.org/officeDocument/2006/relationships/hyperlink" Target="https://www.xiaohongshu.com/discovery/item/5f89832c000000000100bdf4" TargetMode="External"/><Relationship Id="rId15" Type="http://schemas.openxmlformats.org/officeDocument/2006/relationships/hyperlink" Target="https://www.xiaohongshu.com/discovery/item/5f87be0a000000000101d1ac" TargetMode="External"/><Relationship Id="rId10" Type="http://schemas.openxmlformats.org/officeDocument/2006/relationships/hyperlink" Target="https://www.xiaohongshu.com/discovery/item/5f70388f000000000100366a" TargetMode="External"/><Relationship Id="rId19" Type="http://schemas.openxmlformats.org/officeDocument/2006/relationships/hyperlink" Target="https://www.xiaohongshu.com/discovery/item/5f844b4b00000000010025f4" TargetMode="External"/><Relationship Id="rId4" Type="http://schemas.openxmlformats.org/officeDocument/2006/relationships/hyperlink" Target="https://www.xiaohongshu.com/discovery/item/5f83ee0b000000000100a539" TargetMode="External"/><Relationship Id="rId9" Type="http://schemas.openxmlformats.org/officeDocument/2006/relationships/hyperlink" Target="https://www.xiaohongshu.com/discovery/item/5f855f3900000000010017ad" TargetMode="External"/><Relationship Id="rId14" Type="http://schemas.openxmlformats.org/officeDocument/2006/relationships/hyperlink" Target="https://www.xiaohongshu.com/discovery/item/5f646bea000000000100819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5117038483843"/>
    <pageSetUpPr fitToPage="1"/>
  </sheetPr>
  <dimension ref="A1:AG65"/>
  <sheetViews>
    <sheetView showGridLines="0" tabSelected="1" zoomScale="81" zoomScaleNormal="81" workbookViewId="0">
      <pane xSplit="15" ySplit="2" topLeftCell="P27" activePane="bottomRight" state="frozen"/>
      <selection pane="topRight"/>
      <selection pane="bottomLeft"/>
      <selection pane="bottomRight" activeCell="S30" sqref="S30"/>
    </sheetView>
  </sheetViews>
  <sheetFormatPr baseColWidth="10" defaultColWidth="9.33203125" defaultRowHeight="30.75" customHeight="1"/>
  <cols>
    <col min="1" max="1" width="1.77734375" style="39" customWidth="1"/>
    <col min="2" max="2" width="20.88671875" style="40" customWidth="1"/>
    <col min="3" max="3" width="1.77734375" style="41" customWidth="1"/>
    <col min="4" max="4" width="13.33203125" style="42" customWidth="1"/>
    <col min="5" max="7" width="13.33203125" style="43" customWidth="1"/>
    <col min="8" max="9" width="8.6640625" style="44" customWidth="1"/>
    <col min="10" max="10" width="13.33203125" style="43" customWidth="1"/>
    <col min="11" max="11" width="8.33203125" style="43" hidden="1" customWidth="1"/>
    <col min="12" max="12" width="13.33203125" style="45" hidden="1" customWidth="1"/>
    <col min="13" max="13" width="13.6640625" style="42" hidden="1" customWidth="1"/>
    <col min="14" max="14" width="8.6640625" style="46" hidden="1" customWidth="1"/>
    <col min="15" max="15" width="10.21875" style="46" hidden="1" customWidth="1"/>
    <col min="16" max="18" width="8.109375" style="42" customWidth="1"/>
    <col min="20" max="20" width="8.109375" style="47" customWidth="1"/>
    <col min="21" max="21" width="8.109375" style="48" customWidth="1"/>
    <col min="22" max="24" width="18.88671875" style="48" hidden="1" customWidth="1"/>
    <col min="25" max="25" width="18.88671875" style="48" customWidth="1"/>
    <col min="26" max="26" width="10.5546875" style="48" customWidth="1"/>
    <col min="27" max="28" width="8.33203125" style="49" customWidth="1"/>
    <col min="29" max="29" width="8.33203125" style="50" customWidth="1"/>
    <col min="30" max="16384" width="9.33203125" style="42"/>
  </cols>
  <sheetData>
    <row r="1" spans="2:33" ht="51" customHeight="1">
      <c r="B1" s="51" t="s">
        <v>0</v>
      </c>
      <c r="D1" s="52" t="s">
        <v>1</v>
      </c>
      <c r="E1" s="52"/>
      <c r="F1" s="52"/>
      <c r="G1" s="52"/>
      <c r="H1" s="53"/>
      <c r="I1" s="77"/>
      <c r="J1" s="52"/>
      <c r="K1" s="52"/>
      <c r="L1" s="52"/>
      <c r="M1" s="52"/>
      <c r="N1" s="78"/>
      <c r="O1" s="78"/>
      <c r="P1" s="52"/>
      <c r="Q1" s="52"/>
      <c r="R1" s="52"/>
      <c r="S1" s="52"/>
      <c r="T1" s="109"/>
      <c r="U1" s="52"/>
      <c r="V1" s="52"/>
      <c r="W1" s="52"/>
      <c r="X1" s="110"/>
      <c r="Y1" s="110"/>
      <c r="Z1" s="133"/>
      <c r="AA1" s="133"/>
      <c r="AB1" s="133"/>
      <c r="AC1" s="42"/>
    </row>
    <row r="2" spans="2:33" ht="30.75" customHeight="1">
      <c r="B2" s="54">
        <v>44165</v>
      </c>
      <c r="D2" s="55" t="s">
        <v>2</v>
      </c>
      <c r="E2" s="55" t="s">
        <v>3</v>
      </c>
      <c r="F2" s="55" t="s">
        <v>4</v>
      </c>
      <c r="G2" s="55" t="s">
        <v>5</v>
      </c>
      <c r="H2" s="56" t="s">
        <v>6</v>
      </c>
      <c r="I2" s="56" t="s">
        <v>7</v>
      </c>
      <c r="J2" s="55" t="s">
        <v>8</v>
      </c>
      <c r="K2" s="55" t="s">
        <v>9</v>
      </c>
      <c r="L2" s="79" t="s">
        <v>10</v>
      </c>
      <c r="M2" s="80" t="s">
        <v>11</v>
      </c>
      <c r="N2" s="81" t="s">
        <v>12</v>
      </c>
      <c r="O2" s="82" t="s">
        <v>13</v>
      </c>
      <c r="P2" s="55" t="s">
        <v>14</v>
      </c>
      <c r="Q2" s="111" t="s">
        <v>15</v>
      </c>
      <c r="R2" s="111" t="s">
        <v>16</v>
      </c>
      <c r="S2" s="112" t="s">
        <v>17</v>
      </c>
      <c r="T2" s="112" t="s">
        <v>18</v>
      </c>
      <c r="U2" s="113" t="s">
        <v>19</v>
      </c>
      <c r="V2" s="113" t="s">
        <v>20</v>
      </c>
      <c r="W2" s="113" t="s">
        <v>21</v>
      </c>
      <c r="X2" s="114" t="s">
        <v>22</v>
      </c>
      <c r="Y2" s="114" t="s">
        <v>23</v>
      </c>
      <c r="Z2" s="134" t="s">
        <v>24</v>
      </c>
      <c r="AA2" s="134" t="s">
        <v>25</v>
      </c>
      <c r="AB2" s="134" t="s">
        <v>26</v>
      </c>
      <c r="AC2" s="135" t="s">
        <v>27</v>
      </c>
      <c r="AD2" s="136" t="s">
        <v>28</v>
      </c>
      <c r="AE2" s="136" t="s">
        <v>29</v>
      </c>
      <c r="AF2" s="42" t="s">
        <v>30</v>
      </c>
      <c r="AG2" s="42" t="s">
        <v>31</v>
      </c>
    </row>
    <row r="3" spans="2:33" ht="30.75" customHeight="1">
      <c r="B3" s="51" t="s">
        <v>32</v>
      </c>
      <c r="D3" s="57" t="s">
        <v>33</v>
      </c>
      <c r="E3" s="57" t="s">
        <v>34</v>
      </c>
      <c r="F3" s="57" t="s">
        <v>33</v>
      </c>
      <c r="G3" s="58" t="s">
        <v>35</v>
      </c>
      <c r="H3" s="58" t="s">
        <v>36</v>
      </c>
      <c r="I3" s="68">
        <v>300</v>
      </c>
      <c r="J3" s="58" t="s">
        <v>37</v>
      </c>
      <c r="K3" s="83">
        <v>5</v>
      </c>
      <c r="L3" s="84">
        <v>43794</v>
      </c>
      <c r="M3" s="85"/>
      <c r="N3" s="86"/>
      <c r="O3" s="87">
        <f>tbl邀请[[#This Row],[拍单日期]]+5+tbl邀请[[#This Row],[收货后出稿时间]]</f>
        <v>43804</v>
      </c>
      <c r="P3" s="85" t="s">
        <v>38</v>
      </c>
      <c r="Q3" s="85">
        <v>10</v>
      </c>
      <c r="R3" s="85">
        <v>9</v>
      </c>
      <c r="S3" s="85" t="s">
        <v>38</v>
      </c>
      <c r="T3" s="68">
        <v>300</v>
      </c>
      <c r="U3" s="115" t="s">
        <v>39</v>
      </c>
      <c r="V3" s="116"/>
      <c r="W3" s="116"/>
      <c r="X3" s="117" t="e">
        <f>VLOOKUP([1]!tbl邀请[[#This Row],[链接]],[1]Check20201207!A3:W105,12,FALSE)</f>
        <v>#REF!</v>
      </c>
      <c r="Y3" s="117" t="e">
        <f>VLOOKUP([1]!tbl邀请[[#This Row],[链接]],[1]Check20201207!A3:W105,2,FALSE)</f>
        <v>#REF!</v>
      </c>
      <c r="Z3" s="137" t="e">
        <v>#N/A</v>
      </c>
      <c r="AA3" s="137" t="e">
        <v>#N/A</v>
      </c>
      <c r="AB3" s="137" t="e">
        <v>#N/A</v>
      </c>
      <c r="AC3" s="138"/>
      <c r="AD3" s="138" t="s">
        <v>40</v>
      </c>
      <c r="AE3" s="138" t="s">
        <v>38</v>
      </c>
      <c r="AF3" s="138" t="s">
        <v>41</v>
      </c>
    </row>
    <row r="4" spans="2:33" ht="30.75" customHeight="1">
      <c r="B4" s="59">
        <f ca="1">婚礼日期-TODAY()</f>
        <v>-122</v>
      </c>
      <c r="D4" s="57" t="s">
        <v>42</v>
      </c>
      <c r="E4" s="57" t="s">
        <v>43</v>
      </c>
      <c r="F4" s="57" t="s">
        <v>44</v>
      </c>
      <c r="G4" s="58" t="s">
        <v>45</v>
      </c>
      <c r="H4" s="58" t="s">
        <v>46</v>
      </c>
      <c r="I4" s="68">
        <v>300</v>
      </c>
      <c r="J4" s="58" t="s">
        <v>47</v>
      </c>
      <c r="K4" s="83"/>
      <c r="L4" s="84"/>
      <c r="M4" s="85"/>
      <c r="N4" s="86"/>
      <c r="O4" s="87">
        <f>tbl邀请[[#This Row],[拍单日期]]+5+tbl邀请[[#This Row],[收货后出稿时间]]</f>
        <v>5</v>
      </c>
      <c r="P4" s="85" t="s">
        <v>38</v>
      </c>
      <c r="Q4" s="85">
        <v>10</v>
      </c>
      <c r="R4" s="85">
        <v>9</v>
      </c>
      <c r="S4" s="85" t="s">
        <v>38</v>
      </c>
      <c r="T4" s="68">
        <v>300</v>
      </c>
      <c r="U4" s="115" t="s">
        <v>48</v>
      </c>
      <c r="V4" s="118" t="s">
        <v>49</v>
      </c>
      <c r="W4" s="116"/>
      <c r="X4" s="117" t="e">
        <f>VLOOKUP([1]!tbl邀请[[#This Row],[链接]],[1]Check20201207!A4:W106,12,FALSE)</f>
        <v>#REF!</v>
      </c>
      <c r="Y4" s="117" t="e">
        <f>VLOOKUP([1]!tbl邀请[[#This Row],[链接]],[1]Check20201207!A4:W106,2,FALSE)</f>
        <v>#REF!</v>
      </c>
      <c r="Z4" s="137">
        <v>55</v>
      </c>
      <c r="AA4" s="137">
        <v>28</v>
      </c>
      <c r="AB4" s="137">
        <v>16</v>
      </c>
      <c r="AC4" s="138"/>
      <c r="AD4" s="138" t="s">
        <v>40</v>
      </c>
      <c r="AE4" s="138" t="s">
        <v>38</v>
      </c>
      <c r="AF4" s="138" t="s">
        <v>41</v>
      </c>
    </row>
    <row r="5" spans="2:33" ht="30.75" customHeight="1">
      <c r="B5" s="60" t="s">
        <v>50</v>
      </c>
      <c r="D5" s="57" t="s">
        <v>51</v>
      </c>
      <c r="E5" s="57" t="s">
        <v>52</v>
      </c>
      <c r="F5" s="57" t="s">
        <v>51</v>
      </c>
      <c r="G5" s="58" t="s">
        <v>53</v>
      </c>
      <c r="H5" s="58" t="s">
        <v>54</v>
      </c>
      <c r="I5" s="68">
        <v>500</v>
      </c>
      <c r="J5" s="58" t="s">
        <v>55</v>
      </c>
      <c r="K5" s="83"/>
      <c r="L5" s="84"/>
      <c r="M5" s="85"/>
      <c r="N5" s="86"/>
      <c r="O5" s="87">
        <f>tbl邀请[[#This Row],[拍单日期]]+5+tbl邀请[[#This Row],[收货后出稿时间]]</f>
        <v>5</v>
      </c>
      <c r="P5" s="85" t="s">
        <v>38</v>
      </c>
      <c r="Q5" s="85">
        <v>10</v>
      </c>
      <c r="R5" s="85">
        <v>8</v>
      </c>
      <c r="S5" s="85" t="s">
        <v>38</v>
      </c>
      <c r="T5" s="68">
        <v>500</v>
      </c>
      <c r="U5" s="115" t="s">
        <v>56</v>
      </c>
      <c r="V5" s="116"/>
      <c r="W5" s="116"/>
      <c r="X5" s="117" t="e">
        <f>VLOOKUP([1]!tbl邀请[[#This Row],[链接]],[1]Check20201207!A5:W107,12,FALSE)</f>
        <v>#REF!</v>
      </c>
      <c r="Y5" s="117" t="e">
        <f>VLOOKUP([1]!tbl邀请[[#This Row],[链接]],[1]Check20201207!A5:W107,2,FALSE)</f>
        <v>#REF!</v>
      </c>
      <c r="Z5" s="137">
        <v>32</v>
      </c>
      <c r="AA5" s="137">
        <v>14</v>
      </c>
      <c r="AB5" s="137">
        <v>16</v>
      </c>
      <c r="AC5" s="138"/>
      <c r="AD5" s="138" t="s">
        <v>40</v>
      </c>
      <c r="AE5" s="138" t="s">
        <v>38</v>
      </c>
      <c r="AF5" s="138" t="s">
        <v>41</v>
      </c>
    </row>
    <row r="6" spans="2:33" ht="30.75" customHeight="1">
      <c r="B6" s="61">
        <f>tbl邀请[[#Totals],[小红书昵称]]</f>
        <v>49</v>
      </c>
      <c r="D6" s="57" t="s">
        <v>57</v>
      </c>
      <c r="E6" s="57" t="s">
        <v>57</v>
      </c>
      <c r="F6" s="57" t="s">
        <v>57</v>
      </c>
      <c r="G6" s="58" t="s">
        <v>58</v>
      </c>
      <c r="H6" s="58" t="s">
        <v>46</v>
      </c>
      <c r="I6" s="68">
        <v>300</v>
      </c>
      <c r="J6" s="58" t="s">
        <v>59</v>
      </c>
      <c r="K6" s="83"/>
      <c r="L6" s="84"/>
      <c r="M6" s="85"/>
      <c r="N6" s="86"/>
      <c r="O6" s="87">
        <f>tbl邀请[[#This Row],[拍单日期]]+5+tbl邀请[[#This Row],[收货后出稿时间]]</f>
        <v>5</v>
      </c>
      <c r="P6" s="85" t="s">
        <v>38</v>
      </c>
      <c r="Q6" s="85">
        <v>10</v>
      </c>
      <c r="R6" s="85">
        <v>4</v>
      </c>
      <c r="S6" s="85" t="s">
        <v>38</v>
      </c>
      <c r="T6" s="119">
        <v>300</v>
      </c>
      <c r="U6" s="115" t="s">
        <v>60</v>
      </c>
      <c r="V6" s="116"/>
      <c r="W6" s="116"/>
      <c r="X6" s="117" t="e">
        <f>VLOOKUP([1]!tbl邀请[[#This Row],[链接]],[1]Check20201207!A6:W108,12,FALSE)</f>
        <v>#REF!</v>
      </c>
      <c r="Y6" s="117" t="e">
        <f>VLOOKUP([1]!tbl邀请[[#This Row],[链接]],[1]Check20201207!A6:W108,2,FALSE)</f>
        <v>#REF!</v>
      </c>
      <c r="Z6" s="137">
        <v>65</v>
      </c>
      <c r="AA6" s="137">
        <v>28</v>
      </c>
      <c r="AB6" s="137">
        <v>29</v>
      </c>
      <c r="AC6" s="138"/>
      <c r="AD6" s="138" t="s">
        <v>40</v>
      </c>
      <c r="AE6" s="138" t="s">
        <v>38</v>
      </c>
      <c r="AF6" s="138" t="s">
        <v>41</v>
      </c>
    </row>
    <row r="7" spans="2:33" ht="30.75" customHeight="1">
      <c r="B7" s="60" t="s">
        <v>61</v>
      </c>
      <c r="D7" s="57" t="s">
        <v>62</v>
      </c>
      <c r="E7" s="57" t="s">
        <v>63</v>
      </c>
      <c r="F7" s="57" t="s">
        <v>62</v>
      </c>
      <c r="G7" s="58" t="s">
        <v>64</v>
      </c>
      <c r="H7" s="58" t="s">
        <v>65</v>
      </c>
      <c r="I7" s="68">
        <v>300</v>
      </c>
      <c r="J7" s="58" t="s">
        <v>63</v>
      </c>
      <c r="K7" s="83"/>
      <c r="L7" s="84"/>
      <c r="M7" s="85"/>
      <c r="N7" s="86"/>
      <c r="O7" s="87">
        <f>tbl邀请[[#This Row],[拍单日期]]+5+tbl邀请[[#This Row],[收货后出稿时间]]</f>
        <v>5</v>
      </c>
      <c r="P7" s="85" t="s">
        <v>38</v>
      </c>
      <c r="Q7" s="85">
        <v>10</v>
      </c>
      <c r="R7" s="85">
        <v>9</v>
      </c>
      <c r="S7" s="85" t="s">
        <v>38</v>
      </c>
      <c r="T7" s="68">
        <v>300</v>
      </c>
      <c r="U7" s="115" t="s">
        <v>66</v>
      </c>
      <c r="V7" s="118" t="s">
        <v>67</v>
      </c>
      <c r="W7" s="116"/>
      <c r="X7" s="117" t="e">
        <f>VLOOKUP([1]!tbl邀请[[#This Row],[链接]],[1]Check20201207!A7:W109,12,FALSE)</f>
        <v>#REF!</v>
      </c>
      <c r="Y7" s="117" t="e">
        <f>VLOOKUP([1]!tbl邀请[[#This Row],[链接]],[1]Check20201207!A7:W109,2,FALSE)</f>
        <v>#REF!</v>
      </c>
      <c r="Z7" s="137">
        <v>2</v>
      </c>
      <c r="AA7" s="137">
        <v>1</v>
      </c>
      <c r="AB7" s="137">
        <v>8</v>
      </c>
      <c r="AC7" s="138"/>
      <c r="AD7" s="138" t="s">
        <v>40</v>
      </c>
      <c r="AE7" s="138" t="s">
        <v>38</v>
      </c>
      <c r="AF7" s="138" t="s">
        <v>41</v>
      </c>
    </row>
    <row r="8" spans="2:33" ht="31.5" customHeight="1">
      <c r="B8" s="61">
        <f>tbl邀请[[#Totals],[拍单日期]]</f>
        <v>1</v>
      </c>
      <c r="D8" s="57" t="s">
        <v>68</v>
      </c>
      <c r="E8" s="57" t="s">
        <v>69</v>
      </c>
      <c r="F8" s="57" t="s">
        <v>70</v>
      </c>
      <c r="G8" s="62" t="s">
        <v>71</v>
      </c>
      <c r="H8" s="58" t="s">
        <v>72</v>
      </c>
      <c r="I8" s="68">
        <v>300</v>
      </c>
      <c r="J8" s="58" t="s">
        <v>73</v>
      </c>
      <c r="K8" s="83"/>
      <c r="L8" s="84"/>
      <c r="M8" s="85"/>
      <c r="N8" s="86"/>
      <c r="O8" s="87">
        <f>tbl邀请[[#This Row],[拍单日期]]+5+tbl邀请[[#This Row],[收货后出稿时间]]</f>
        <v>5</v>
      </c>
      <c r="P8" s="85" t="s">
        <v>38</v>
      </c>
      <c r="Q8" s="85">
        <v>10</v>
      </c>
      <c r="R8" s="85">
        <v>8</v>
      </c>
      <c r="S8" s="85" t="s">
        <v>38</v>
      </c>
      <c r="T8" s="68">
        <v>300</v>
      </c>
      <c r="U8" s="115" t="s">
        <v>74</v>
      </c>
      <c r="V8" s="116"/>
      <c r="W8" s="116"/>
      <c r="X8" s="117" t="e">
        <f>VLOOKUP([1]!tbl邀请[[#This Row],[链接]],[1]Check20201207!A8:W110,12,FALSE)</f>
        <v>#REF!</v>
      </c>
      <c r="Y8" s="117" t="e">
        <f>VLOOKUP([1]!tbl邀请[[#This Row],[链接]],[1]Check20201207!A8:W110,2,FALSE)</f>
        <v>#REF!</v>
      </c>
      <c r="Z8" s="137">
        <v>32</v>
      </c>
      <c r="AA8" s="137">
        <v>13</v>
      </c>
      <c r="AB8" s="137">
        <v>9</v>
      </c>
      <c r="AC8" s="138"/>
      <c r="AD8" s="138" t="s">
        <v>40</v>
      </c>
      <c r="AE8" s="138" t="s">
        <v>38</v>
      </c>
      <c r="AF8" s="138" t="s">
        <v>41</v>
      </c>
    </row>
    <row r="9" spans="2:33" ht="30.75" customHeight="1">
      <c r="B9" s="60" t="s">
        <v>75</v>
      </c>
      <c r="D9" s="57" t="s">
        <v>76</v>
      </c>
      <c r="E9" s="57" t="s">
        <v>77</v>
      </c>
      <c r="F9" s="57" t="s">
        <v>78</v>
      </c>
      <c r="G9" s="58" t="s">
        <v>79</v>
      </c>
      <c r="H9" s="58" t="s">
        <v>80</v>
      </c>
      <c r="I9" s="68">
        <v>500</v>
      </c>
      <c r="J9" s="58" t="s">
        <v>77</v>
      </c>
      <c r="K9" s="83"/>
      <c r="L9" s="84"/>
      <c r="M9" s="85"/>
      <c r="N9" s="86"/>
      <c r="O9" s="87">
        <f>tbl邀请[[#This Row],[拍单日期]]+5+tbl邀请[[#This Row],[收货后出稿时间]]</f>
        <v>5</v>
      </c>
      <c r="P9" s="85" t="s">
        <v>38</v>
      </c>
      <c r="Q9" s="85">
        <v>10</v>
      </c>
      <c r="R9" s="85">
        <v>7</v>
      </c>
      <c r="S9" s="85" t="s">
        <v>38</v>
      </c>
      <c r="T9" s="68">
        <v>500</v>
      </c>
      <c r="U9" s="115" t="s">
        <v>81</v>
      </c>
      <c r="V9" s="116"/>
      <c r="W9" s="116"/>
      <c r="X9" s="117" t="e">
        <f>VLOOKUP([1]!tbl邀请[[#This Row],[链接]],[1]Check20201207!A9:W111,12,FALSE)</f>
        <v>#REF!</v>
      </c>
      <c r="Y9" s="117" t="e">
        <f>VLOOKUP([1]!tbl邀请[[#This Row],[链接]],[1]Check20201207!A9:W111,2,FALSE)</f>
        <v>#REF!</v>
      </c>
      <c r="Z9" s="137">
        <v>71</v>
      </c>
      <c r="AA9" s="137">
        <v>36</v>
      </c>
      <c r="AB9" s="137">
        <v>36</v>
      </c>
      <c r="AC9" s="138"/>
      <c r="AD9" s="138" t="s">
        <v>40</v>
      </c>
      <c r="AE9" s="138" t="s">
        <v>38</v>
      </c>
      <c r="AF9" s="138" t="s">
        <v>41</v>
      </c>
    </row>
    <row r="10" spans="2:33" ht="30.75" customHeight="1">
      <c r="B10" s="61">
        <f>tbl邀请[[#Totals],[是否交稿]]</f>
        <v>47</v>
      </c>
      <c r="D10" s="63" t="s">
        <v>82</v>
      </c>
      <c r="E10" s="64" t="s">
        <v>83</v>
      </c>
      <c r="F10" s="64" t="s">
        <v>84</v>
      </c>
      <c r="G10" s="65" t="s">
        <v>1927</v>
      </c>
      <c r="H10" s="65" t="s">
        <v>85</v>
      </c>
      <c r="I10" s="88">
        <v>300</v>
      </c>
      <c r="J10" s="89" t="s">
        <v>86</v>
      </c>
      <c r="K10" s="83"/>
      <c r="L10" s="84"/>
      <c r="M10" s="85"/>
      <c r="N10" s="86"/>
      <c r="O10" s="87">
        <f>tbl邀请[[#This Row],[拍单日期]]+5+tbl邀请[[#This Row],[收货后出稿时间]]</f>
        <v>5</v>
      </c>
      <c r="P10" s="85" t="s">
        <v>38</v>
      </c>
      <c r="Q10" s="85">
        <v>10</v>
      </c>
      <c r="R10" s="85">
        <v>9</v>
      </c>
      <c r="S10" s="85" t="s">
        <v>38</v>
      </c>
      <c r="T10" s="88">
        <v>300</v>
      </c>
      <c r="U10" s="115" t="s">
        <v>87</v>
      </c>
      <c r="V10" s="116"/>
      <c r="W10" s="116"/>
      <c r="X10" s="117" t="e">
        <f>VLOOKUP([1]!tbl邀请[[#This Row],[链接]],[1]Check20201207!A10:W112,12,FALSE)</f>
        <v>#REF!</v>
      </c>
      <c r="Y10" s="117" t="e">
        <f>VLOOKUP([1]!tbl邀请[[#This Row],[链接]],[1]Check20201207!A10:W112,2,FALSE)</f>
        <v>#REF!</v>
      </c>
      <c r="Z10" s="137">
        <v>89</v>
      </c>
      <c r="AA10" s="137">
        <v>46</v>
      </c>
      <c r="AB10" s="137">
        <v>28</v>
      </c>
      <c r="AC10" s="138"/>
      <c r="AD10" s="138" t="s">
        <v>40</v>
      </c>
      <c r="AE10" s="138" t="s">
        <v>38</v>
      </c>
      <c r="AF10" s="138" t="s">
        <v>41</v>
      </c>
    </row>
    <row r="11" spans="2:33" ht="30.75" customHeight="1">
      <c r="B11" s="60" t="s">
        <v>88</v>
      </c>
      <c r="D11" s="63" t="s">
        <v>89</v>
      </c>
      <c r="E11" s="64" t="s">
        <v>90</v>
      </c>
      <c r="F11" s="64" t="s">
        <v>89</v>
      </c>
      <c r="G11" s="66" t="s">
        <v>91</v>
      </c>
      <c r="H11" s="67" t="s">
        <v>92</v>
      </c>
      <c r="I11" s="67">
        <v>800</v>
      </c>
      <c r="J11" s="65" t="s">
        <v>93</v>
      </c>
      <c r="K11" s="83"/>
      <c r="L11" s="84"/>
      <c r="M11" s="85"/>
      <c r="N11" s="86"/>
      <c r="O11" s="87">
        <f>tbl邀请[[#This Row],[拍单日期]]+5+tbl邀请[[#This Row],[收货后出稿时间]]</f>
        <v>5</v>
      </c>
      <c r="P11" s="85" t="s">
        <v>38</v>
      </c>
      <c r="Q11" s="85">
        <v>10</v>
      </c>
      <c r="R11" s="85">
        <v>9</v>
      </c>
      <c r="S11" s="85" t="s">
        <v>38</v>
      </c>
      <c r="T11" s="67">
        <v>800</v>
      </c>
      <c r="U11" s="115" t="s">
        <v>94</v>
      </c>
      <c r="V11" s="116"/>
      <c r="W11" s="116"/>
      <c r="X11" s="117" t="e">
        <f>VLOOKUP([1]!tbl邀请[[#This Row],[链接]],[1]Check20201207!A11:W113,12,FALSE)</f>
        <v>#REF!</v>
      </c>
      <c r="Y11" s="117" t="e">
        <f>VLOOKUP([1]!tbl邀请[[#This Row],[链接]],[1]Check20201207!A11:W113,2,FALSE)</f>
        <v>#REF!</v>
      </c>
      <c r="Z11" s="137">
        <v>122</v>
      </c>
      <c r="AA11" s="137">
        <v>72</v>
      </c>
      <c r="AB11" s="137">
        <v>52</v>
      </c>
      <c r="AC11" s="138"/>
      <c r="AD11" s="138" t="s">
        <v>40</v>
      </c>
      <c r="AE11" s="138" t="s">
        <v>38</v>
      </c>
      <c r="AF11" s="138" t="s">
        <v>41</v>
      </c>
    </row>
    <row r="12" spans="2:33" ht="30.75" customHeight="1">
      <c r="B12" s="61">
        <f>tbl邀请[[#Totals],[是否发布]]</f>
        <v>46</v>
      </c>
      <c r="D12" s="57" t="s">
        <v>95</v>
      </c>
      <c r="E12" s="57" t="s">
        <v>96</v>
      </c>
      <c r="F12" s="57" t="s">
        <v>97</v>
      </c>
      <c r="G12" s="58" t="s">
        <v>98</v>
      </c>
      <c r="H12" s="68">
        <v>51009</v>
      </c>
      <c r="I12" s="68">
        <v>500</v>
      </c>
      <c r="J12" s="90">
        <v>13426186148</v>
      </c>
      <c r="K12" s="91"/>
      <c r="L12" s="92"/>
      <c r="M12" s="93"/>
      <c r="N12" s="94"/>
      <c r="O12" s="87">
        <f>tbl邀请[[#This Row],[拍单日期]]+5+tbl邀请[[#This Row],[收货后出稿时间]]</f>
        <v>5</v>
      </c>
      <c r="P12" s="85" t="s">
        <v>38</v>
      </c>
      <c r="Q12" s="85">
        <v>10</v>
      </c>
      <c r="R12" s="85">
        <v>7</v>
      </c>
      <c r="S12" s="85" t="s">
        <v>38</v>
      </c>
      <c r="T12" s="120">
        <v>500</v>
      </c>
      <c r="U12" s="115" t="s">
        <v>99</v>
      </c>
      <c r="V12" s="121"/>
      <c r="W12" s="121"/>
      <c r="X12" s="122" t="e">
        <f>VLOOKUP([1]!tbl邀请[[#This Row],[链接]],[1]Check20201207!A12:W114,12,FALSE)</f>
        <v>#REF!</v>
      </c>
      <c r="Y12" s="117" t="e">
        <f>VLOOKUP([1]!tbl邀请[[#This Row],[链接]],[1]Check20201207!A12:W114,2,FALSE)</f>
        <v>#REF!</v>
      </c>
      <c r="Z12" s="137">
        <v>28</v>
      </c>
      <c r="AA12" s="137">
        <v>23</v>
      </c>
      <c r="AB12" s="137">
        <v>26</v>
      </c>
      <c r="AC12" s="138"/>
      <c r="AD12" s="138" t="s">
        <v>40</v>
      </c>
      <c r="AE12" s="138" t="s">
        <v>38</v>
      </c>
      <c r="AF12" s="138" t="s">
        <v>41</v>
      </c>
      <c r="AG12" s="138"/>
    </row>
    <row r="13" spans="2:33" ht="30.75" customHeight="1">
      <c r="B13" s="60" t="s">
        <v>100</v>
      </c>
      <c r="D13" s="57" t="s">
        <v>101</v>
      </c>
      <c r="E13" s="57" t="s">
        <v>102</v>
      </c>
      <c r="F13" s="57" t="s">
        <v>103</v>
      </c>
      <c r="G13" s="62" t="s">
        <v>104</v>
      </c>
      <c r="H13" s="68">
        <v>64000</v>
      </c>
      <c r="I13" s="68">
        <v>500</v>
      </c>
      <c r="J13" s="90">
        <v>13924642621</v>
      </c>
      <c r="K13" s="83"/>
      <c r="L13" s="84"/>
      <c r="M13" s="85"/>
      <c r="N13" s="86"/>
      <c r="O13" s="87">
        <f>tbl邀请[[#This Row],[拍单日期]]+5+tbl邀请[[#This Row],[收货后出稿时间]]</f>
        <v>5</v>
      </c>
      <c r="P13" s="85" t="s">
        <v>38</v>
      </c>
      <c r="Q13" s="85">
        <v>1</v>
      </c>
      <c r="R13" s="85">
        <v>8</v>
      </c>
      <c r="S13" s="85" t="s">
        <v>38</v>
      </c>
      <c r="T13" s="119">
        <v>500</v>
      </c>
      <c r="U13" s="115" t="s">
        <v>105</v>
      </c>
      <c r="V13" s="116"/>
      <c r="W13" s="116"/>
      <c r="X13" s="116"/>
      <c r="Y13" s="116"/>
      <c r="Z13" s="139">
        <v>41</v>
      </c>
      <c r="AA13" s="139">
        <v>34</v>
      </c>
      <c r="AB13" s="139">
        <v>26</v>
      </c>
      <c r="AC13" s="138"/>
      <c r="AD13" s="138"/>
      <c r="AE13" s="138" t="s">
        <v>38</v>
      </c>
      <c r="AF13" s="138" t="s">
        <v>41</v>
      </c>
      <c r="AG13" s="138"/>
    </row>
    <row r="14" spans="2:33" ht="30.75" customHeight="1">
      <c r="B14" s="69">
        <f>tbl邀请[[#Totals],[拍单金额]]</f>
        <v>0</v>
      </c>
      <c r="D14" s="70" t="s">
        <v>106</v>
      </c>
      <c r="E14" s="58" t="s">
        <v>107</v>
      </c>
      <c r="F14" s="70" t="s">
        <v>108</v>
      </c>
      <c r="G14" s="62" t="s">
        <v>109</v>
      </c>
      <c r="H14" s="68">
        <v>11000</v>
      </c>
      <c r="I14" s="68">
        <v>200</v>
      </c>
      <c r="J14" s="90">
        <v>18964832771</v>
      </c>
      <c r="K14" s="91"/>
      <c r="L14" s="92"/>
      <c r="M14" s="93"/>
      <c r="N14" s="94"/>
      <c r="O14" s="87">
        <f>tbl邀请[[#This Row],[拍单日期]]+5+tbl邀请[[#This Row],[收货后出稿时间]]</f>
        <v>5</v>
      </c>
      <c r="P14" s="85" t="s">
        <v>38</v>
      </c>
      <c r="Q14" s="85">
        <v>10</v>
      </c>
      <c r="R14" s="85">
        <v>9</v>
      </c>
      <c r="S14" s="85" t="s">
        <v>38</v>
      </c>
      <c r="T14" s="120">
        <v>200</v>
      </c>
      <c r="U14" s="118" t="s">
        <v>110</v>
      </c>
      <c r="V14" s="123" t="s">
        <v>111</v>
      </c>
      <c r="W14" s="121"/>
      <c r="X14" s="122" t="e">
        <f>VLOOKUP([1]!tbl邀请[[#This Row],[链接]],[1]Check20201207!A14:W116,12,FALSE)</f>
        <v>#REF!</v>
      </c>
      <c r="Y14" s="117" t="e">
        <f>VLOOKUP([1]!tbl邀请[[#This Row],[链接]],[1]Check20201207!A14:W116,2,FALSE)</f>
        <v>#REF!</v>
      </c>
      <c r="Z14" s="137">
        <v>73</v>
      </c>
      <c r="AA14" s="137">
        <v>41</v>
      </c>
      <c r="AB14" s="137">
        <v>5</v>
      </c>
      <c r="AC14" s="138"/>
      <c r="AD14" s="138"/>
      <c r="AE14" s="138" t="s">
        <v>38</v>
      </c>
      <c r="AF14" s="138" t="s">
        <v>112</v>
      </c>
      <c r="AG14" s="138"/>
    </row>
    <row r="15" spans="2:33" ht="30.75" customHeight="1">
      <c r="B15" s="60" t="s">
        <v>113</v>
      </c>
      <c r="D15" s="58" t="s">
        <v>114</v>
      </c>
      <c r="E15" s="58" t="s">
        <v>115</v>
      </c>
      <c r="F15" s="58" t="s">
        <v>116</v>
      </c>
      <c r="G15" s="58" t="s">
        <v>117</v>
      </c>
      <c r="H15" s="68">
        <v>34000</v>
      </c>
      <c r="I15" s="68">
        <v>300</v>
      </c>
      <c r="J15" s="90">
        <v>18817878510</v>
      </c>
      <c r="K15" s="91"/>
      <c r="L15" s="92"/>
      <c r="M15" s="93"/>
      <c r="N15" s="94"/>
      <c r="O15" s="87">
        <f>tbl邀请[[#This Row],[拍单日期]]+5+tbl邀请[[#This Row],[收货后出稿时间]]</f>
        <v>5</v>
      </c>
      <c r="P15" s="85" t="s">
        <v>38</v>
      </c>
      <c r="Q15" s="85">
        <v>10</v>
      </c>
      <c r="R15" s="85">
        <v>7</v>
      </c>
      <c r="S15" s="85" t="s">
        <v>38</v>
      </c>
      <c r="T15" s="120">
        <v>300</v>
      </c>
      <c r="U15" s="118" t="s">
        <v>118</v>
      </c>
      <c r="V15" s="123" t="s">
        <v>119</v>
      </c>
      <c r="W15" s="121"/>
      <c r="X15" s="122" t="e">
        <f>VLOOKUP([1]!tbl邀请[[#This Row],[链接]],[1]Check20201207!A15:W117,12,FALSE)</f>
        <v>#REF!</v>
      </c>
      <c r="Y15" s="117" t="e">
        <f>VLOOKUP([1]!tbl邀请[[#This Row],[链接]],[1]Check20201207!A15:W117,2,FALSE)</f>
        <v>#REF!</v>
      </c>
      <c r="Z15" s="137">
        <v>115</v>
      </c>
      <c r="AA15" s="137">
        <v>104</v>
      </c>
      <c r="AB15" s="137">
        <v>45</v>
      </c>
      <c r="AC15" s="138"/>
      <c r="AD15" s="138"/>
      <c r="AE15" s="138" t="s">
        <v>38</v>
      </c>
      <c r="AF15" s="138" t="s">
        <v>112</v>
      </c>
      <c r="AG15" s="138"/>
    </row>
    <row r="16" spans="2:33" ht="30.75" customHeight="1">
      <c r="B16" s="69">
        <f>tbl邀请[[#Totals],[结算金额]]</f>
        <v>12050</v>
      </c>
      <c r="D16" s="58" t="s">
        <v>120</v>
      </c>
      <c r="E16" s="58" t="s">
        <v>121</v>
      </c>
      <c r="F16" s="58" t="s">
        <v>122</v>
      </c>
      <c r="G16" s="58" t="s">
        <v>123</v>
      </c>
      <c r="H16" s="68">
        <v>12000</v>
      </c>
      <c r="I16" s="68">
        <v>200</v>
      </c>
      <c r="J16" s="90">
        <v>19916942682</v>
      </c>
      <c r="K16" s="91"/>
      <c r="L16" s="92"/>
      <c r="M16" s="93"/>
      <c r="N16" s="94"/>
      <c r="O16" s="87">
        <f>tbl邀请[[#This Row],[拍单日期]]+5+tbl邀请[[#This Row],[收货后出稿时间]]</f>
        <v>5</v>
      </c>
      <c r="P16" s="85" t="s">
        <v>38</v>
      </c>
      <c r="Q16" s="85">
        <v>10</v>
      </c>
      <c r="R16" s="85">
        <v>1</v>
      </c>
      <c r="S16" s="85" t="s">
        <v>38</v>
      </c>
      <c r="T16" s="120">
        <v>200</v>
      </c>
      <c r="U16" s="118" t="s">
        <v>124</v>
      </c>
      <c r="V16" s="121"/>
      <c r="W16" s="121"/>
      <c r="X16" s="122" t="e">
        <f>VLOOKUP([1]!tbl邀请[[#This Row],[链接]],[1]Check20201207!A16:W118,12,FALSE)</f>
        <v>#REF!</v>
      </c>
      <c r="Y16" s="117" t="e">
        <f>VLOOKUP([1]!tbl邀请[[#This Row],[链接]],[1]Check20201207!A16:W118,2,FALSE)</f>
        <v>#REF!</v>
      </c>
      <c r="Z16" s="137">
        <v>57</v>
      </c>
      <c r="AA16" s="137">
        <v>36</v>
      </c>
      <c r="AB16" s="137">
        <v>9</v>
      </c>
      <c r="AC16" s="138"/>
      <c r="AD16" s="138"/>
      <c r="AE16" s="138" t="s">
        <v>38</v>
      </c>
      <c r="AF16" s="138" t="s">
        <v>112</v>
      </c>
      <c r="AG16" s="138"/>
    </row>
    <row r="17" spans="2:33" ht="30.75" customHeight="1">
      <c r="B17" s="60" t="s">
        <v>125</v>
      </c>
      <c r="D17" s="70" t="s">
        <v>126</v>
      </c>
      <c r="E17" s="58" t="s">
        <v>127</v>
      </c>
      <c r="F17" s="58" t="s">
        <v>128</v>
      </c>
      <c r="G17" s="58" t="s">
        <v>129</v>
      </c>
      <c r="H17" s="68">
        <v>10030</v>
      </c>
      <c r="I17" s="68">
        <v>200</v>
      </c>
      <c r="J17" s="90">
        <v>18520254561</v>
      </c>
      <c r="K17" s="91"/>
      <c r="L17" s="92"/>
      <c r="M17" s="93"/>
      <c r="N17" s="94"/>
      <c r="O17" s="87">
        <f>tbl邀请[[#This Row],[拍单日期]]+5+tbl邀请[[#This Row],[收货后出稿时间]]</f>
        <v>5</v>
      </c>
      <c r="P17" s="85" t="s">
        <v>38</v>
      </c>
      <c r="Q17" s="85">
        <v>10</v>
      </c>
      <c r="R17" s="85">
        <v>9</v>
      </c>
      <c r="S17" s="85" t="s">
        <v>38</v>
      </c>
      <c r="T17" s="120">
        <v>200</v>
      </c>
      <c r="U17" s="118" t="s">
        <v>130</v>
      </c>
      <c r="V17" s="123" t="s">
        <v>131</v>
      </c>
      <c r="W17" s="121"/>
      <c r="X17" s="122" t="e">
        <f>VLOOKUP([1]!tbl邀请[[#This Row],[链接]],[1]Check20201207!A17:W119,12,FALSE)</f>
        <v>#REF!</v>
      </c>
      <c r="Y17" s="117" t="e">
        <f>VLOOKUP([1]!tbl邀请[[#This Row],[链接]],[1]Check20201207!A17:W119,2,FALSE)</f>
        <v>#REF!</v>
      </c>
      <c r="Z17" s="137">
        <v>194</v>
      </c>
      <c r="AA17" s="137">
        <v>18</v>
      </c>
      <c r="AB17" s="137">
        <v>10</v>
      </c>
      <c r="AC17" s="138"/>
      <c r="AD17" s="138"/>
      <c r="AE17" s="138" t="s">
        <v>38</v>
      </c>
      <c r="AF17" s="138" t="s">
        <v>112</v>
      </c>
      <c r="AG17" s="138"/>
    </row>
    <row r="18" spans="2:33" ht="30.75" customHeight="1">
      <c r="B18" s="69">
        <f>tbl邀请[[#Totals],[笔记报价]]-B16</f>
        <v>1050</v>
      </c>
      <c r="D18" s="58" t="s">
        <v>132</v>
      </c>
      <c r="E18" s="58" t="s">
        <v>133</v>
      </c>
      <c r="F18" s="58" t="s">
        <v>134</v>
      </c>
      <c r="G18" s="58" t="s">
        <v>135</v>
      </c>
      <c r="H18" s="68">
        <v>34000</v>
      </c>
      <c r="I18" s="68">
        <v>300</v>
      </c>
      <c r="J18" s="90">
        <v>18738057301</v>
      </c>
      <c r="K18" s="91"/>
      <c r="L18" s="92"/>
      <c r="M18" s="93"/>
      <c r="N18" s="94"/>
      <c r="O18" s="87">
        <f>tbl邀请[[#This Row],[拍单日期]]+5+tbl邀请[[#This Row],[收货后出稿时间]]</f>
        <v>5</v>
      </c>
      <c r="P18" s="85" t="s">
        <v>38</v>
      </c>
      <c r="Q18" s="85">
        <v>9</v>
      </c>
      <c r="R18" s="85">
        <v>7</v>
      </c>
      <c r="S18" s="85" t="s">
        <v>38</v>
      </c>
      <c r="T18" s="120">
        <v>300</v>
      </c>
      <c r="U18" s="115" t="s">
        <v>136</v>
      </c>
      <c r="V18" s="121"/>
      <c r="W18" s="121"/>
      <c r="X18" s="122" t="e">
        <f>VLOOKUP([1]!tbl邀请[[#This Row],[链接]],[1]Check20201207!A18:W120,12,FALSE)</f>
        <v>#REF!</v>
      </c>
      <c r="Y18" s="117" t="e">
        <f>VLOOKUP([1]!tbl邀请[[#This Row],[链接]],[1]Check20201207!A18:W120,2,FALSE)</f>
        <v>#REF!</v>
      </c>
      <c r="Z18" s="137">
        <v>88</v>
      </c>
      <c r="AA18" s="137">
        <v>87</v>
      </c>
      <c r="AB18" s="137">
        <v>11</v>
      </c>
      <c r="AC18" s="138"/>
      <c r="AD18" s="138"/>
      <c r="AE18" s="138" t="s">
        <v>38</v>
      </c>
      <c r="AF18" s="138" t="s">
        <v>112</v>
      </c>
      <c r="AG18" s="138"/>
    </row>
    <row r="19" spans="2:33" ht="30.75" customHeight="1">
      <c r="D19" s="58" t="s">
        <v>137</v>
      </c>
      <c r="E19" s="58" t="s">
        <v>138</v>
      </c>
      <c r="F19" s="58" t="s">
        <v>139</v>
      </c>
      <c r="G19" s="58" t="s">
        <v>140</v>
      </c>
      <c r="H19" s="68">
        <v>11000</v>
      </c>
      <c r="I19" s="68">
        <v>200</v>
      </c>
      <c r="J19" s="90">
        <v>18676062744</v>
      </c>
      <c r="K19" s="91"/>
      <c r="L19" s="92"/>
      <c r="M19" s="93"/>
      <c r="N19" s="94"/>
      <c r="O19" s="87">
        <f>tbl邀请[[#This Row],[拍单日期]]+5+tbl邀请[[#This Row],[收货后出稿时间]]</f>
        <v>5</v>
      </c>
      <c r="P19" s="85" t="s">
        <v>38</v>
      </c>
      <c r="Q19" s="85">
        <v>10</v>
      </c>
      <c r="R19" s="85">
        <v>7</v>
      </c>
      <c r="S19" s="85" t="s">
        <v>38</v>
      </c>
      <c r="T19" s="120">
        <v>200</v>
      </c>
      <c r="U19" s="118" t="s">
        <v>141</v>
      </c>
      <c r="V19" s="123" t="s">
        <v>142</v>
      </c>
      <c r="W19" s="121"/>
      <c r="X19" s="122" t="e">
        <f>VLOOKUP([1]!tbl邀请[[#This Row],[链接]],[1]Check20201207!A19:W121,12,FALSE)</f>
        <v>#REF!</v>
      </c>
      <c r="Y19" s="117" t="e">
        <f>VLOOKUP([1]!tbl邀请[[#This Row],[链接]],[1]Check20201207!A19:W121,2,FALSE)</f>
        <v>#REF!</v>
      </c>
      <c r="Z19" s="137">
        <v>27</v>
      </c>
      <c r="AA19" s="137">
        <v>25</v>
      </c>
      <c r="AB19" s="137">
        <v>16</v>
      </c>
      <c r="AC19" s="138"/>
      <c r="AD19" s="138"/>
      <c r="AE19" s="138" t="s">
        <v>38</v>
      </c>
      <c r="AF19" s="138" t="s">
        <v>112</v>
      </c>
      <c r="AG19" s="138"/>
    </row>
    <row r="20" spans="2:33" ht="30.75" customHeight="1">
      <c r="B20" s="40" t="s">
        <v>143</v>
      </c>
      <c r="D20" s="58" t="s">
        <v>144</v>
      </c>
      <c r="E20" s="58" t="s">
        <v>145</v>
      </c>
      <c r="F20" s="58" t="s">
        <v>146</v>
      </c>
      <c r="G20" s="58" t="s">
        <v>147</v>
      </c>
      <c r="H20" s="68">
        <v>10900</v>
      </c>
      <c r="I20" s="68">
        <v>200</v>
      </c>
      <c r="J20" s="90">
        <v>13959776681</v>
      </c>
      <c r="K20" s="91"/>
      <c r="L20" s="92"/>
      <c r="M20" s="93"/>
      <c r="N20" s="94"/>
      <c r="O20" s="87">
        <f>tbl邀请[[#This Row],[拍单日期]]+5+tbl邀请[[#This Row],[收货后出稿时间]]</f>
        <v>5</v>
      </c>
      <c r="P20" s="85" t="s">
        <v>38</v>
      </c>
      <c r="Q20" s="85">
        <v>10</v>
      </c>
      <c r="R20" s="85">
        <v>1</v>
      </c>
      <c r="S20" s="85" t="s">
        <v>38</v>
      </c>
      <c r="T20" s="120">
        <v>200</v>
      </c>
      <c r="U20" s="118" t="s">
        <v>148</v>
      </c>
      <c r="V20" s="123" t="s">
        <v>149</v>
      </c>
      <c r="W20" s="121"/>
      <c r="X20" s="122" t="e">
        <f>VLOOKUP([1]!tbl邀请[[#This Row],[链接]],[1]Check20201207!A20:W122,12,FALSE)</f>
        <v>#REF!</v>
      </c>
      <c r="Y20" s="117" t="e">
        <f>VLOOKUP([1]!tbl邀请[[#This Row],[链接]],[1]Check20201207!A20:W122,2,FALSE)</f>
        <v>#REF!</v>
      </c>
      <c r="Z20" s="137">
        <v>32</v>
      </c>
      <c r="AA20" s="137">
        <v>9</v>
      </c>
      <c r="AB20" s="137">
        <v>26</v>
      </c>
      <c r="AC20" s="138"/>
      <c r="AD20" s="138"/>
      <c r="AE20" s="138" t="s">
        <v>38</v>
      </c>
      <c r="AF20" s="138" t="s">
        <v>112</v>
      </c>
      <c r="AG20" s="138"/>
    </row>
    <row r="21" spans="2:33" ht="30.75" customHeight="1">
      <c r="B21" s="71">
        <f ca="1">TODAY()</f>
        <v>44287</v>
      </c>
      <c r="D21" s="58" t="s">
        <v>150</v>
      </c>
      <c r="E21" s="58" t="s">
        <v>151</v>
      </c>
      <c r="F21" s="58" t="s">
        <v>152</v>
      </c>
      <c r="G21" s="58" t="s">
        <v>153</v>
      </c>
      <c r="H21" s="68">
        <v>40000</v>
      </c>
      <c r="I21" s="68">
        <v>300</v>
      </c>
      <c r="J21" s="90">
        <v>15965557991</v>
      </c>
      <c r="K21" s="91"/>
      <c r="L21" s="92"/>
      <c r="M21" s="93"/>
      <c r="N21" s="94"/>
      <c r="O21" s="87">
        <f>tbl邀请[[#This Row],[拍单日期]]+5+tbl邀请[[#This Row],[收货后出稿时间]]</f>
        <v>5</v>
      </c>
      <c r="P21" s="85" t="s">
        <v>38</v>
      </c>
      <c r="Q21" s="85">
        <v>10</v>
      </c>
      <c r="R21" s="85">
        <v>6</v>
      </c>
      <c r="S21" s="85" t="s">
        <v>38</v>
      </c>
      <c r="T21" s="120">
        <v>300</v>
      </c>
      <c r="U21" s="118" t="s">
        <v>154</v>
      </c>
      <c r="V21" s="121"/>
      <c r="W21" s="121"/>
      <c r="X21" s="122" t="e">
        <f>VLOOKUP([1]!tbl邀请[[#This Row],[链接]],[1]Check20201207!A21:W123,12,FALSE)</f>
        <v>#REF!</v>
      </c>
      <c r="Y21" s="117" t="e">
        <f>VLOOKUP([1]!tbl邀请[[#This Row],[链接]],[1]Check20201207!A21:W123,2,FALSE)</f>
        <v>#REF!</v>
      </c>
      <c r="Z21" s="137">
        <v>85</v>
      </c>
      <c r="AA21" s="137">
        <v>72</v>
      </c>
      <c r="AB21" s="137">
        <v>6</v>
      </c>
      <c r="AC21" s="138"/>
      <c r="AD21" s="138"/>
      <c r="AE21" s="138" t="s">
        <v>38</v>
      </c>
      <c r="AF21" s="138" t="s">
        <v>112</v>
      </c>
      <c r="AG21" s="138"/>
    </row>
    <row r="22" spans="2:33" ht="30.75" customHeight="1">
      <c r="D22" s="58" t="s">
        <v>155</v>
      </c>
      <c r="E22" s="58" t="s">
        <v>156</v>
      </c>
      <c r="F22" s="58" t="s">
        <v>155</v>
      </c>
      <c r="G22" s="58" t="s">
        <v>157</v>
      </c>
      <c r="H22" s="68">
        <v>15268</v>
      </c>
      <c r="I22" s="68">
        <v>200</v>
      </c>
      <c r="J22" s="90">
        <v>13106701614</v>
      </c>
      <c r="K22" s="91"/>
      <c r="L22" s="92"/>
      <c r="M22" s="93"/>
      <c r="N22" s="94"/>
      <c r="O22" s="87">
        <f>tbl邀请[[#This Row],[拍单日期]]+5+tbl邀请[[#This Row],[收货后出稿时间]]</f>
        <v>5</v>
      </c>
      <c r="P22" s="85" t="s">
        <v>38</v>
      </c>
      <c r="Q22" s="85">
        <v>10</v>
      </c>
      <c r="R22" s="85">
        <v>7</v>
      </c>
      <c r="S22" s="85" t="s">
        <v>38</v>
      </c>
      <c r="T22" s="120">
        <v>200</v>
      </c>
      <c r="U22" s="118" t="s">
        <v>158</v>
      </c>
      <c r="V22" s="121"/>
      <c r="W22" s="121"/>
      <c r="X22" s="122" t="e">
        <f>VLOOKUP([1]!tbl邀请[[#This Row],[链接]],[1]Check20201207!A22:W124,12,FALSE)</f>
        <v>#REF!</v>
      </c>
      <c r="Y22" s="117" t="e">
        <f>VLOOKUP([1]!tbl邀请[[#This Row],[链接]],[1]Check20201207!A22:W124,2,FALSE)</f>
        <v>#REF!</v>
      </c>
      <c r="Z22" s="137">
        <v>78</v>
      </c>
      <c r="AA22" s="137">
        <v>68</v>
      </c>
      <c r="AB22" s="137">
        <v>10</v>
      </c>
      <c r="AC22" s="138"/>
      <c r="AD22" s="138"/>
      <c r="AE22" s="138" t="s">
        <v>38</v>
      </c>
      <c r="AF22" s="138" t="s">
        <v>112</v>
      </c>
      <c r="AG22" s="138"/>
    </row>
    <row r="23" spans="2:33" ht="30.75" customHeight="1">
      <c r="D23" s="58" t="s">
        <v>159</v>
      </c>
      <c r="E23" s="58" t="s">
        <v>160</v>
      </c>
      <c r="F23" s="58" t="s">
        <v>161</v>
      </c>
      <c r="G23" s="58" t="s">
        <v>162</v>
      </c>
      <c r="H23" s="68">
        <v>11000</v>
      </c>
      <c r="I23" s="68">
        <v>200</v>
      </c>
      <c r="J23" s="90">
        <v>18826345616</v>
      </c>
      <c r="K23" s="91"/>
      <c r="L23" s="92"/>
      <c r="M23" s="93"/>
      <c r="N23" s="94"/>
      <c r="O23" s="87">
        <f>tbl邀请[[#This Row],[拍单日期]]+5+tbl邀请[[#This Row],[收货后出稿时间]]</f>
        <v>5</v>
      </c>
      <c r="P23" s="85" t="s">
        <v>38</v>
      </c>
      <c r="Q23" s="85">
        <v>10</v>
      </c>
      <c r="R23" s="85">
        <v>9</v>
      </c>
      <c r="S23" s="85" t="s">
        <v>38</v>
      </c>
      <c r="T23" s="120">
        <v>200</v>
      </c>
      <c r="U23" s="118" t="s">
        <v>163</v>
      </c>
      <c r="V23" s="121"/>
      <c r="W23" s="123" t="s">
        <v>164</v>
      </c>
      <c r="X23" s="122" t="e">
        <f>VLOOKUP([1]!tbl邀请[[#This Row],[链接]],[1]Check20201207!A23:W125,12,FALSE)</f>
        <v>#REF!</v>
      </c>
      <c r="Y23" s="117" t="e">
        <f>VLOOKUP([1]!tbl邀请[[#This Row],[链接]],[1]Check20201207!A23:W125,2,FALSE)</f>
        <v>#REF!</v>
      </c>
      <c r="Z23" s="137">
        <v>28</v>
      </c>
      <c r="AA23" s="137">
        <v>17</v>
      </c>
      <c r="AB23" s="137">
        <v>37</v>
      </c>
      <c r="AC23" s="138"/>
      <c r="AD23" s="138"/>
      <c r="AE23" s="138" t="s">
        <v>38</v>
      </c>
      <c r="AF23" s="138" t="s">
        <v>112</v>
      </c>
      <c r="AG23" s="138"/>
    </row>
    <row r="24" spans="2:33" ht="30.75" customHeight="1">
      <c r="D24" s="58" t="s">
        <v>165</v>
      </c>
      <c r="E24" s="58" t="s">
        <v>166</v>
      </c>
      <c r="F24" s="58" t="s">
        <v>167</v>
      </c>
      <c r="G24" s="58" t="s">
        <v>168</v>
      </c>
      <c r="H24" s="68">
        <v>11000</v>
      </c>
      <c r="I24" s="68">
        <v>200</v>
      </c>
      <c r="J24" s="90">
        <v>13067839088</v>
      </c>
      <c r="K24" s="91"/>
      <c r="L24" s="92"/>
      <c r="M24" s="93"/>
      <c r="N24" s="94"/>
      <c r="O24" s="87">
        <f>tbl邀请[[#This Row],[拍单日期]]+5+tbl邀请[[#This Row],[收货后出稿时间]]</f>
        <v>5</v>
      </c>
      <c r="P24" s="85" t="s">
        <v>38</v>
      </c>
      <c r="Q24" s="85">
        <v>10</v>
      </c>
      <c r="R24" s="85">
        <v>1</v>
      </c>
      <c r="S24" s="85" t="s">
        <v>38</v>
      </c>
      <c r="T24" s="120">
        <v>200</v>
      </c>
      <c r="U24" s="118" t="s">
        <v>169</v>
      </c>
      <c r="V24" s="121"/>
      <c r="W24" s="121"/>
      <c r="X24" s="122" t="e">
        <f>VLOOKUP([1]!tbl邀请[[#This Row],[链接]],[1]Check20201207!A24:W126,12,FALSE)</f>
        <v>#REF!</v>
      </c>
      <c r="Y24" s="117" t="e">
        <f>VLOOKUP([1]!tbl邀请[[#This Row],[链接]],[1]Check20201207!A24:W126,2,FALSE)</f>
        <v>#REF!</v>
      </c>
      <c r="Z24" s="137">
        <v>26</v>
      </c>
      <c r="AA24" s="137">
        <v>26</v>
      </c>
      <c r="AB24" s="137">
        <v>12</v>
      </c>
      <c r="AC24" s="138"/>
      <c r="AD24" s="138"/>
      <c r="AE24" s="138" t="s">
        <v>38</v>
      </c>
      <c r="AF24" s="138" t="s">
        <v>112</v>
      </c>
      <c r="AG24" s="138"/>
    </row>
    <row r="25" spans="2:33" ht="30.75" customHeight="1">
      <c r="D25" s="58" t="s">
        <v>170</v>
      </c>
      <c r="E25" s="58" t="s">
        <v>171</v>
      </c>
      <c r="F25" s="58" t="s">
        <v>170</v>
      </c>
      <c r="G25" s="58" t="s">
        <v>172</v>
      </c>
      <c r="H25" s="68">
        <v>15000</v>
      </c>
      <c r="I25" s="68">
        <v>200</v>
      </c>
      <c r="J25" s="90">
        <v>13790219052</v>
      </c>
      <c r="K25" s="91"/>
      <c r="L25" s="92"/>
      <c r="M25" s="93"/>
      <c r="N25" s="94"/>
      <c r="O25" s="87">
        <f>tbl邀请[[#This Row],[拍单日期]]+5+tbl邀请[[#This Row],[收货后出稿时间]]</f>
        <v>5</v>
      </c>
      <c r="P25" s="85" t="s">
        <v>38</v>
      </c>
      <c r="Q25" s="85">
        <v>10</v>
      </c>
      <c r="R25" s="85">
        <v>9</v>
      </c>
      <c r="S25" s="85" t="s">
        <v>38</v>
      </c>
      <c r="T25" s="120">
        <v>200</v>
      </c>
      <c r="U25" s="118" t="s">
        <v>173</v>
      </c>
      <c r="V25" s="121"/>
      <c r="W25" s="121"/>
      <c r="X25" s="122" t="e">
        <f>VLOOKUP([1]!tbl邀请[[#This Row],[链接]],[1]Check20201207!A25:W127,12,FALSE)</f>
        <v>#REF!</v>
      </c>
      <c r="Y25" s="117" t="e">
        <f>VLOOKUP([1]!tbl邀请[[#This Row],[链接]],[1]Check20201207!A25:W127,2,FALSE)</f>
        <v>#REF!</v>
      </c>
      <c r="Z25" s="137">
        <v>80</v>
      </c>
      <c r="AA25" s="137">
        <v>45</v>
      </c>
      <c r="AB25" s="137">
        <v>43</v>
      </c>
      <c r="AC25" s="138"/>
      <c r="AD25" s="138"/>
      <c r="AE25" s="138" t="s">
        <v>38</v>
      </c>
      <c r="AF25" s="138" t="s">
        <v>112</v>
      </c>
      <c r="AG25" s="138"/>
    </row>
    <row r="26" spans="2:33" ht="30.75" customHeight="1">
      <c r="D26" s="58" t="s">
        <v>174</v>
      </c>
      <c r="E26" s="58" t="s">
        <v>175</v>
      </c>
      <c r="F26" s="58" t="s">
        <v>174</v>
      </c>
      <c r="G26" s="58" t="s">
        <v>176</v>
      </c>
      <c r="H26" s="68">
        <v>16964</v>
      </c>
      <c r="I26" s="68">
        <v>200</v>
      </c>
      <c r="J26" s="90">
        <v>19866594934</v>
      </c>
      <c r="K26" s="91"/>
      <c r="L26" s="92"/>
      <c r="M26" s="93"/>
      <c r="N26" s="94"/>
      <c r="O26" s="87">
        <f>tbl邀请[[#This Row],[拍单日期]]+5+tbl邀请[[#This Row],[收货后出稿时间]]</f>
        <v>5</v>
      </c>
      <c r="P26" s="85" t="s">
        <v>38</v>
      </c>
      <c r="Q26" s="85">
        <v>10</v>
      </c>
      <c r="R26" s="85">
        <v>7</v>
      </c>
      <c r="S26" s="85" t="s">
        <v>38</v>
      </c>
      <c r="T26" s="120">
        <v>200</v>
      </c>
      <c r="U26" s="118" t="s">
        <v>177</v>
      </c>
      <c r="V26" s="121"/>
      <c r="W26" s="121"/>
      <c r="X26" s="122" t="e">
        <f>VLOOKUP([1]!tbl邀请[[#This Row],[链接]],[1]Check20201207!A26:W128,12,FALSE)</f>
        <v>#REF!</v>
      </c>
      <c r="Y26" s="117" t="e">
        <f>VLOOKUP([1]!tbl邀请[[#This Row],[链接]],[1]Check20201207!A26:W128,2,FALSE)</f>
        <v>#REF!</v>
      </c>
      <c r="Z26" s="137">
        <v>61</v>
      </c>
      <c r="AA26" s="137">
        <v>29</v>
      </c>
      <c r="AB26" s="137">
        <v>21</v>
      </c>
      <c r="AC26" s="138"/>
      <c r="AD26" s="138"/>
      <c r="AE26" s="138" t="s">
        <v>38</v>
      </c>
      <c r="AF26" s="138" t="s">
        <v>112</v>
      </c>
      <c r="AG26" s="138"/>
    </row>
    <row r="27" spans="2:33" ht="30.75" customHeight="1">
      <c r="D27" s="58" t="s">
        <v>178</v>
      </c>
      <c r="E27" s="58" t="s">
        <v>179</v>
      </c>
      <c r="F27" s="58" t="s">
        <v>180</v>
      </c>
      <c r="G27" s="58" t="s">
        <v>181</v>
      </c>
      <c r="H27" s="68">
        <v>15000</v>
      </c>
      <c r="I27" s="68">
        <v>200</v>
      </c>
      <c r="J27" s="90">
        <v>18122243218</v>
      </c>
      <c r="K27" s="91"/>
      <c r="L27" s="92"/>
      <c r="M27" s="93"/>
      <c r="N27" s="94"/>
      <c r="O27" s="87">
        <f>tbl邀请[[#This Row],[拍单日期]]+5+tbl邀请[[#This Row],[收货后出稿时间]]</f>
        <v>5</v>
      </c>
      <c r="P27" s="85" t="s">
        <v>38</v>
      </c>
      <c r="Q27" s="85">
        <v>9</v>
      </c>
      <c r="R27" s="85">
        <v>1</v>
      </c>
      <c r="S27" s="85" t="s">
        <v>38</v>
      </c>
      <c r="T27" s="120">
        <v>200</v>
      </c>
      <c r="U27" s="118" t="s">
        <v>182</v>
      </c>
      <c r="V27" s="121"/>
      <c r="W27" s="121"/>
      <c r="X27" s="122" t="e">
        <f>VLOOKUP([1]!tbl邀请[[#This Row],[链接]],[1]Check20201207!A27:W129,12,FALSE)</f>
        <v>#REF!</v>
      </c>
      <c r="Y27" s="117" t="e">
        <f>VLOOKUP([1]!tbl邀请[[#This Row],[链接]],[1]Check20201207!A27:W129,2,FALSE)</f>
        <v>#REF!</v>
      </c>
      <c r="Z27" s="137">
        <v>39</v>
      </c>
      <c r="AA27" s="137">
        <v>20</v>
      </c>
      <c r="AB27" s="137">
        <v>15</v>
      </c>
      <c r="AC27" s="138"/>
      <c r="AD27" s="138"/>
      <c r="AE27" s="138" t="s">
        <v>38</v>
      </c>
      <c r="AF27" s="138" t="s">
        <v>112</v>
      </c>
      <c r="AG27" s="138"/>
    </row>
    <row r="28" spans="2:33" ht="30.75" customHeight="1">
      <c r="D28" s="58" t="s">
        <v>183</v>
      </c>
      <c r="E28" s="58" t="s">
        <v>184</v>
      </c>
      <c r="F28" s="58" t="s">
        <v>183</v>
      </c>
      <c r="G28" s="58" t="s">
        <v>185</v>
      </c>
      <c r="H28" s="68">
        <v>32000</v>
      </c>
      <c r="I28" s="68">
        <v>300</v>
      </c>
      <c r="J28" s="90">
        <v>15024549269</v>
      </c>
      <c r="K28" s="95"/>
      <c r="L28" s="96"/>
      <c r="M28" s="75"/>
      <c r="N28" s="97"/>
      <c r="O28" s="87">
        <f>tbl邀请[[#This Row],[拍单日期]]+5+tbl邀请[[#This Row],[收货后出稿时间]]</f>
        <v>5</v>
      </c>
      <c r="P28" s="85" t="s">
        <v>38</v>
      </c>
      <c r="Q28" s="85">
        <v>10</v>
      </c>
      <c r="R28" s="85">
        <v>8</v>
      </c>
      <c r="S28" s="85" t="s">
        <v>38</v>
      </c>
      <c r="T28" s="120">
        <v>300</v>
      </c>
      <c r="U28" s="115" t="s">
        <v>186</v>
      </c>
      <c r="V28" s="124"/>
      <c r="W28" s="124"/>
      <c r="X28" s="125" t="e">
        <f>VLOOKUP([1]!tbl邀请[[#This Row],[链接]],[1]Check20201207!A28:W130,12,FALSE)</f>
        <v>#REF!</v>
      </c>
      <c r="Y28" s="117" t="e">
        <f>VLOOKUP([1]!tbl邀请[[#This Row],[链接]],[1]Check20201207!A28:W130,2,FALSE)</f>
        <v>#REF!</v>
      </c>
      <c r="Z28" s="137">
        <v>80</v>
      </c>
      <c r="AA28" s="137">
        <v>53</v>
      </c>
      <c r="AB28" s="137">
        <v>16</v>
      </c>
      <c r="AC28" s="138"/>
      <c r="AD28" s="138"/>
      <c r="AE28" s="138" t="s">
        <v>38</v>
      </c>
      <c r="AF28" s="138" t="s">
        <v>112</v>
      </c>
      <c r="AG28" s="138"/>
    </row>
    <row r="29" spans="2:33" ht="30.75" customHeight="1">
      <c r="D29" s="58" t="s">
        <v>187</v>
      </c>
      <c r="E29" s="58" t="s">
        <v>188</v>
      </c>
      <c r="F29" s="58" t="s">
        <v>189</v>
      </c>
      <c r="G29" s="58" t="s">
        <v>190</v>
      </c>
      <c r="H29" s="68">
        <v>12268</v>
      </c>
      <c r="I29" s="68">
        <v>200</v>
      </c>
      <c r="J29" s="90">
        <v>18927005225</v>
      </c>
      <c r="K29" s="95"/>
      <c r="L29" s="96"/>
      <c r="M29" s="75"/>
      <c r="N29" s="97"/>
      <c r="O29" s="87">
        <f>tbl邀请[[#This Row],[拍单日期]]+5+tbl邀请[[#This Row],[收货后出稿时间]]</f>
        <v>5</v>
      </c>
      <c r="P29" s="85" t="s">
        <v>38</v>
      </c>
      <c r="Q29" s="85">
        <v>10</v>
      </c>
      <c r="R29" s="85">
        <v>9</v>
      </c>
      <c r="S29" s="85" t="s">
        <v>38</v>
      </c>
      <c r="T29" s="120">
        <v>200</v>
      </c>
      <c r="U29" s="115" t="s">
        <v>191</v>
      </c>
      <c r="V29" s="124"/>
      <c r="W29" s="124"/>
      <c r="X29" s="125" t="e">
        <f>VLOOKUP([1]!tbl邀请[[#This Row],[链接]],[1]Check20201207!A29:W131,12,FALSE)</f>
        <v>#REF!</v>
      </c>
      <c r="Y29" s="117" t="e">
        <f>VLOOKUP([1]!tbl邀请[[#This Row],[链接]],[1]Check20201207!A29:W131,2,FALSE)</f>
        <v>#REF!</v>
      </c>
      <c r="Z29" s="137">
        <v>112</v>
      </c>
      <c r="AA29" s="137">
        <v>11</v>
      </c>
      <c r="AB29" s="137">
        <v>40</v>
      </c>
      <c r="AC29" s="138"/>
      <c r="AD29" s="138"/>
      <c r="AE29" s="138" t="s">
        <v>38</v>
      </c>
      <c r="AF29" s="138" t="s">
        <v>112</v>
      </c>
      <c r="AG29" s="138"/>
    </row>
    <row r="30" spans="2:33" ht="30.75" customHeight="1">
      <c r="D30" s="58" t="s">
        <v>192</v>
      </c>
      <c r="E30" s="58" t="s">
        <v>193</v>
      </c>
      <c r="F30" s="58" t="s">
        <v>194</v>
      </c>
      <c r="G30" s="58" t="s">
        <v>195</v>
      </c>
      <c r="H30" s="68">
        <v>39000</v>
      </c>
      <c r="I30" s="68">
        <v>300</v>
      </c>
      <c r="J30" s="90">
        <v>19820705680</v>
      </c>
      <c r="K30" s="83"/>
      <c r="L30" s="84"/>
      <c r="M30" s="85"/>
      <c r="N30" s="86"/>
      <c r="O30" s="87">
        <f>tbl邀请[[#This Row],[拍单日期]]+5+tbl邀请[[#This Row],[收货后出稿时间]]</f>
        <v>5</v>
      </c>
      <c r="P30" s="85" t="s">
        <v>38</v>
      </c>
      <c r="Q30" s="85">
        <v>10</v>
      </c>
      <c r="R30" s="85">
        <v>8</v>
      </c>
      <c r="S30" s="85" t="s">
        <v>38</v>
      </c>
      <c r="T30" s="119">
        <v>300</v>
      </c>
      <c r="U30" s="115" t="s">
        <v>196</v>
      </c>
      <c r="V30" s="116"/>
      <c r="W30" s="116"/>
      <c r="X30" s="117" t="e">
        <f>VLOOKUP([1]!tbl邀请[[#This Row],[链接]],[1]Check20201207!A30:W132,12,FALSE)</f>
        <v>#REF!</v>
      </c>
      <c r="Y30" s="117" t="e">
        <f>VLOOKUP([1]!tbl邀请[[#This Row],[链接]],[1]Check20201207!A30:W132,2,FALSE)</f>
        <v>#REF!</v>
      </c>
      <c r="Z30" s="137">
        <v>107</v>
      </c>
      <c r="AA30" s="137">
        <v>44</v>
      </c>
      <c r="AB30" s="137">
        <v>21</v>
      </c>
      <c r="AC30" s="138"/>
      <c r="AD30" s="138"/>
      <c r="AE30" s="138" t="s">
        <v>38</v>
      </c>
      <c r="AF30" s="138" t="s">
        <v>112</v>
      </c>
      <c r="AG30" s="138"/>
    </row>
    <row r="31" spans="2:33" ht="30.75" customHeight="1">
      <c r="D31" s="58" t="s">
        <v>197</v>
      </c>
      <c r="E31" s="58" t="s">
        <v>198</v>
      </c>
      <c r="F31" s="58" t="s">
        <v>199</v>
      </c>
      <c r="G31" s="58" t="s">
        <v>200</v>
      </c>
      <c r="H31" s="68">
        <v>32000</v>
      </c>
      <c r="I31" s="68">
        <v>300</v>
      </c>
      <c r="J31" s="90">
        <v>13070232883</v>
      </c>
      <c r="K31" s="91"/>
      <c r="L31" s="92"/>
      <c r="M31" s="93"/>
      <c r="N31" s="94"/>
      <c r="O31" s="87">
        <f>tbl邀请[[#This Row],[拍单日期]]+5+tbl邀请[[#This Row],[收货后出稿时间]]</f>
        <v>5</v>
      </c>
      <c r="P31" s="85" t="s">
        <v>38</v>
      </c>
      <c r="Q31" s="85">
        <v>10</v>
      </c>
      <c r="R31" s="85">
        <v>8</v>
      </c>
      <c r="S31" s="85" t="s">
        <v>38</v>
      </c>
      <c r="T31" s="120">
        <v>300</v>
      </c>
      <c r="U31" s="118" t="s">
        <v>201</v>
      </c>
      <c r="V31" s="123" t="s">
        <v>202</v>
      </c>
      <c r="W31" s="121"/>
      <c r="X31" s="122" t="e">
        <f>VLOOKUP([1]!tbl邀请[[#This Row],[链接]],[1]Check20201207!A31:W133,12,FALSE)</f>
        <v>#REF!</v>
      </c>
      <c r="Y31" s="117" t="e">
        <f>VLOOKUP([1]!tbl邀请[[#This Row],[链接]],[1]Check20201207!A31:W133,2,FALSE)</f>
        <v>#REF!</v>
      </c>
      <c r="Z31" s="137">
        <v>103</v>
      </c>
      <c r="AA31" s="137">
        <v>40</v>
      </c>
      <c r="AB31" s="137">
        <v>10</v>
      </c>
      <c r="AC31" s="138"/>
      <c r="AD31" s="138"/>
      <c r="AE31" s="138" t="s">
        <v>38</v>
      </c>
      <c r="AF31" s="138" t="s">
        <v>112</v>
      </c>
      <c r="AG31" s="138"/>
    </row>
    <row r="32" spans="2:33" ht="30.75" customHeight="1">
      <c r="D32" s="72" t="s">
        <v>203</v>
      </c>
      <c r="E32" s="72" t="s">
        <v>204</v>
      </c>
      <c r="F32" s="72" t="s">
        <v>203</v>
      </c>
      <c r="G32" s="72" t="s">
        <v>205</v>
      </c>
      <c r="H32" s="73">
        <v>14000</v>
      </c>
      <c r="I32" s="73">
        <v>200</v>
      </c>
      <c r="J32" s="98">
        <v>13927392774</v>
      </c>
      <c r="K32" s="99"/>
      <c r="L32" s="100"/>
      <c r="M32" s="101"/>
      <c r="N32" s="102"/>
      <c r="O32" s="103">
        <f>tbl邀请[[#This Row],[拍单日期]]+5+tbl邀请[[#This Row],[收货后出稿时间]]</f>
        <v>5</v>
      </c>
      <c r="P32" s="101" t="s">
        <v>38</v>
      </c>
      <c r="Q32" s="101">
        <v>1</v>
      </c>
      <c r="R32" s="101">
        <v>7</v>
      </c>
      <c r="S32" s="101" t="s">
        <v>38</v>
      </c>
      <c r="T32" s="126">
        <v>0</v>
      </c>
      <c r="U32" s="127" t="s">
        <v>206</v>
      </c>
      <c r="V32" s="128" t="s">
        <v>207</v>
      </c>
      <c r="W32" s="129"/>
      <c r="X32" s="129"/>
      <c r="Y32" s="129"/>
      <c r="Z32" s="140">
        <v>4</v>
      </c>
      <c r="AA32" s="140">
        <v>1</v>
      </c>
      <c r="AB32" s="140">
        <v>0</v>
      </c>
      <c r="AC32" s="141"/>
      <c r="AD32" s="141"/>
      <c r="AE32" s="141" t="s">
        <v>38</v>
      </c>
      <c r="AF32" s="141" t="s">
        <v>112</v>
      </c>
      <c r="AG32" s="141"/>
    </row>
    <row r="33" spans="4:33" ht="30.75" customHeight="1">
      <c r="D33" s="58" t="s">
        <v>208</v>
      </c>
      <c r="E33" s="58" t="s">
        <v>209</v>
      </c>
      <c r="F33" s="58" t="s">
        <v>210</v>
      </c>
      <c r="G33" s="58" t="s">
        <v>211</v>
      </c>
      <c r="H33" s="68">
        <v>11466</v>
      </c>
      <c r="I33" s="68">
        <v>200</v>
      </c>
      <c r="J33" s="90">
        <v>15626492835</v>
      </c>
      <c r="K33" s="91"/>
      <c r="L33" s="92"/>
      <c r="M33" s="93"/>
      <c r="N33" s="94"/>
      <c r="O33" s="87">
        <f>tbl邀请[[#This Row],[拍单日期]]+5+tbl邀请[[#This Row],[收货后出稿时间]]</f>
        <v>5</v>
      </c>
      <c r="P33" s="85" t="s">
        <v>38</v>
      </c>
      <c r="Q33" s="85">
        <v>10</v>
      </c>
      <c r="R33" s="85">
        <v>9</v>
      </c>
      <c r="S33" s="85" t="s">
        <v>38</v>
      </c>
      <c r="T33" s="120">
        <v>200</v>
      </c>
      <c r="U33" s="118" t="s">
        <v>212</v>
      </c>
      <c r="V33" s="123" t="s">
        <v>213</v>
      </c>
      <c r="W33" s="121"/>
      <c r="X33" s="122" t="e">
        <f>VLOOKUP([1]!tbl邀请[[#This Row],[链接]],[1]Check20201207!A33:W135,12,FALSE)</f>
        <v>#REF!</v>
      </c>
      <c r="Y33" s="117" t="e">
        <f>VLOOKUP([1]!tbl邀请[[#This Row],[链接]],[1]Check20201207!A33:W135,2,FALSE)</f>
        <v>#REF!</v>
      </c>
      <c r="Z33" s="137">
        <v>35</v>
      </c>
      <c r="AA33" s="137">
        <v>13</v>
      </c>
      <c r="AB33" s="137">
        <v>9</v>
      </c>
      <c r="AC33" s="138"/>
      <c r="AD33" s="138"/>
      <c r="AE33" s="138" t="s">
        <v>38</v>
      </c>
      <c r="AF33" s="138" t="s">
        <v>112</v>
      </c>
      <c r="AG33" s="138"/>
    </row>
    <row r="34" spans="4:33" ht="30.75" customHeight="1">
      <c r="D34" s="58" t="s">
        <v>214</v>
      </c>
      <c r="E34" s="58" t="s">
        <v>215</v>
      </c>
      <c r="F34" s="58" t="s">
        <v>216</v>
      </c>
      <c r="G34" s="58" t="s">
        <v>217</v>
      </c>
      <c r="H34" s="68">
        <v>24000</v>
      </c>
      <c r="I34" s="68">
        <v>200</v>
      </c>
      <c r="J34" s="90">
        <v>17607625262</v>
      </c>
      <c r="K34" s="91"/>
      <c r="L34" s="92"/>
      <c r="M34" s="93"/>
      <c r="N34" s="94"/>
      <c r="O34" s="87">
        <f>tbl邀请[[#This Row],[拍单日期]]+5+tbl邀请[[#This Row],[收货后出稿时间]]</f>
        <v>5</v>
      </c>
      <c r="P34" s="85" t="s">
        <v>38</v>
      </c>
      <c r="Q34" s="85">
        <v>10</v>
      </c>
      <c r="R34" s="85">
        <v>7</v>
      </c>
      <c r="S34" s="85" t="s">
        <v>38</v>
      </c>
      <c r="T34" s="120">
        <v>200</v>
      </c>
      <c r="U34" s="118" t="s">
        <v>218</v>
      </c>
      <c r="V34" s="121"/>
      <c r="W34" s="121"/>
      <c r="X34" s="122" t="e">
        <f>VLOOKUP([1]!tbl邀请[[#This Row],[链接]],[1]Check20201207!A34:W136,12,FALSE)</f>
        <v>#REF!</v>
      </c>
      <c r="Y34" s="117" t="e">
        <f>VLOOKUP([1]!tbl邀请[[#This Row],[链接]],[1]Check20201207!A34:W136,2,FALSE)</f>
        <v>#REF!</v>
      </c>
      <c r="Z34" s="137">
        <v>200</v>
      </c>
      <c r="AA34" s="137">
        <v>80</v>
      </c>
      <c r="AB34" s="137">
        <v>12</v>
      </c>
      <c r="AC34" s="138"/>
      <c r="AD34" s="138"/>
      <c r="AE34" s="138" t="s">
        <v>38</v>
      </c>
      <c r="AF34" s="138" t="s">
        <v>112</v>
      </c>
      <c r="AG34" s="138"/>
    </row>
    <row r="35" spans="4:33" ht="30.75" customHeight="1">
      <c r="D35" s="72" t="s">
        <v>219</v>
      </c>
      <c r="E35" s="72" t="s">
        <v>220</v>
      </c>
      <c r="F35" s="72" t="s">
        <v>221</v>
      </c>
      <c r="G35" s="72" t="s">
        <v>222</v>
      </c>
      <c r="H35" s="73">
        <v>11000</v>
      </c>
      <c r="I35" s="73">
        <v>200</v>
      </c>
      <c r="J35" s="98">
        <v>15988133707</v>
      </c>
      <c r="K35" s="104"/>
      <c r="L35" s="105"/>
      <c r="M35" s="106"/>
      <c r="N35" s="107"/>
      <c r="O35" s="103">
        <f>tbl邀请[[#This Row],[拍单日期]]+5+tbl邀请[[#This Row],[收货后出稿时间]]</f>
        <v>5</v>
      </c>
      <c r="P35" s="101" t="s">
        <v>38</v>
      </c>
      <c r="Q35" s="101">
        <v>9</v>
      </c>
      <c r="R35" s="101">
        <v>8</v>
      </c>
      <c r="S35" s="101" t="s">
        <v>223</v>
      </c>
      <c r="T35" s="126">
        <v>0</v>
      </c>
      <c r="U35" s="129"/>
      <c r="V35" s="130"/>
      <c r="W35" s="130"/>
      <c r="X35" s="124"/>
      <c r="Y35" s="129"/>
      <c r="Z35" s="140"/>
      <c r="AA35" s="140"/>
      <c r="AB35" s="140"/>
      <c r="AC35" s="141"/>
      <c r="AD35" s="141"/>
      <c r="AE35" s="141"/>
      <c r="AF35" s="141" t="s">
        <v>112</v>
      </c>
      <c r="AG35" s="141"/>
    </row>
    <row r="36" spans="4:33" ht="30.75" customHeight="1">
      <c r="D36" s="58" t="s">
        <v>224</v>
      </c>
      <c r="E36" s="58" t="s">
        <v>224</v>
      </c>
      <c r="F36" s="58" t="s">
        <v>225</v>
      </c>
      <c r="G36" s="58" t="s">
        <v>226</v>
      </c>
      <c r="H36" s="68">
        <v>13000</v>
      </c>
      <c r="I36" s="68">
        <v>200</v>
      </c>
      <c r="J36" s="90">
        <v>18879274172</v>
      </c>
      <c r="K36" s="91"/>
      <c r="L36" s="92"/>
      <c r="M36" s="93"/>
      <c r="N36" s="94"/>
      <c r="O36" s="87">
        <f>tbl邀请[[#This Row],[拍单日期]]+5+tbl邀请[[#This Row],[收货后出稿时间]]</f>
        <v>5</v>
      </c>
      <c r="P36" s="85" t="s">
        <v>38</v>
      </c>
      <c r="Q36" s="85">
        <v>10</v>
      </c>
      <c r="R36" s="85">
        <v>8</v>
      </c>
      <c r="S36" s="85" t="s">
        <v>38</v>
      </c>
      <c r="T36" s="120">
        <v>200</v>
      </c>
      <c r="U36" s="118" t="s">
        <v>227</v>
      </c>
      <c r="V36" s="123" t="s">
        <v>228</v>
      </c>
      <c r="W36" s="121"/>
      <c r="X36" s="122" t="e">
        <f>VLOOKUP([1]!tbl邀请[[#This Row],[链接]],[1]Check20201207!A36:W138,12,FALSE)</f>
        <v>#REF!</v>
      </c>
      <c r="Y36" s="117" t="e">
        <f>VLOOKUP([1]!tbl邀请[[#This Row],[链接]],[1]Check20201207!A36:W138,2,FALSE)</f>
        <v>#REF!</v>
      </c>
      <c r="Z36" s="137">
        <v>51</v>
      </c>
      <c r="AA36" s="137">
        <v>37</v>
      </c>
      <c r="AB36" s="137">
        <v>36</v>
      </c>
      <c r="AC36" s="138"/>
      <c r="AD36" s="138"/>
      <c r="AE36" s="138" t="s">
        <v>38</v>
      </c>
      <c r="AF36" s="138" t="s">
        <v>112</v>
      </c>
      <c r="AG36" s="138"/>
    </row>
    <row r="37" spans="4:33" ht="30.75" customHeight="1">
      <c r="D37" s="58" t="s">
        <v>229</v>
      </c>
      <c r="E37" s="58" t="s">
        <v>230</v>
      </c>
      <c r="F37" s="58" t="s">
        <v>231</v>
      </c>
      <c r="G37" s="74" t="s">
        <v>232</v>
      </c>
      <c r="H37" s="68">
        <v>25000</v>
      </c>
      <c r="I37" s="68">
        <v>200</v>
      </c>
      <c r="J37" s="90">
        <v>13715925955</v>
      </c>
      <c r="K37" s="91"/>
      <c r="L37" s="92"/>
      <c r="M37" s="93"/>
      <c r="N37" s="94"/>
      <c r="O37" s="87">
        <f>tbl邀请[[#This Row],[拍单日期]]+5+tbl邀请[[#This Row],[收货后出稿时间]]</f>
        <v>5</v>
      </c>
      <c r="P37" s="85" t="s">
        <v>38</v>
      </c>
      <c r="Q37" s="85">
        <v>9</v>
      </c>
      <c r="R37" s="85">
        <v>8</v>
      </c>
      <c r="S37" s="85" t="s">
        <v>38</v>
      </c>
      <c r="T37" s="119">
        <v>200</v>
      </c>
      <c r="U37" s="115" t="s">
        <v>233</v>
      </c>
      <c r="V37" s="121"/>
      <c r="W37" s="121"/>
      <c r="X37" s="121"/>
      <c r="Y37" s="116"/>
      <c r="Z37" s="139">
        <v>17</v>
      </c>
      <c r="AA37" s="139">
        <v>15</v>
      </c>
      <c r="AB37" s="139">
        <v>4</v>
      </c>
      <c r="AC37" s="138"/>
      <c r="AD37" s="138"/>
      <c r="AE37" s="138" t="s">
        <v>38</v>
      </c>
      <c r="AF37" s="138" t="s">
        <v>112</v>
      </c>
      <c r="AG37" s="138"/>
    </row>
    <row r="38" spans="4:33" ht="30.75" customHeight="1">
      <c r="D38" s="70" t="s">
        <v>234</v>
      </c>
      <c r="E38" s="58" t="s">
        <v>235</v>
      </c>
      <c r="F38" s="58" t="s">
        <v>236</v>
      </c>
      <c r="G38" s="58" t="s">
        <v>237</v>
      </c>
      <c r="H38" s="68">
        <v>11000</v>
      </c>
      <c r="I38" s="68">
        <v>200</v>
      </c>
      <c r="J38" s="90">
        <v>17876238248</v>
      </c>
      <c r="K38" s="91"/>
      <c r="L38" s="92"/>
      <c r="M38" s="93"/>
      <c r="N38" s="94"/>
      <c r="O38" s="87">
        <f>tbl邀请[[#This Row],[拍单日期]]+5+tbl邀请[[#This Row],[收货后出稿时间]]</f>
        <v>5</v>
      </c>
      <c r="P38" s="85" t="s">
        <v>38</v>
      </c>
      <c r="Q38" s="85">
        <v>10</v>
      </c>
      <c r="R38" s="85">
        <v>9</v>
      </c>
      <c r="S38" s="85" t="s">
        <v>38</v>
      </c>
      <c r="T38" s="120">
        <v>200</v>
      </c>
      <c r="U38" s="115" t="s">
        <v>238</v>
      </c>
      <c r="V38" s="121"/>
      <c r="W38" s="121"/>
      <c r="X38" s="122" t="e">
        <f>VLOOKUP([1]!tbl邀请[[#This Row],[链接]],[1]Check20201207!A38:W140,12,FALSE)</f>
        <v>#REF!</v>
      </c>
      <c r="Y38" s="117" t="e">
        <f>VLOOKUP([1]!tbl邀请[[#This Row],[链接]],[1]Check20201207!A38:W140,2,FALSE)</f>
        <v>#REF!</v>
      </c>
      <c r="Z38" s="137">
        <v>33</v>
      </c>
      <c r="AA38" s="137">
        <v>24</v>
      </c>
      <c r="AB38" s="137">
        <v>8</v>
      </c>
      <c r="AC38" s="138"/>
      <c r="AD38" s="138"/>
      <c r="AE38" s="138"/>
      <c r="AF38" s="138" t="s">
        <v>112</v>
      </c>
      <c r="AG38" s="138" t="s">
        <v>239</v>
      </c>
    </row>
    <row r="39" spans="4:33" ht="30.75" customHeight="1">
      <c r="D39" s="58" t="s">
        <v>240</v>
      </c>
      <c r="E39" s="58" t="s">
        <v>241</v>
      </c>
      <c r="F39" s="58" t="s">
        <v>242</v>
      </c>
      <c r="G39" s="62" t="s">
        <v>243</v>
      </c>
      <c r="H39" s="68">
        <v>47000</v>
      </c>
      <c r="I39" s="68">
        <v>300</v>
      </c>
      <c r="J39" s="90">
        <v>13413761421</v>
      </c>
      <c r="K39" s="91"/>
      <c r="L39" s="92"/>
      <c r="M39" s="93"/>
      <c r="N39" s="94"/>
      <c r="O39" s="87">
        <f>tbl邀请[[#This Row],[拍单日期]]+5+tbl邀请[[#This Row],[收货后出稿时间]]</f>
        <v>5</v>
      </c>
      <c r="P39" s="85" t="s">
        <v>38</v>
      </c>
      <c r="Q39" s="85">
        <v>9</v>
      </c>
      <c r="R39" s="85">
        <v>7</v>
      </c>
      <c r="S39" s="85" t="s">
        <v>38</v>
      </c>
      <c r="T39" s="119">
        <v>300</v>
      </c>
      <c r="U39" s="115" t="s">
        <v>244</v>
      </c>
      <c r="V39" s="121"/>
      <c r="W39" s="121"/>
      <c r="X39" s="122" t="e">
        <f>VLOOKUP([1]!tbl邀请[[#This Row],[链接]],[1]Check20201207!A39:W141,12,FALSE)</f>
        <v>#REF!</v>
      </c>
      <c r="Y39" s="117" t="e">
        <f>VLOOKUP([1]!tbl邀请[[#This Row],[链接]],[1]Check20201207!A39:W141,2,FALSE)</f>
        <v>#REF!</v>
      </c>
      <c r="Z39" s="137">
        <v>143</v>
      </c>
      <c r="AA39" s="137">
        <v>9</v>
      </c>
      <c r="AB39" s="137">
        <v>4</v>
      </c>
      <c r="AC39" s="138"/>
      <c r="AD39" s="138"/>
      <c r="AE39" s="138" t="s">
        <v>38</v>
      </c>
      <c r="AF39" s="138" t="s">
        <v>112</v>
      </c>
      <c r="AG39" s="138"/>
    </row>
    <row r="40" spans="4:33" ht="30.75" customHeight="1">
      <c r="D40" s="58" t="s">
        <v>245</v>
      </c>
      <c r="E40" s="58" t="s">
        <v>246</v>
      </c>
      <c r="F40" s="58" t="s">
        <v>247</v>
      </c>
      <c r="G40" s="58" t="s">
        <v>248</v>
      </c>
      <c r="H40" s="68">
        <v>19000</v>
      </c>
      <c r="I40" s="68">
        <v>200</v>
      </c>
      <c r="J40" s="90">
        <v>13916857890</v>
      </c>
      <c r="K40" s="91"/>
      <c r="L40" s="92"/>
      <c r="M40" s="93"/>
      <c r="N40" s="94"/>
      <c r="O40" s="87">
        <f>tbl邀请[[#This Row],[拍单日期]]+5+tbl邀请[[#This Row],[收货后出稿时间]]</f>
        <v>5</v>
      </c>
      <c r="P40" s="85" t="s">
        <v>38</v>
      </c>
      <c r="Q40" s="85">
        <v>10</v>
      </c>
      <c r="R40" s="85">
        <v>6</v>
      </c>
      <c r="S40" s="85" t="s">
        <v>38</v>
      </c>
      <c r="T40" s="120">
        <v>200</v>
      </c>
      <c r="U40" s="118" t="s">
        <v>249</v>
      </c>
      <c r="V40" s="123" t="s">
        <v>250</v>
      </c>
      <c r="W40" s="121"/>
      <c r="X40" s="122" t="e">
        <f>VLOOKUP([1]!tbl邀请[[#This Row],[链接]],[1]Check20201207!A40:W142,12,FALSE)</f>
        <v>#REF!</v>
      </c>
      <c r="Y40" s="117" t="e">
        <f>VLOOKUP([1]!tbl邀请[[#This Row],[链接]],[1]Check20201207!A40:W142,2,FALSE)</f>
        <v>#REF!</v>
      </c>
      <c r="Z40" s="137">
        <v>42</v>
      </c>
      <c r="AA40" s="137">
        <v>21</v>
      </c>
      <c r="AB40" s="137">
        <v>18</v>
      </c>
      <c r="AC40" s="138"/>
      <c r="AD40" s="138"/>
      <c r="AE40" s="138" t="s">
        <v>38</v>
      </c>
      <c r="AF40" s="138" t="s">
        <v>112</v>
      </c>
      <c r="AG40" s="138"/>
    </row>
    <row r="41" spans="4:33" ht="30.75" customHeight="1">
      <c r="D41" s="58" t="s">
        <v>251</v>
      </c>
      <c r="E41" s="58" t="s">
        <v>252</v>
      </c>
      <c r="F41" s="58" t="s">
        <v>253</v>
      </c>
      <c r="G41" s="58" t="s">
        <v>254</v>
      </c>
      <c r="H41" s="68">
        <v>14000</v>
      </c>
      <c r="I41" s="68">
        <v>200</v>
      </c>
      <c r="J41" s="90">
        <v>1365286688</v>
      </c>
      <c r="K41" s="95"/>
      <c r="L41" s="96"/>
      <c r="M41" s="75"/>
      <c r="N41" s="97"/>
      <c r="O41" s="87">
        <f>tbl邀请[[#This Row],[拍单日期]]+5+tbl邀请[[#This Row],[收货后出稿时间]]</f>
        <v>5</v>
      </c>
      <c r="P41" s="85" t="s">
        <v>38</v>
      </c>
      <c r="Q41" s="85">
        <v>10</v>
      </c>
      <c r="R41" s="85">
        <v>6</v>
      </c>
      <c r="S41" s="85" t="s">
        <v>38</v>
      </c>
      <c r="T41" s="120">
        <v>200</v>
      </c>
      <c r="U41" s="115" t="s">
        <v>255</v>
      </c>
      <c r="V41" s="124"/>
      <c r="W41" s="124"/>
      <c r="X41" s="124"/>
      <c r="Y41" s="116"/>
      <c r="Z41" s="139">
        <v>2</v>
      </c>
      <c r="AA41" s="139">
        <v>1</v>
      </c>
      <c r="AB41" s="139">
        <v>33</v>
      </c>
      <c r="AC41" s="138"/>
      <c r="AD41" s="138"/>
      <c r="AE41" s="138" t="s">
        <v>38</v>
      </c>
      <c r="AF41" s="138" t="s">
        <v>112</v>
      </c>
      <c r="AG41" s="138"/>
    </row>
    <row r="42" spans="4:33" ht="30.75" customHeight="1">
      <c r="D42" s="58" t="s">
        <v>256</v>
      </c>
      <c r="E42" s="58" t="s">
        <v>257</v>
      </c>
      <c r="F42" s="58" t="s">
        <v>258</v>
      </c>
      <c r="G42" s="58" t="s">
        <v>259</v>
      </c>
      <c r="H42" s="68">
        <v>26000</v>
      </c>
      <c r="I42" s="68">
        <v>200</v>
      </c>
      <c r="J42" s="90">
        <v>17875228001</v>
      </c>
      <c r="K42" s="91"/>
      <c r="L42" s="92"/>
      <c r="M42" s="93"/>
      <c r="N42" s="94"/>
      <c r="O42" s="87">
        <f>tbl邀请[[#This Row],[拍单日期]]+5+tbl邀请[[#This Row],[收货后出稿时间]]</f>
        <v>5</v>
      </c>
      <c r="P42" s="85" t="s">
        <v>38</v>
      </c>
      <c r="Q42" s="85">
        <v>10</v>
      </c>
      <c r="R42" s="85">
        <v>6</v>
      </c>
      <c r="S42" s="85" t="s">
        <v>38</v>
      </c>
      <c r="T42" s="120">
        <v>200</v>
      </c>
      <c r="U42" s="115" t="s">
        <v>260</v>
      </c>
      <c r="V42" s="121"/>
      <c r="W42" s="121"/>
      <c r="X42" s="121"/>
      <c r="Y42" s="116"/>
      <c r="Z42" s="139">
        <v>92</v>
      </c>
      <c r="AA42" s="139">
        <v>85</v>
      </c>
      <c r="AB42" s="139">
        <v>7</v>
      </c>
      <c r="AC42" s="138"/>
      <c r="AD42" s="138"/>
      <c r="AE42" s="138"/>
      <c r="AF42" s="138" t="s">
        <v>112</v>
      </c>
      <c r="AG42" s="138" t="s">
        <v>239</v>
      </c>
    </row>
    <row r="43" spans="4:33" ht="30.75" customHeight="1">
      <c r="D43" s="70" t="s">
        <v>261</v>
      </c>
      <c r="E43" s="58" t="s">
        <v>262</v>
      </c>
      <c r="F43" s="58" t="s">
        <v>263</v>
      </c>
      <c r="G43" s="58" t="s">
        <v>264</v>
      </c>
      <c r="H43" s="68">
        <v>21000</v>
      </c>
      <c r="I43" s="68">
        <v>200</v>
      </c>
      <c r="J43" s="90">
        <v>15627368970</v>
      </c>
      <c r="K43" s="91"/>
      <c r="L43" s="92"/>
      <c r="M43" s="93"/>
      <c r="N43" s="94"/>
      <c r="O43" s="87">
        <f>tbl邀请[[#This Row],[拍单日期]]+5+tbl邀请[[#This Row],[收货后出稿时间]]</f>
        <v>5</v>
      </c>
      <c r="P43" s="85" t="s">
        <v>38</v>
      </c>
      <c r="Q43" s="85">
        <v>10</v>
      </c>
      <c r="R43" s="85">
        <v>8</v>
      </c>
      <c r="S43" s="85" t="s">
        <v>38</v>
      </c>
      <c r="T43" s="120">
        <v>200</v>
      </c>
      <c r="U43" s="118" t="s">
        <v>265</v>
      </c>
      <c r="V43" s="121"/>
      <c r="W43" s="121"/>
      <c r="X43" s="122" t="e">
        <f>VLOOKUP([1]!tbl邀请[[#This Row],[链接]],[1]Check20201207!A43:W145,12,FALSE)</f>
        <v>#REF!</v>
      </c>
      <c r="Y43" s="117" t="e">
        <f>VLOOKUP([1]!tbl邀请[[#This Row],[链接]],[1]Check20201207!A43:W145,2,FALSE)</f>
        <v>#REF!</v>
      </c>
      <c r="Z43" s="137">
        <v>35</v>
      </c>
      <c r="AA43" s="137">
        <v>23</v>
      </c>
      <c r="AB43" s="137">
        <v>8</v>
      </c>
      <c r="AC43" s="138"/>
      <c r="AD43" s="138"/>
      <c r="AE43" s="138" t="s">
        <v>38</v>
      </c>
      <c r="AF43" s="138" t="s">
        <v>112</v>
      </c>
      <c r="AG43" s="138"/>
    </row>
    <row r="44" spans="4:33" ht="30.75" customHeight="1">
      <c r="D44" s="58" t="s">
        <v>266</v>
      </c>
      <c r="E44" s="58" t="s">
        <v>267</v>
      </c>
      <c r="F44" s="58" t="s">
        <v>268</v>
      </c>
      <c r="G44" s="74" t="s">
        <v>269</v>
      </c>
      <c r="H44" s="68">
        <v>21000</v>
      </c>
      <c r="I44" s="68">
        <v>200</v>
      </c>
      <c r="J44" s="90">
        <v>17844553776</v>
      </c>
      <c r="K44" s="91"/>
      <c r="L44" s="92"/>
      <c r="M44" s="93"/>
      <c r="N44" s="94"/>
      <c r="O44" s="87">
        <f>tbl邀请[[#This Row],[拍单日期]]+5+tbl邀请[[#This Row],[收货后出稿时间]]</f>
        <v>5</v>
      </c>
      <c r="P44" s="85" t="s">
        <v>38</v>
      </c>
      <c r="Q44" s="85">
        <v>10</v>
      </c>
      <c r="R44" s="85">
        <v>8</v>
      </c>
      <c r="S44" s="85" t="s">
        <v>38</v>
      </c>
      <c r="T44" s="119">
        <v>200</v>
      </c>
      <c r="U44" s="115" t="s">
        <v>270</v>
      </c>
      <c r="V44" s="121"/>
      <c r="W44" s="121"/>
      <c r="X44" s="122" t="e">
        <f>VLOOKUP([1]!tbl邀请[[#This Row],[链接]],[1]Check20201207!A44:W146,12,FALSE)</f>
        <v>#REF!</v>
      </c>
      <c r="Y44" s="117" t="e">
        <f>VLOOKUP([1]!tbl邀请[[#This Row],[链接]],[1]Check20201207!A44:W146,2,FALSE)</f>
        <v>#REF!</v>
      </c>
      <c r="Z44" s="137">
        <v>32</v>
      </c>
      <c r="AA44" s="137">
        <v>12</v>
      </c>
      <c r="AB44" s="137">
        <v>47</v>
      </c>
      <c r="AC44" s="138"/>
      <c r="AD44" s="138"/>
      <c r="AE44" s="138" t="s">
        <v>38</v>
      </c>
      <c r="AF44" s="138" t="s">
        <v>112</v>
      </c>
      <c r="AG44" s="138"/>
    </row>
    <row r="45" spans="4:33" ht="30.75" customHeight="1">
      <c r="D45" s="72" t="s">
        <v>271</v>
      </c>
      <c r="E45" s="72" t="s">
        <v>272</v>
      </c>
      <c r="F45" s="72" t="s">
        <v>273</v>
      </c>
      <c r="G45" s="72" t="s">
        <v>274</v>
      </c>
      <c r="H45" s="73">
        <v>22000</v>
      </c>
      <c r="I45" s="73">
        <v>200</v>
      </c>
      <c r="J45" s="98">
        <v>18407593049</v>
      </c>
      <c r="K45" s="99"/>
      <c r="L45" s="100"/>
      <c r="M45" s="101"/>
      <c r="N45" s="102"/>
      <c r="O45" s="103">
        <f>tbl邀请[[#This Row],[拍单日期]]+5+tbl邀请[[#This Row],[收货后出稿时间]]</f>
        <v>5</v>
      </c>
      <c r="P45" s="101" t="s">
        <v>38</v>
      </c>
      <c r="Q45" s="101">
        <v>10</v>
      </c>
      <c r="R45" s="101">
        <v>8</v>
      </c>
      <c r="S45" s="101" t="s">
        <v>38</v>
      </c>
      <c r="T45" s="126">
        <v>50</v>
      </c>
      <c r="U45" s="127" t="s">
        <v>275</v>
      </c>
      <c r="V45" s="129"/>
      <c r="W45" s="129"/>
      <c r="X45" s="129"/>
      <c r="Y45" s="129"/>
      <c r="Z45" s="140">
        <v>1</v>
      </c>
      <c r="AA45" s="140">
        <v>0</v>
      </c>
      <c r="AB45" s="140">
        <v>0</v>
      </c>
      <c r="AC45" s="141"/>
      <c r="AD45" s="141"/>
      <c r="AE45" s="141"/>
      <c r="AF45" s="141" t="s">
        <v>112</v>
      </c>
      <c r="AG45" s="141"/>
    </row>
    <row r="46" spans="4:33" ht="30.75" customHeight="1">
      <c r="D46" s="58" t="s">
        <v>276</v>
      </c>
      <c r="E46" s="58" t="s">
        <v>277</v>
      </c>
      <c r="F46" s="58" t="s">
        <v>277</v>
      </c>
      <c r="G46" s="58" t="s">
        <v>278</v>
      </c>
      <c r="H46" s="68">
        <v>11000</v>
      </c>
      <c r="I46" s="68">
        <v>200</v>
      </c>
      <c r="J46" s="68" t="s">
        <v>279</v>
      </c>
      <c r="K46" s="83"/>
      <c r="L46" s="84"/>
      <c r="M46" s="85"/>
      <c r="N46" s="86"/>
      <c r="O46" s="87">
        <f>tbl邀请[[#This Row],[拍单日期]]+5+tbl邀请[[#This Row],[收货后出稿时间]]</f>
        <v>5</v>
      </c>
      <c r="P46" s="85" t="s">
        <v>38</v>
      </c>
      <c r="Q46" s="85">
        <v>10</v>
      </c>
      <c r="R46" s="85">
        <v>8</v>
      </c>
      <c r="S46" s="85" t="s">
        <v>38</v>
      </c>
      <c r="T46" s="119">
        <v>200</v>
      </c>
      <c r="U46" s="115" t="s">
        <v>280</v>
      </c>
      <c r="V46" s="116"/>
      <c r="W46" s="116"/>
      <c r="X46" s="117" t="e">
        <f>VLOOKUP([1]!tbl邀请[[#This Row],[链接]],[1]Check20201207!A46:W148,12,FALSE)</f>
        <v>#REF!</v>
      </c>
      <c r="Y46" s="117" t="e">
        <f>VLOOKUP([1]!tbl邀请[[#This Row],[链接]],[1]Check20201207!A46:W148,2,FALSE)</f>
        <v>#REF!</v>
      </c>
      <c r="Z46" s="137">
        <v>107</v>
      </c>
      <c r="AA46" s="137">
        <v>46</v>
      </c>
      <c r="AB46" s="137">
        <v>15</v>
      </c>
      <c r="AC46" s="138"/>
      <c r="AD46" s="138"/>
      <c r="AE46" s="138" t="s">
        <v>38</v>
      </c>
      <c r="AF46" s="138" t="s">
        <v>112</v>
      </c>
      <c r="AG46" s="138"/>
    </row>
    <row r="47" spans="4:33" ht="30.75" customHeight="1">
      <c r="D47" s="58" t="s">
        <v>281</v>
      </c>
      <c r="E47" s="58" t="s">
        <v>282</v>
      </c>
      <c r="F47" s="58" t="s">
        <v>283</v>
      </c>
      <c r="G47" s="58" t="s">
        <v>284</v>
      </c>
      <c r="H47" s="68">
        <v>22000</v>
      </c>
      <c r="I47" s="68">
        <v>200</v>
      </c>
      <c r="J47" s="90">
        <v>18121991504</v>
      </c>
      <c r="K47" s="91"/>
      <c r="L47" s="92"/>
      <c r="M47" s="93"/>
      <c r="N47" s="94"/>
      <c r="O47" s="87">
        <f>tbl邀请[[#This Row],[拍单日期]]+5+tbl邀请[[#This Row],[收货后出稿时间]]</f>
        <v>5</v>
      </c>
      <c r="P47" s="85" t="s">
        <v>38</v>
      </c>
      <c r="Q47" s="85">
        <v>10</v>
      </c>
      <c r="R47" s="85">
        <v>9</v>
      </c>
      <c r="S47" s="85" t="s">
        <v>38</v>
      </c>
      <c r="T47" s="120">
        <v>200</v>
      </c>
      <c r="U47" s="118" t="s">
        <v>285</v>
      </c>
      <c r="V47" s="121"/>
      <c r="W47" s="121"/>
      <c r="X47" s="122" t="e">
        <f>VLOOKUP([1]!tbl邀请[[#This Row],[链接]],[1]Check20201207!A47:W149,12,FALSE)</f>
        <v>#REF!</v>
      </c>
      <c r="Y47" s="117" t="e">
        <f>VLOOKUP([1]!tbl邀请[[#This Row],[链接]],[1]Check20201207!A47:W149,2,FALSE)</f>
        <v>#REF!</v>
      </c>
      <c r="Z47" s="137">
        <v>51</v>
      </c>
      <c r="AA47" s="137">
        <v>44</v>
      </c>
      <c r="AB47" s="137">
        <v>14</v>
      </c>
      <c r="AC47" s="138"/>
      <c r="AD47" s="138"/>
      <c r="AE47" s="138" t="s">
        <v>38</v>
      </c>
      <c r="AF47" s="138" t="s">
        <v>112</v>
      </c>
      <c r="AG47" s="138"/>
    </row>
    <row r="48" spans="4:33" ht="30.75" customHeight="1">
      <c r="D48" s="72" t="s">
        <v>286</v>
      </c>
      <c r="E48" s="72" t="s">
        <v>287</v>
      </c>
      <c r="F48" s="72" t="s">
        <v>288</v>
      </c>
      <c r="G48" s="72" t="s">
        <v>289</v>
      </c>
      <c r="H48" s="73">
        <v>10000</v>
      </c>
      <c r="I48" s="73">
        <v>200</v>
      </c>
      <c r="J48" s="98">
        <v>15112089319</v>
      </c>
      <c r="K48" s="99"/>
      <c r="L48" s="100"/>
      <c r="M48" s="101"/>
      <c r="N48" s="102"/>
      <c r="O48" s="103">
        <f>tbl邀请[[#This Row],[拍单日期]]+5+tbl邀请[[#This Row],[收货后出稿时间]]</f>
        <v>5</v>
      </c>
      <c r="P48" s="101" t="s">
        <v>223</v>
      </c>
      <c r="Q48" s="101">
        <v>0</v>
      </c>
      <c r="R48" s="101">
        <v>0</v>
      </c>
      <c r="S48" s="101" t="s">
        <v>223</v>
      </c>
      <c r="T48" s="126">
        <v>0</v>
      </c>
      <c r="U48" s="129"/>
      <c r="V48" s="129"/>
      <c r="W48" s="129"/>
      <c r="X48" s="131"/>
      <c r="Y48" s="131"/>
      <c r="Z48" s="142"/>
      <c r="AA48" s="142"/>
      <c r="AB48" s="142"/>
      <c r="AC48" s="141"/>
      <c r="AD48" s="141"/>
      <c r="AE48" s="141"/>
      <c r="AF48" s="141" t="s">
        <v>112</v>
      </c>
    </row>
    <row r="49" spans="4:33" ht="30.75" customHeight="1">
      <c r="D49" s="58" t="s">
        <v>290</v>
      </c>
      <c r="E49" s="58" t="s">
        <v>291</v>
      </c>
      <c r="F49" s="58" t="s">
        <v>292</v>
      </c>
      <c r="G49" s="58" t="s">
        <v>293</v>
      </c>
      <c r="H49" s="68">
        <v>32000</v>
      </c>
      <c r="I49" s="68">
        <v>300</v>
      </c>
      <c r="J49" s="90">
        <v>13928851651</v>
      </c>
      <c r="K49" s="91"/>
      <c r="L49" s="92"/>
      <c r="M49" s="93"/>
      <c r="N49" s="94"/>
      <c r="O49" s="87">
        <f>tbl邀请[[#This Row],[拍单日期]]+5+tbl邀请[[#This Row],[收货后出稿时间]]</f>
        <v>5</v>
      </c>
      <c r="P49" s="85" t="s">
        <v>38</v>
      </c>
      <c r="Q49" s="85">
        <v>10</v>
      </c>
      <c r="R49" s="85">
        <v>9</v>
      </c>
      <c r="S49" s="85" t="s">
        <v>38</v>
      </c>
      <c r="T49" s="120">
        <v>300</v>
      </c>
      <c r="U49" s="118" t="s">
        <v>294</v>
      </c>
      <c r="V49" s="123" t="s">
        <v>295</v>
      </c>
      <c r="W49" s="121"/>
      <c r="X49" s="122" t="e">
        <f>VLOOKUP([1]!tbl邀请[[#This Row],[链接]],[1]Check20201207!A48:W151,12,FALSE)</f>
        <v>#REF!</v>
      </c>
      <c r="Y49" s="117" t="e">
        <f>VLOOKUP([1]!tbl邀请[[#This Row],[链接]],[1]Check20201207!A48:W151,2,FALSE)</f>
        <v>#REF!</v>
      </c>
      <c r="Z49" s="137">
        <v>128</v>
      </c>
      <c r="AA49" s="137">
        <v>45</v>
      </c>
      <c r="AB49" s="137">
        <v>120</v>
      </c>
      <c r="AC49" s="138"/>
      <c r="AD49" s="138"/>
      <c r="AE49" s="138" t="s">
        <v>38</v>
      </c>
      <c r="AF49" s="138" t="s">
        <v>112</v>
      </c>
      <c r="AG49" s="138"/>
    </row>
    <row r="50" spans="4:33" ht="30.75" customHeight="1">
      <c r="D50" s="72" t="s">
        <v>296</v>
      </c>
      <c r="E50" s="72" t="s">
        <v>297</v>
      </c>
      <c r="F50" s="72" t="s">
        <v>296</v>
      </c>
      <c r="G50" s="72" t="s">
        <v>298</v>
      </c>
      <c r="H50" s="73">
        <v>50477</v>
      </c>
      <c r="I50" s="73">
        <v>300</v>
      </c>
      <c r="J50" s="98">
        <v>15062606741</v>
      </c>
      <c r="K50" s="99"/>
      <c r="L50" s="100"/>
      <c r="M50" s="101"/>
      <c r="N50" s="102"/>
      <c r="O50" s="103">
        <f>tbl邀请[[#This Row],[拍单日期]]+5+tbl邀请[[#This Row],[收货后出稿时间]]</f>
        <v>5</v>
      </c>
      <c r="P50" s="101" t="s">
        <v>223</v>
      </c>
      <c r="Q50" s="101">
        <v>0</v>
      </c>
      <c r="R50" s="101">
        <v>0</v>
      </c>
      <c r="S50" s="101" t="s">
        <v>223</v>
      </c>
      <c r="T50" s="126">
        <v>0</v>
      </c>
      <c r="U50" s="129"/>
      <c r="V50" s="129"/>
      <c r="W50" s="129"/>
      <c r="X50" s="131"/>
      <c r="Y50" s="131"/>
      <c r="Z50" s="142"/>
      <c r="AA50" s="142"/>
      <c r="AB50" s="142"/>
      <c r="AC50" s="141"/>
      <c r="AD50" s="141"/>
      <c r="AE50" s="141"/>
      <c r="AF50" s="141" t="s">
        <v>112</v>
      </c>
    </row>
    <row r="51" spans="4:33" ht="30.75" customHeight="1">
      <c r="D51" s="58" t="s">
        <v>299</v>
      </c>
      <c r="E51" s="58" t="s">
        <v>300</v>
      </c>
      <c r="F51" s="58" t="s">
        <v>301</v>
      </c>
      <c r="G51" s="58" t="s">
        <v>302</v>
      </c>
      <c r="H51" s="68">
        <v>23000</v>
      </c>
      <c r="I51" s="68">
        <v>200</v>
      </c>
      <c r="J51" s="90">
        <v>19828232998</v>
      </c>
      <c r="K51" s="91"/>
      <c r="L51" s="92"/>
      <c r="M51" s="93"/>
      <c r="N51" s="94"/>
      <c r="O51" s="87">
        <f>tbl邀请[[#This Row],[拍单日期]]+5+tbl邀请[[#This Row],[收货后出稿时间]]</f>
        <v>5</v>
      </c>
      <c r="P51" s="85" t="s">
        <v>38</v>
      </c>
      <c r="Q51" s="85">
        <v>10</v>
      </c>
      <c r="R51" s="85">
        <v>9</v>
      </c>
      <c r="S51" s="85" t="s">
        <v>38</v>
      </c>
      <c r="T51" s="120">
        <v>200</v>
      </c>
      <c r="U51" s="118" t="s">
        <v>303</v>
      </c>
      <c r="V51" s="123" t="s">
        <v>304</v>
      </c>
      <c r="W51" s="121"/>
      <c r="X51" s="122" t="e">
        <f>VLOOKUP([1]!tbl邀请[[#This Row],[链接]],[1]Check20201207!A50:W153,12,FALSE)</f>
        <v>#REF!</v>
      </c>
      <c r="Y51" s="117" t="e">
        <f>VLOOKUP([1]!tbl邀请[[#This Row],[链接]],[1]Check20201207!A50:W153,2,FALSE)</f>
        <v>#REF!</v>
      </c>
      <c r="Z51" s="137">
        <v>27</v>
      </c>
      <c r="AA51" s="137">
        <v>12</v>
      </c>
      <c r="AB51" s="137">
        <v>20</v>
      </c>
      <c r="AC51" s="138"/>
      <c r="AD51" s="138"/>
      <c r="AE51" s="138" t="s">
        <v>38</v>
      </c>
      <c r="AF51" s="138" t="s">
        <v>112</v>
      </c>
      <c r="AG51" s="138"/>
    </row>
    <row r="52" spans="4:33" ht="30.75" customHeight="1">
      <c r="D52" s="75"/>
      <c r="E52" s="75"/>
      <c r="F52" s="75"/>
      <c r="G52" s="75"/>
      <c r="H52" s="76"/>
      <c r="I52" s="76"/>
      <c r="J52" s="95"/>
      <c r="K52" s="95"/>
      <c r="L52" s="96"/>
      <c r="M52" s="75"/>
      <c r="N52" s="97"/>
      <c r="O52" s="108">
        <f>tbl邀请[[#This Row],[拍单日期]]+5+tbl邀请[[#This Row],[收货后出稿时间]]</f>
        <v>5</v>
      </c>
      <c r="P52" s="75"/>
      <c r="Q52" s="75"/>
      <c r="R52" s="75"/>
      <c r="S52" s="75"/>
      <c r="T52" s="132"/>
      <c r="U52" s="124"/>
      <c r="V52" s="124"/>
      <c r="W52" s="124"/>
      <c r="X52" s="124"/>
      <c r="Y52" s="124"/>
      <c r="Z52" s="143"/>
      <c r="AA52" s="143"/>
      <c r="AB52" s="144"/>
      <c r="AC52" s="42"/>
    </row>
    <row r="53" spans="4:33" ht="30.75" customHeight="1">
      <c r="D53" s="75"/>
      <c r="E53" s="75"/>
      <c r="F53" s="75"/>
      <c r="G53" s="75"/>
      <c r="H53" s="76"/>
      <c r="I53" s="76"/>
      <c r="J53" s="95"/>
      <c r="K53" s="95"/>
      <c r="L53" s="96"/>
      <c r="M53" s="75"/>
      <c r="N53" s="97"/>
      <c r="O53" s="108">
        <f>tbl邀请[[#This Row],[拍单日期]]+5+tbl邀请[[#This Row],[收货后出稿时间]]</f>
        <v>5</v>
      </c>
      <c r="P53" s="75"/>
      <c r="Q53" s="75"/>
      <c r="R53" s="75"/>
      <c r="S53" s="75"/>
      <c r="T53" s="132"/>
      <c r="U53" s="124"/>
      <c r="V53" s="124"/>
      <c r="W53" s="124"/>
      <c r="X53" s="124"/>
      <c r="Y53" s="124"/>
      <c r="Z53" s="143"/>
      <c r="AA53" s="143"/>
      <c r="AB53" s="144"/>
      <c r="AC53" s="42"/>
    </row>
    <row r="54" spans="4:33" ht="30.75" customHeight="1">
      <c r="D54" s="75"/>
      <c r="E54" s="75"/>
      <c r="F54" s="75"/>
      <c r="G54" s="75"/>
      <c r="H54" s="76"/>
      <c r="I54" s="76"/>
      <c r="J54" s="95"/>
      <c r="K54" s="95"/>
      <c r="L54" s="96"/>
      <c r="M54" s="75"/>
      <c r="N54" s="97"/>
      <c r="O54" s="108">
        <f>tbl邀请[[#This Row],[拍单日期]]+5+tbl邀请[[#This Row],[收货后出稿时间]]</f>
        <v>5</v>
      </c>
      <c r="P54" s="75"/>
      <c r="Q54" s="75"/>
      <c r="R54" s="75"/>
      <c r="S54" s="75"/>
      <c r="T54" s="132"/>
      <c r="U54" s="124"/>
      <c r="V54" s="124"/>
      <c r="W54" s="124"/>
      <c r="X54" s="124"/>
      <c r="Y54" s="124"/>
      <c r="Z54" s="143"/>
      <c r="AA54" s="143"/>
      <c r="AB54" s="144"/>
      <c r="AC54" s="42"/>
    </row>
    <row r="55" spans="4:33" ht="30.75" customHeight="1">
      <c r="D55" s="75"/>
      <c r="E55" s="75"/>
      <c r="F55" s="75"/>
      <c r="G55" s="75"/>
      <c r="H55" s="76"/>
      <c r="I55" s="76"/>
      <c r="J55" s="95"/>
      <c r="K55" s="95"/>
      <c r="L55" s="96"/>
      <c r="M55" s="75"/>
      <c r="N55" s="97"/>
      <c r="O55" s="108">
        <f>tbl邀请[[#This Row],[拍单日期]]+5+tbl邀请[[#This Row],[收货后出稿时间]]</f>
        <v>5</v>
      </c>
      <c r="P55" s="75"/>
      <c r="Q55" s="75"/>
      <c r="R55" s="75"/>
      <c r="S55" s="75"/>
      <c r="T55" s="132"/>
      <c r="U55" s="124"/>
      <c r="V55" s="124"/>
      <c r="W55" s="124"/>
      <c r="X55" s="124"/>
      <c r="Y55" s="124"/>
      <c r="Z55" s="143"/>
      <c r="AA55" s="143"/>
      <c r="AB55" s="144"/>
      <c r="AC55" s="42"/>
    </row>
    <row r="56" spans="4:33" ht="30.75" customHeight="1">
      <c r="D56" s="75"/>
      <c r="E56" s="75"/>
      <c r="F56" s="75"/>
      <c r="G56" s="75"/>
      <c r="H56" s="76"/>
      <c r="I56" s="76"/>
      <c r="J56" s="95"/>
      <c r="K56" s="95"/>
      <c r="L56" s="96"/>
      <c r="M56" s="75"/>
      <c r="N56" s="97"/>
      <c r="O56" s="108">
        <f>tbl邀请[[#This Row],[拍单日期]]+5+tbl邀请[[#This Row],[收货后出稿时间]]</f>
        <v>5</v>
      </c>
      <c r="P56" s="75"/>
      <c r="Q56" s="75"/>
      <c r="R56" s="75"/>
      <c r="S56" s="75"/>
      <c r="T56" s="132"/>
      <c r="U56" s="124"/>
      <c r="V56" s="124"/>
      <c r="W56" s="124"/>
      <c r="X56" s="124"/>
      <c r="Y56" s="124"/>
      <c r="Z56" s="143"/>
      <c r="AA56" s="143"/>
      <c r="AB56" s="144"/>
      <c r="AC56" s="42"/>
    </row>
    <row r="57" spans="4:33" ht="30.75" customHeight="1">
      <c r="D57" s="75"/>
      <c r="E57" s="75"/>
      <c r="F57" s="75"/>
      <c r="G57" s="75"/>
      <c r="H57" s="76"/>
      <c r="I57" s="76"/>
      <c r="J57" s="95"/>
      <c r="K57" s="95"/>
      <c r="L57" s="96"/>
      <c r="M57" s="75"/>
      <c r="N57" s="97"/>
      <c r="O57" s="108">
        <f>tbl邀请[[#This Row],[拍单日期]]+5+tbl邀请[[#This Row],[收货后出稿时间]]</f>
        <v>5</v>
      </c>
      <c r="P57" s="75"/>
      <c r="Q57" s="75"/>
      <c r="R57" s="75"/>
      <c r="S57" s="75"/>
      <c r="T57" s="132"/>
      <c r="U57" s="124"/>
      <c r="V57" s="124"/>
      <c r="W57" s="124"/>
      <c r="X57" s="124"/>
      <c r="Y57" s="124"/>
      <c r="Z57" s="143"/>
      <c r="AA57" s="143"/>
      <c r="AB57" s="144"/>
      <c r="AC57" s="42"/>
    </row>
    <row r="58" spans="4:33" ht="30.75" customHeight="1">
      <c r="D58" s="75"/>
      <c r="E58" s="75"/>
      <c r="F58" s="75"/>
      <c r="G58" s="75"/>
      <c r="H58" s="76"/>
      <c r="I58" s="76"/>
      <c r="J58" s="95"/>
      <c r="K58" s="95"/>
      <c r="L58" s="96"/>
      <c r="M58" s="75"/>
      <c r="N58" s="97"/>
      <c r="O58" s="108">
        <f>tbl邀请[[#This Row],[拍单日期]]+5+tbl邀请[[#This Row],[收货后出稿时间]]</f>
        <v>5</v>
      </c>
      <c r="P58" s="75"/>
      <c r="Q58" s="75"/>
      <c r="R58" s="75"/>
      <c r="S58" s="75"/>
      <c r="T58" s="132"/>
      <c r="U58" s="124"/>
      <c r="V58" s="124"/>
      <c r="W58" s="124"/>
      <c r="X58" s="124"/>
      <c r="Y58" s="124"/>
      <c r="Z58" s="143"/>
      <c r="AA58" s="143"/>
      <c r="AB58" s="144"/>
      <c r="AC58" s="42"/>
    </row>
    <row r="59" spans="4:33" ht="30.75" customHeight="1">
      <c r="D59" s="75"/>
      <c r="E59" s="75"/>
      <c r="F59" s="75"/>
      <c r="G59" s="75"/>
      <c r="H59" s="76"/>
      <c r="I59" s="76"/>
      <c r="J59" s="95"/>
      <c r="K59" s="95"/>
      <c r="L59" s="96"/>
      <c r="M59" s="75"/>
      <c r="N59" s="97"/>
      <c r="O59" s="108">
        <f>tbl邀请[[#This Row],[拍单日期]]+5+tbl邀请[[#This Row],[收货后出稿时间]]</f>
        <v>5</v>
      </c>
      <c r="P59" s="75"/>
      <c r="Q59" s="75"/>
      <c r="R59" s="75"/>
      <c r="S59" s="75"/>
      <c r="T59" s="132"/>
      <c r="U59" s="124"/>
      <c r="V59" s="124"/>
      <c r="W59" s="124"/>
      <c r="X59" s="124"/>
      <c r="Y59" s="124"/>
      <c r="Z59" s="143"/>
      <c r="AA59" s="143"/>
      <c r="AB59" s="144"/>
      <c r="AC59" s="42"/>
    </row>
    <row r="60" spans="4:33" ht="30.75" customHeight="1">
      <c r="D60" s="75"/>
      <c r="E60" s="75"/>
      <c r="F60" s="75"/>
      <c r="G60" s="75"/>
      <c r="H60" s="76"/>
      <c r="I60" s="76"/>
      <c r="J60" s="95"/>
      <c r="K60" s="95"/>
      <c r="L60" s="96"/>
      <c r="M60" s="75"/>
      <c r="N60" s="97"/>
      <c r="O60" s="108">
        <f>tbl邀请[[#This Row],[拍单日期]]+5+tbl邀请[[#This Row],[收货后出稿时间]]</f>
        <v>5</v>
      </c>
      <c r="P60" s="75"/>
      <c r="Q60" s="75"/>
      <c r="R60" s="75"/>
      <c r="S60" s="75"/>
      <c r="T60" s="132"/>
      <c r="U60" s="124"/>
      <c r="V60" s="124"/>
      <c r="W60" s="124"/>
      <c r="X60" s="124"/>
      <c r="Y60" s="124"/>
      <c r="Z60" s="143"/>
      <c r="AA60" s="143"/>
      <c r="AB60" s="144"/>
      <c r="AC60" s="42"/>
    </row>
    <row r="61" spans="4:33" ht="30.75" customHeight="1">
      <c r="D61" s="75"/>
      <c r="E61" s="75"/>
      <c r="F61" s="75"/>
      <c r="G61" s="75"/>
      <c r="H61" s="76"/>
      <c r="I61" s="76"/>
      <c r="J61" s="95"/>
      <c r="K61" s="95"/>
      <c r="L61" s="96"/>
      <c r="M61" s="75"/>
      <c r="N61" s="97"/>
      <c r="O61" s="108">
        <f>tbl邀请[[#This Row],[拍单日期]]+5+tbl邀请[[#This Row],[收货后出稿时间]]</f>
        <v>5</v>
      </c>
      <c r="P61" s="75"/>
      <c r="Q61" s="75"/>
      <c r="R61" s="75"/>
      <c r="S61" s="75"/>
      <c r="T61" s="132"/>
      <c r="U61" s="124"/>
      <c r="V61" s="124"/>
      <c r="W61" s="124"/>
      <c r="X61" s="124"/>
      <c r="Y61" s="124"/>
      <c r="Z61" s="143"/>
      <c r="AA61" s="143"/>
      <c r="AB61" s="144"/>
      <c r="AC61" s="42"/>
    </row>
    <row r="62" spans="4:33" ht="30.75" customHeight="1">
      <c r="D62" s="75"/>
      <c r="E62" s="75"/>
      <c r="F62" s="75"/>
      <c r="G62" s="75"/>
      <c r="H62" s="76"/>
      <c r="I62" s="76"/>
      <c r="J62" s="95"/>
      <c r="K62" s="95"/>
      <c r="L62" s="96"/>
      <c r="M62" s="75"/>
      <c r="N62" s="97"/>
      <c r="O62" s="108">
        <f>tbl邀请[[#This Row],[拍单日期]]+5+tbl邀请[[#This Row],[收货后出稿时间]]</f>
        <v>5</v>
      </c>
      <c r="P62" s="75"/>
      <c r="Q62" s="75"/>
      <c r="R62" s="75"/>
      <c r="S62" s="75"/>
      <c r="T62" s="132"/>
      <c r="U62" s="124"/>
      <c r="V62" s="124"/>
      <c r="W62" s="124"/>
      <c r="X62" s="124"/>
      <c r="Y62" s="124"/>
      <c r="Z62" s="143"/>
      <c r="AA62" s="143"/>
      <c r="AB62" s="144"/>
      <c r="AC62" s="42"/>
    </row>
    <row r="63" spans="4:33" ht="30.75" customHeight="1">
      <c r="D63" s="75"/>
      <c r="E63" s="75"/>
      <c r="F63" s="75"/>
      <c r="G63" s="75"/>
      <c r="H63" s="76"/>
      <c r="I63" s="76"/>
      <c r="J63" s="95"/>
      <c r="K63" s="95"/>
      <c r="L63" s="96"/>
      <c r="M63" s="75"/>
      <c r="N63" s="97"/>
      <c r="O63" s="108">
        <f>tbl邀请[[#This Row],[拍单日期]]+5+tbl邀请[[#This Row],[收货后出稿时间]]</f>
        <v>5</v>
      </c>
      <c r="P63" s="75"/>
      <c r="Q63" s="75"/>
      <c r="R63" s="75"/>
      <c r="S63" s="75"/>
      <c r="T63" s="132"/>
      <c r="U63" s="124"/>
      <c r="V63" s="124"/>
      <c r="W63" s="124"/>
      <c r="X63" s="124"/>
      <c r="Y63" s="124"/>
      <c r="Z63" s="143"/>
      <c r="AA63" s="143"/>
      <c r="AB63" s="144"/>
      <c r="AC63" s="42"/>
    </row>
    <row r="64" spans="4:33" ht="30.75" customHeight="1">
      <c r="D64" s="75"/>
      <c r="E64" s="75"/>
      <c r="F64" s="75"/>
      <c r="G64" s="75"/>
      <c r="H64" s="76"/>
      <c r="I64" s="76"/>
      <c r="J64" s="95"/>
      <c r="K64" s="95"/>
      <c r="L64" s="96"/>
      <c r="M64" s="75"/>
      <c r="N64" s="97"/>
      <c r="O64" s="108">
        <f>tbl邀请[[#This Row],[拍单日期]]+5+tbl邀请[[#This Row],[收货后出稿时间]]</f>
        <v>5</v>
      </c>
      <c r="P64" s="75"/>
      <c r="Q64" s="75"/>
      <c r="R64" s="75"/>
      <c r="S64" s="75"/>
      <c r="T64" s="95"/>
      <c r="U64" s="75"/>
      <c r="V64" s="75"/>
      <c r="W64" s="124"/>
      <c r="X64" s="124"/>
      <c r="Y64" s="124"/>
      <c r="Z64" s="143"/>
      <c r="AA64" s="143"/>
      <c r="AB64" s="144"/>
      <c r="AC64" s="42"/>
    </row>
    <row r="65" spans="4:29" ht="30.75" customHeight="1">
      <c r="D65" s="145" t="s">
        <v>305</v>
      </c>
      <c r="F65" s="146">
        <f>COUNTA(合作跟踪表!$F$3:$F$64)</f>
        <v>49</v>
      </c>
      <c r="G65" s="146">
        <f>SUBTOTAL(109,tbl邀请[小红书链接])</f>
        <v>0</v>
      </c>
      <c r="H65" s="147"/>
      <c r="I65" s="148">
        <f>SUM(tbl邀请[笔记报价])</f>
        <v>13100</v>
      </c>
      <c r="J65" s="149"/>
      <c r="K65" s="149"/>
      <c r="L65" s="146">
        <f>COUNTA(合作跟踪表!$L$3:$L$64)</f>
        <v>1</v>
      </c>
      <c r="M65" s="150"/>
      <c r="N65" s="148">
        <f>SUM(tbl邀请[拍单金额])</f>
        <v>0</v>
      </c>
      <c r="O65" s="146"/>
      <c r="P65" s="146">
        <f>COUNTIF(合作跟踪表!$P$3:$P$64,"是")</f>
        <v>47</v>
      </c>
      <c r="Q65" s="146"/>
      <c r="R65" s="146"/>
      <c r="S65" s="146">
        <f>COUNTIF(合作跟踪表!$S$3:$S$64,"是")</f>
        <v>46</v>
      </c>
      <c r="T65" s="148">
        <f>SUM(tbl邀请[结算金额])</f>
        <v>12050</v>
      </c>
      <c r="U65" s="151"/>
      <c r="V65" s="151"/>
      <c r="W65" s="151"/>
      <c r="X65" s="151"/>
      <c r="Y65" s="151"/>
      <c r="Z65" s="152"/>
      <c r="AA65" s="152"/>
      <c r="AB65" s="152"/>
      <c r="AC65" s="42"/>
    </row>
  </sheetData>
  <dataValidations count="13">
    <dataValidation type="list" errorStyle="warning" allowBlank="1" showInputMessage="1" showErrorMessage="1" error="从此列表中进行选择。选择“取消”，按 Alt+向下键可显现选项，然后按向下键和 Enter 做出选择" sqref="F52:F56 F57:F64" xr:uid="{00000000-0002-0000-0000-000000000000}">
      <formula1>"是,否,待定"</formula1>
    </dataValidation>
    <dataValidation allowBlank="1" showErrorMessage="1" sqref="D1" xr:uid="{00000000-0002-0000-0000-000001000000}"/>
    <dataValidation errorStyle="information" allowBlank="1" showInputMessage="1" showErrorMessage="1" errorTitle="请下拉选择" error="请下拉选择" prompt="输入支付金额" sqref="T6 T12:T56 T57:T64" xr:uid="{00000000-0002-0000-0000-000002000000}"/>
    <dataValidation allowBlank="1" showInputMessage="1" showErrorMessage="1" prompt="直接输入拍单日期" sqref="L3:L56 L57:L64" xr:uid="{00000000-0002-0000-0000-000003000000}"/>
    <dataValidation type="list" allowBlank="1" showInputMessage="1" showErrorMessage="1" sqref="AF12 AF13 AF52 AF53 AF54 AF55 AF56 AF57 AF58 AF59 AF60 AF61 AF62 AF63 AF64 AF3:AF11 AF14:AF51" xr:uid="{00000000-0002-0000-0000-000004000000}">
      <formula1>"视频,图文"</formula1>
    </dataValidation>
    <dataValidation type="list" allowBlank="1" showInputMessage="1" showErrorMessage="1" sqref="AE12 AE13 AE14 AE15 AE16 AE17 AE18 AE19 AE20 AE21 AE22 AE23 AE24 AE25 AE26 AE27 AE28 AE29 AE30 AE31 AE32 AE33 AE34 AE35 AE36 AE37 AE38 AE39 AE40 AE41 AE42 AE43 AE44 AE45 AE46 AE47 AE48 AE49 AE50 AE51 AE52 AE53 AE54 AE55 AE56 AE57 AE58 AE59 AE60 AE61 AE62 AE63 AE64 AE3:AE11" xr:uid="{00000000-0002-0000-0000-000005000000}">
      <formula1>"是"</formula1>
    </dataValidation>
    <dataValidation allowBlank="1" showInputMessage="1" showErrorMessage="1" prompt="公式自动计算" sqref="O3:O56 O57:O64" xr:uid="{00000000-0002-0000-0000-000006000000}"/>
    <dataValidation type="list" errorStyle="warning" allowBlank="1" showInputMessage="1" showErrorMessage="1" error="从此列表中选择“是”或“否”。选择“取消”，按 Alt+向下键可显现选项，然后按向下键和 Enter 做出选择" sqref="E52:E56 E57:E64" xr:uid="{00000000-0002-0000-0000-000007000000}">
      <formula1>"是,否"</formula1>
    </dataValidation>
    <dataValidation errorStyle="information" allowBlank="1" showInputMessage="1" showErrorMessage="1" errorTitle="请下拉选择" error="请下拉选择" sqref="U64:V64" xr:uid="{00000000-0002-0000-0000-000008000000}"/>
    <dataValidation type="list" errorStyle="information" allowBlank="1" showInputMessage="1" showErrorMessage="1" errorTitle="请下拉选择" error="请下拉选择" prompt="请下拉选择" sqref="P3:P56 P57:P64 S3:S56 S57:S64" xr:uid="{00000000-0002-0000-0000-000009000000}">
      <formula1>"是,否"</formula1>
    </dataValidation>
    <dataValidation type="list" allowBlank="1" showInputMessage="1" showErrorMessage="1" sqref="AD3:AD56 AD57:AD63" xr:uid="{00000000-0002-0000-0000-00000A000000}">
      <formula1>"已发"</formula1>
    </dataValidation>
    <dataValidation errorStyle="warning" allowBlank="1" showInputMessage="1" showErrorMessage="1" error="从此列表中选择宾客。选择“取消”，按 Alt+向下键可显现选项，然后按向下键和 Enter 做出选择" sqref="H52:I56 H57:I64" xr:uid="{00000000-0002-0000-0000-00000B000000}"/>
    <dataValidation type="whole" errorStyle="information" allowBlank="1" showInputMessage="1" showErrorMessage="1" errorTitle="请填0-10整数" error="请填0-10整数" sqref="Q3:R56 Q57:R64" xr:uid="{00000000-0002-0000-0000-00000C000000}">
      <formula1>0</formula1>
      <formula2>10</formula2>
    </dataValidation>
  </dataValidations>
  <hyperlinks>
    <hyperlink ref="G11" r:id="rId1" xr:uid="{00000000-0004-0000-0000-000000000000}"/>
    <hyperlink ref="U7" r:id="rId2" xr:uid="{00000000-0004-0000-0000-000001000000}"/>
    <hyperlink ref="V7" r:id="rId3" xr:uid="{00000000-0004-0000-0000-000002000000}"/>
    <hyperlink ref="U3" r:id="rId4" xr:uid="{00000000-0004-0000-0000-000003000000}"/>
    <hyperlink ref="U4" r:id="rId5" xr:uid="{00000000-0004-0000-0000-000004000000}"/>
    <hyperlink ref="V4" r:id="rId6" xr:uid="{00000000-0004-0000-0000-000005000000}"/>
    <hyperlink ref="U10" r:id="rId7" xr:uid="{00000000-0004-0000-0000-000006000000}"/>
    <hyperlink ref="U11" r:id="rId8" xr:uid="{00000000-0004-0000-0000-000007000000}"/>
    <hyperlink ref="U8" r:id="rId9" xr:uid="{00000000-0004-0000-0000-000008000000}"/>
    <hyperlink ref="U6" r:id="rId10" xr:uid="{00000000-0004-0000-0000-000009000000}"/>
    <hyperlink ref="U9" r:id="rId11" xr:uid="{00000000-0004-0000-0000-00000A000000}"/>
    <hyperlink ref="U5" r:id="rId12" xr:uid="{00000000-0004-0000-0000-00000B000000}"/>
    <hyperlink ref="U28" r:id="rId13" xr:uid="{00000000-0004-0000-0000-00000C000000}"/>
    <hyperlink ref="U40" r:id="rId14" xr:uid="{00000000-0004-0000-0000-00000D000000}"/>
    <hyperlink ref="V40" r:id="rId15" xr:uid="{00000000-0004-0000-0000-00000E000000}"/>
    <hyperlink ref="U26" r:id="rId16" xr:uid="{00000000-0004-0000-0000-00000F000000}"/>
    <hyperlink ref="U44" r:id="rId17" xr:uid="{00000000-0004-0000-0000-000010000000}"/>
    <hyperlink ref="U49" r:id="rId18" xr:uid="{00000000-0004-0000-0000-000011000000}"/>
    <hyperlink ref="V49" r:id="rId19" xr:uid="{00000000-0004-0000-0000-000012000000}"/>
    <hyperlink ref="U19" r:id="rId20" xr:uid="{00000000-0004-0000-0000-000013000000}"/>
    <hyperlink ref="V19" r:id="rId21" xr:uid="{00000000-0004-0000-0000-000014000000}"/>
    <hyperlink ref="U17" r:id="rId22" xr:uid="{00000000-0004-0000-0000-000015000000}"/>
    <hyperlink ref="V17" r:id="rId23" xr:uid="{00000000-0004-0000-0000-000016000000}"/>
    <hyperlink ref="U36" r:id="rId24" xr:uid="{00000000-0004-0000-0000-000017000000}"/>
    <hyperlink ref="V36" r:id="rId25" xr:uid="{00000000-0004-0000-0000-000018000000}"/>
    <hyperlink ref="U16" r:id="rId26" xr:uid="{00000000-0004-0000-0000-000019000000}"/>
    <hyperlink ref="U51" r:id="rId27" xr:uid="{00000000-0004-0000-0000-00001A000000}"/>
    <hyperlink ref="V51" r:id="rId28" xr:uid="{00000000-0004-0000-0000-00001B000000}"/>
    <hyperlink ref="U20" r:id="rId29" xr:uid="{00000000-0004-0000-0000-00001C000000}"/>
    <hyperlink ref="U21" r:id="rId30" xr:uid="{00000000-0004-0000-0000-00001D000000}"/>
    <hyperlink ref="U29" r:id="rId31" xr:uid="{00000000-0004-0000-0000-00001E000000}"/>
    <hyperlink ref="V20" r:id="rId32" xr:uid="{00000000-0004-0000-0000-00001F000000}"/>
    <hyperlink ref="U30" r:id="rId33" xr:uid="{00000000-0004-0000-0000-000020000000}"/>
    <hyperlink ref="G14" r:id="rId34" xr:uid="{00000000-0004-0000-0000-000021000000}"/>
    <hyperlink ref="U38" r:id="rId35" xr:uid="{00000000-0004-0000-0000-000022000000}"/>
    <hyperlink ref="U14" r:id="rId36" xr:uid="{00000000-0004-0000-0000-000023000000}"/>
    <hyperlink ref="V14" r:id="rId37" xr:uid="{00000000-0004-0000-0000-000024000000}"/>
    <hyperlink ref="U25" r:id="rId38" xr:uid="{00000000-0004-0000-0000-000025000000}"/>
    <hyperlink ref="U24" r:id="rId39" xr:uid="{00000000-0004-0000-0000-000026000000}"/>
    <hyperlink ref="U31" r:id="rId40" xr:uid="{00000000-0004-0000-0000-000027000000}"/>
    <hyperlink ref="V31" r:id="rId41" xr:uid="{00000000-0004-0000-0000-000028000000}"/>
    <hyperlink ref="U22" r:id="rId42" xr:uid="{00000000-0004-0000-0000-000029000000}"/>
    <hyperlink ref="U47" r:id="rId43" xr:uid="{00000000-0004-0000-0000-00002A000000}"/>
    <hyperlink ref="U27" r:id="rId44" xr:uid="{00000000-0004-0000-0000-00002B000000}"/>
    <hyperlink ref="U15" r:id="rId45" xr:uid="{00000000-0004-0000-0000-00002C000000}"/>
    <hyperlink ref="V15" r:id="rId46" xr:uid="{00000000-0004-0000-0000-00002D000000}"/>
    <hyperlink ref="U23" r:id="rId47" xr:uid="{00000000-0004-0000-0000-00002E000000}"/>
    <hyperlink ref="W23" r:id="rId48" xr:uid="{00000000-0004-0000-0000-00002F000000}"/>
    <hyperlink ref="U33" r:id="rId49" xr:uid="{00000000-0004-0000-0000-000030000000}"/>
    <hyperlink ref="V33" r:id="rId50" xr:uid="{00000000-0004-0000-0000-000031000000}"/>
    <hyperlink ref="G13" r:id="rId51" xr:uid="{00000000-0004-0000-0000-000032000000}"/>
    <hyperlink ref="U43" r:id="rId52" xr:uid="{00000000-0004-0000-0000-000033000000}"/>
    <hyperlink ref="U18" r:id="rId53" xr:uid="{00000000-0004-0000-0000-000034000000}"/>
    <hyperlink ref="U12" r:id="rId54" xr:uid="{00000000-0004-0000-0000-000035000000}"/>
    <hyperlink ref="U39" r:id="rId55" xr:uid="{00000000-0004-0000-0000-000036000000}"/>
    <hyperlink ref="G8" r:id="rId56" xr:uid="{00000000-0004-0000-0000-000037000000}"/>
    <hyperlink ref="U34" r:id="rId57" xr:uid="{00000000-0004-0000-0000-000038000000}"/>
    <hyperlink ref="U42" r:id="rId58" xr:uid="{00000000-0004-0000-0000-000039000000}"/>
    <hyperlink ref="U41" r:id="rId59" xr:uid="{00000000-0004-0000-0000-00003A000000}"/>
    <hyperlink ref="U45" r:id="rId60" xr:uid="{00000000-0004-0000-0000-00003B000000}"/>
    <hyperlink ref="U37" r:id="rId61" xr:uid="{00000000-0004-0000-0000-00003C000000}"/>
    <hyperlink ref="U32" r:id="rId62" xr:uid="{00000000-0004-0000-0000-00003D000000}"/>
    <hyperlink ref="V32" r:id="rId63" xr:uid="{00000000-0004-0000-0000-00003E000000}"/>
    <hyperlink ref="U46" r:id="rId64" xr:uid="{00000000-0004-0000-0000-00003F000000}"/>
    <hyperlink ref="U13" r:id="rId65" xr:uid="{00000000-0004-0000-0000-000040000000}"/>
    <hyperlink ref="G44" r:id="rId66" xr:uid="{00000000-0004-0000-0000-000041000000}"/>
    <hyperlink ref="G39" r:id="rId67" xr:uid="{00000000-0004-0000-0000-000042000000}"/>
    <hyperlink ref="G37" r:id="rId68" xr:uid="{00000000-0004-0000-0000-000043000000}"/>
  </hyperlinks>
  <printOptions horizontalCentered="1"/>
  <pageMargins left="0.25" right="0.25" top="1" bottom="0.75" header="0.3" footer="0.3"/>
  <pageSetup paperSize="9" scale="26" fitToHeight="0" orientation="landscape"/>
  <headerFooter differentFirst="1">
    <oddFooter>&amp;CPage &amp;P of &amp;N</oddFooter>
  </headerFooter>
  <legacyDrawing r:id="rId69"/>
  <tableParts count="1">
    <tablePart r:id="rId7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211"/>
  <sheetViews>
    <sheetView workbookViewId="0">
      <selection activeCell="F185" sqref="F185"/>
    </sheetView>
  </sheetViews>
  <sheetFormatPr baseColWidth="10" defaultColWidth="8" defaultRowHeight="15"/>
  <cols>
    <col min="1" max="7" width="8" style="20"/>
    <col min="8" max="8" width="15.77734375" style="20" customWidth="1"/>
    <col min="9" max="11" width="12" style="20" hidden="1" customWidth="1"/>
    <col min="12" max="13" width="12" style="20" customWidth="1"/>
    <col min="14" max="24" width="8" style="20"/>
    <col min="25" max="25" width="7.5546875" style="20" customWidth="1"/>
    <col min="26" max="16384" width="8" style="20"/>
  </cols>
  <sheetData>
    <row r="1" spans="1:27">
      <c r="A1" s="20" t="s">
        <v>306</v>
      </c>
      <c r="B1" s="20" t="s">
        <v>2</v>
      </c>
      <c r="C1" s="20" t="s">
        <v>3</v>
      </c>
      <c r="D1" s="20" t="s">
        <v>8</v>
      </c>
      <c r="E1" s="20" t="s">
        <v>307</v>
      </c>
      <c r="F1" s="20" t="s">
        <v>4</v>
      </c>
      <c r="G1" s="20" t="s">
        <v>5</v>
      </c>
      <c r="H1" s="24" t="s">
        <v>308</v>
      </c>
      <c r="I1" s="24" t="s">
        <v>309</v>
      </c>
      <c r="J1" s="24" t="s">
        <v>23</v>
      </c>
      <c r="K1" s="24" t="s">
        <v>310</v>
      </c>
      <c r="L1" s="24" t="s">
        <v>311</v>
      </c>
      <c r="M1" s="24" t="s">
        <v>312</v>
      </c>
      <c r="N1" s="20" t="s">
        <v>6</v>
      </c>
      <c r="O1" s="20" t="s">
        <v>313</v>
      </c>
      <c r="P1" s="31" t="s">
        <v>314</v>
      </c>
      <c r="Q1" s="31" t="s">
        <v>315</v>
      </c>
      <c r="R1" s="37" t="s">
        <v>316</v>
      </c>
      <c r="S1" s="37" t="s">
        <v>317</v>
      </c>
      <c r="T1" s="37" t="s">
        <v>318</v>
      </c>
      <c r="U1" s="20" t="s">
        <v>319</v>
      </c>
      <c r="V1" s="20" t="s">
        <v>320</v>
      </c>
      <c r="W1" s="20" t="s">
        <v>321</v>
      </c>
      <c r="X1" s="20" t="s">
        <v>322</v>
      </c>
      <c r="Y1" s="20" t="s">
        <v>323</v>
      </c>
      <c r="Z1" s="20" t="s">
        <v>324</v>
      </c>
      <c r="AA1" s="20" t="s">
        <v>325</v>
      </c>
    </row>
    <row r="2" spans="1:27" hidden="1">
      <c r="A2" s="20" t="s">
        <v>326</v>
      </c>
      <c r="B2" s="20" t="s">
        <v>327</v>
      </c>
      <c r="C2" s="20" t="s">
        <v>328</v>
      </c>
      <c r="D2" s="20" t="s">
        <v>328</v>
      </c>
      <c r="E2" s="20" t="s">
        <v>329</v>
      </c>
      <c r="F2" s="20" t="s">
        <v>330</v>
      </c>
      <c r="G2" s="20" t="s">
        <v>331</v>
      </c>
      <c r="N2" s="20" t="s">
        <v>332</v>
      </c>
      <c r="O2" s="20" t="s">
        <v>333</v>
      </c>
      <c r="R2" s="38">
        <f t="shared" ref="R2:R65" si="0">O2/N2</f>
        <v>7.2463768115942031</v>
      </c>
      <c r="S2" s="38" t="e">
        <f t="shared" ref="S2:S65" si="1">Y2/N2</f>
        <v>#VALUE!</v>
      </c>
      <c r="T2" s="38" t="e">
        <f t="shared" ref="T2:T65" si="2">Y2/O2</f>
        <v>#VALUE!</v>
      </c>
      <c r="U2" s="20" t="s">
        <v>334</v>
      </c>
      <c r="V2" s="20" t="s">
        <v>335</v>
      </c>
      <c r="W2" s="20" t="s">
        <v>336</v>
      </c>
      <c r="X2" s="20" t="s">
        <v>337</v>
      </c>
      <c r="Y2" s="20" t="s">
        <v>338</v>
      </c>
      <c r="Z2" s="20" t="s">
        <v>331</v>
      </c>
      <c r="AA2" s="20" t="s">
        <v>339</v>
      </c>
    </row>
    <row r="3" spans="1:27" hidden="1">
      <c r="A3" s="20" t="s">
        <v>340</v>
      </c>
      <c r="B3" s="20" t="s">
        <v>341</v>
      </c>
      <c r="C3" s="20" t="s">
        <v>342</v>
      </c>
      <c r="D3" s="20" t="s">
        <v>343</v>
      </c>
      <c r="E3" s="20" t="s">
        <v>344</v>
      </c>
      <c r="F3" s="20" t="s">
        <v>345</v>
      </c>
      <c r="G3" s="20" t="s">
        <v>346</v>
      </c>
      <c r="H3" s="23"/>
      <c r="I3" s="23"/>
      <c r="J3" s="23"/>
      <c r="K3" s="23"/>
      <c r="L3" s="23"/>
      <c r="M3" s="23"/>
      <c r="N3" s="20" t="s">
        <v>347</v>
      </c>
      <c r="O3" s="20" t="s">
        <v>348</v>
      </c>
      <c r="R3" s="38">
        <f t="shared" si="0"/>
        <v>4.0761904761904759</v>
      </c>
      <c r="S3" s="38" t="e">
        <f t="shared" si="1"/>
        <v>#VALUE!</v>
      </c>
      <c r="T3" s="38" t="e">
        <f t="shared" si="2"/>
        <v>#VALUE!</v>
      </c>
      <c r="U3" s="20" t="s">
        <v>334</v>
      </c>
      <c r="V3" s="20" t="s">
        <v>349</v>
      </c>
      <c r="W3" s="20" t="s">
        <v>350</v>
      </c>
      <c r="X3" s="20" t="s">
        <v>351</v>
      </c>
      <c r="Y3" s="20" t="s">
        <v>338</v>
      </c>
      <c r="Z3" s="20" t="s">
        <v>352</v>
      </c>
      <c r="AA3" s="20" t="s">
        <v>353</v>
      </c>
    </row>
    <row r="4" spans="1:27" hidden="1">
      <c r="A4" s="20" t="s">
        <v>354</v>
      </c>
      <c r="B4" s="20" t="s">
        <v>89</v>
      </c>
      <c r="C4" s="20" t="s">
        <v>90</v>
      </c>
      <c r="D4" s="20" t="s">
        <v>93</v>
      </c>
      <c r="E4" s="20" t="s">
        <v>329</v>
      </c>
      <c r="F4" s="20" t="s">
        <v>89</v>
      </c>
      <c r="G4" s="20" t="s">
        <v>91</v>
      </c>
      <c r="N4" s="20" t="s">
        <v>92</v>
      </c>
      <c r="O4" s="20" t="s">
        <v>355</v>
      </c>
      <c r="R4" s="38">
        <f t="shared" si="0"/>
        <v>6.0517241379310347</v>
      </c>
      <c r="S4" s="38" t="e">
        <f t="shared" si="1"/>
        <v>#VALUE!</v>
      </c>
      <c r="T4" s="38" t="e">
        <f t="shared" si="2"/>
        <v>#VALUE!</v>
      </c>
      <c r="U4" s="20" t="s">
        <v>356</v>
      </c>
      <c r="V4" s="20" t="s">
        <v>357</v>
      </c>
      <c r="W4" s="20" t="s">
        <v>358</v>
      </c>
      <c r="X4" s="20" t="s">
        <v>359</v>
      </c>
      <c r="Y4" s="20" t="s">
        <v>338</v>
      </c>
      <c r="Z4" s="20" t="s">
        <v>360</v>
      </c>
      <c r="AA4" s="20" t="s">
        <v>339</v>
      </c>
    </row>
    <row r="5" spans="1:27" hidden="1">
      <c r="A5" s="20" t="s">
        <v>361</v>
      </c>
      <c r="B5" s="20" t="s">
        <v>362</v>
      </c>
      <c r="C5" s="20" t="s">
        <v>363</v>
      </c>
      <c r="D5" s="20" t="s">
        <v>364</v>
      </c>
      <c r="E5" s="20" t="s">
        <v>329</v>
      </c>
      <c r="F5" s="20" t="s">
        <v>365</v>
      </c>
      <c r="G5" s="20" t="s">
        <v>366</v>
      </c>
      <c r="H5" s="22" t="s">
        <v>367</v>
      </c>
      <c r="I5" s="22"/>
      <c r="J5" s="32"/>
      <c r="K5" s="32"/>
      <c r="L5" s="32"/>
      <c r="M5" s="22"/>
      <c r="N5" s="20" t="s">
        <v>368</v>
      </c>
      <c r="O5" s="20" t="s">
        <v>369</v>
      </c>
      <c r="R5" s="38">
        <f t="shared" si="0"/>
        <v>4.9426957223567394</v>
      </c>
      <c r="S5" s="38">
        <f t="shared" si="1"/>
        <v>4.0355125100887811E-2</v>
      </c>
      <c r="T5" s="38">
        <f t="shared" si="2"/>
        <v>8.1645983017635537E-3</v>
      </c>
      <c r="U5" s="20" t="s">
        <v>356</v>
      </c>
      <c r="V5" s="20" t="s">
        <v>370</v>
      </c>
      <c r="W5" s="20" t="s">
        <v>371</v>
      </c>
      <c r="X5" s="20" t="s">
        <v>326</v>
      </c>
      <c r="Y5" s="20">
        <v>300</v>
      </c>
      <c r="Z5" s="20" t="s">
        <v>372</v>
      </c>
      <c r="AA5" s="20" t="s">
        <v>373</v>
      </c>
    </row>
    <row r="6" spans="1:27" hidden="1">
      <c r="A6" s="20" t="s">
        <v>374</v>
      </c>
      <c r="B6" s="20" t="s">
        <v>375</v>
      </c>
      <c r="C6" s="20" t="s">
        <v>376</v>
      </c>
      <c r="D6" s="20" t="s">
        <v>377</v>
      </c>
      <c r="E6" s="20" t="s">
        <v>329</v>
      </c>
      <c r="F6" s="20" t="s">
        <v>378</v>
      </c>
      <c r="G6" s="20" t="s">
        <v>379</v>
      </c>
      <c r="H6" s="28" t="s">
        <v>380</v>
      </c>
      <c r="I6" s="22">
        <v>72</v>
      </c>
      <c r="J6" s="32">
        <v>44101</v>
      </c>
      <c r="K6" s="33">
        <v>19</v>
      </c>
      <c r="L6" s="20" t="s">
        <v>381</v>
      </c>
      <c r="M6" s="22" t="s">
        <v>382</v>
      </c>
      <c r="N6" s="20" t="s">
        <v>383</v>
      </c>
      <c r="O6" s="20" t="s">
        <v>384</v>
      </c>
      <c r="R6" s="38">
        <f t="shared" si="0"/>
        <v>4.0160642570281126</v>
      </c>
      <c r="S6" s="38">
        <f t="shared" si="1"/>
        <v>2.938583602703497E-2</v>
      </c>
      <c r="T6" s="38">
        <f t="shared" si="2"/>
        <v>7.3170731707317077E-3</v>
      </c>
      <c r="U6" s="20" t="s">
        <v>356</v>
      </c>
      <c r="V6" s="20" t="s">
        <v>357</v>
      </c>
      <c r="W6" s="20" t="s">
        <v>385</v>
      </c>
      <c r="X6" s="20" t="s">
        <v>386</v>
      </c>
      <c r="Y6" s="20">
        <v>300</v>
      </c>
      <c r="Z6" s="20" t="s">
        <v>387</v>
      </c>
      <c r="AA6" s="20" t="s">
        <v>373</v>
      </c>
    </row>
    <row r="7" spans="1:27" hidden="1">
      <c r="A7" s="20" t="s">
        <v>388</v>
      </c>
      <c r="B7" s="20" t="s">
        <v>389</v>
      </c>
      <c r="C7" s="20" t="s">
        <v>390</v>
      </c>
      <c r="D7" s="20" t="s">
        <v>391</v>
      </c>
      <c r="E7" s="20" t="s">
        <v>329</v>
      </c>
      <c r="F7" s="20" t="s">
        <v>392</v>
      </c>
      <c r="G7" s="20" t="s">
        <v>393</v>
      </c>
      <c r="H7" s="22" t="s">
        <v>367</v>
      </c>
      <c r="I7" s="22"/>
      <c r="J7" s="32"/>
      <c r="K7" s="32"/>
      <c r="L7" s="32"/>
      <c r="M7" s="22"/>
      <c r="N7" s="20" t="s">
        <v>46</v>
      </c>
      <c r="O7" s="20" t="s">
        <v>80</v>
      </c>
      <c r="R7" s="38">
        <f t="shared" si="0"/>
        <v>4</v>
      </c>
      <c r="S7" s="38">
        <f t="shared" si="1"/>
        <v>2.7272727272727271E-2</v>
      </c>
      <c r="T7" s="38">
        <f t="shared" si="2"/>
        <v>6.8181818181818179E-3</v>
      </c>
      <c r="U7" s="20" t="s">
        <v>394</v>
      </c>
      <c r="V7" s="20" t="s">
        <v>395</v>
      </c>
      <c r="W7" s="20" t="s">
        <v>396</v>
      </c>
      <c r="X7" s="20" t="s">
        <v>386</v>
      </c>
      <c r="Y7" s="20">
        <v>300</v>
      </c>
      <c r="Z7" s="20" t="s">
        <v>397</v>
      </c>
      <c r="AA7" s="20" t="s">
        <v>373</v>
      </c>
    </row>
    <row r="8" spans="1:27" hidden="1">
      <c r="A8" s="20" t="s">
        <v>398</v>
      </c>
      <c r="B8" s="20" t="s">
        <v>399</v>
      </c>
      <c r="C8" s="20" t="s">
        <v>400</v>
      </c>
      <c r="D8" s="20" t="s">
        <v>401</v>
      </c>
      <c r="E8" s="20" t="s">
        <v>329</v>
      </c>
      <c r="F8" s="20" t="s">
        <v>402</v>
      </c>
      <c r="G8" s="20" t="s">
        <v>403</v>
      </c>
      <c r="H8" s="28" t="s">
        <v>404</v>
      </c>
      <c r="I8" s="22">
        <v>36</v>
      </c>
      <c r="J8" s="32">
        <v>44092</v>
      </c>
      <c r="K8" s="33">
        <v>28</v>
      </c>
      <c r="L8" s="32" t="s">
        <v>382</v>
      </c>
      <c r="M8" s="22" t="s">
        <v>382</v>
      </c>
      <c r="N8" s="20" t="s">
        <v>46</v>
      </c>
      <c r="O8" s="20" t="s">
        <v>405</v>
      </c>
      <c r="R8" s="38">
        <f t="shared" si="0"/>
        <v>4.2727272727272725</v>
      </c>
      <c r="S8" s="38">
        <f t="shared" si="1"/>
        <v>2.7272727272727271E-2</v>
      </c>
      <c r="T8" s="38">
        <f t="shared" si="2"/>
        <v>6.382978723404255E-3</v>
      </c>
      <c r="U8" s="20" t="s">
        <v>334</v>
      </c>
      <c r="V8" s="20" t="s">
        <v>406</v>
      </c>
      <c r="W8" s="20" t="s">
        <v>407</v>
      </c>
      <c r="X8" s="20" t="s">
        <v>351</v>
      </c>
      <c r="Y8" s="20">
        <v>300</v>
      </c>
      <c r="Z8" s="20" t="s">
        <v>408</v>
      </c>
      <c r="AA8" s="20" t="s">
        <v>373</v>
      </c>
    </row>
    <row r="9" spans="1:27" hidden="1">
      <c r="A9" s="20" t="s">
        <v>409</v>
      </c>
      <c r="B9" s="20" t="s">
        <v>410</v>
      </c>
      <c r="C9" s="20" t="s">
        <v>411</v>
      </c>
      <c r="D9" s="20" t="s">
        <v>412</v>
      </c>
      <c r="E9" s="20" t="s">
        <v>329</v>
      </c>
      <c r="F9" s="20" t="s">
        <v>413</v>
      </c>
      <c r="G9" s="20" t="s">
        <v>414</v>
      </c>
      <c r="H9" s="28" t="s">
        <v>415</v>
      </c>
      <c r="I9" s="22">
        <v>54</v>
      </c>
      <c r="J9" s="32">
        <v>44101</v>
      </c>
      <c r="K9" s="33">
        <v>19</v>
      </c>
      <c r="L9" s="32" t="s">
        <v>382</v>
      </c>
      <c r="M9" s="22" t="s">
        <v>382</v>
      </c>
      <c r="N9" s="20" t="s">
        <v>36</v>
      </c>
      <c r="O9" s="20" t="s">
        <v>416</v>
      </c>
      <c r="R9" s="38">
        <f t="shared" si="0"/>
        <v>5.4</v>
      </c>
      <c r="S9" s="38">
        <f t="shared" si="1"/>
        <v>0.03</v>
      </c>
      <c r="T9" s="38">
        <f t="shared" si="2"/>
        <v>5.5555555555555558E-3</v>
      </c>
      <c r="U9" s="20" t="s">
        <v>334</v>
      </c>
      <c r="V9" s="20" t="s">
        <v>349</v>
      </c>
      <c r="W9" s="20" t="s">
        <v>417</v>
      </c>
      <c r="X9" s="20" t="s">
        <v>418</v>
      </c>
      <c r="Y9" s="20">
        <v>300</v>
      </c>
      <c r="Z9" s="20" t="s">
        <v>419</v>
      </c>
      <c r="AA9" s="20" t="s">
        <v>373</v>
      </c>
    </row>
    <row r="10" spans="1:27" hidden="1">
      <c r="A10" s="20" t="s">
        <v>420</v>
      </c>
      <c r="B10" s="20" t="s">
        <v>126</v>
      </c>
      <c r="C10" s="20" t="s">
        <v>421</v>
      </c>
      <c r="D10" s="20" t="s">
        <v>422</v>
      </c>
      <c r="E10" s="20" t="s">
        <v>329</v>
      </c>
      <c r="F10" s="20" t="s">
        <v>128</v>
      </c>
      <c r="G10" s="20" t="s">
        <v>129</v>
      </c>
      <c r="H10" s="22" t="s">
        <v>423</v>
      </c>
      <c r="I10" s="22">
        <v>40</v>
      </c>
      <c r="J10" s="32">
        <v>44104</v>
      </c>
      <c r="K10" s="33">
        <v>16</v>
      </c>
      <c r="L10" s="32" t="s">
        <v>424</v>
      </c>
      <c r="M10" s="22" t="s">
        <v>382</v>
      </c>
      <c r="N10" s="20" t="s">
        <v>425</v>
      </c>
      <c r="O10" s="20" t="s">
        <v>426</v>
      </c>
      <c r="R10" s="38">
        <f t="shared" si="0"/>
        <v>5.4917623564653022</v>
      </c>
      <c r="S10" s="38">
        <f t="shared" si="1"/>
        <v>2.9955067398901646E-2</v>
      </c>
      <c r="T10" s="38">
        <f t="shared" si="2"/>
        <v>5.454545454545455E-3</v>
      </c>
      <c r="U10" s="20" t="s">
        <v>334</v>
      </c>
      <c r="V10" s="20" t="s">
        <v>427</v>
      </c>
      <c r="W10" s="20" t="s">
        <v>350</v>
      </c>
      <c r="X10" s="20" t="s">
        <v>351</v>
      </c>
      <c r="Y10" s="20">
        <v>300</v>
      </c>
      <c r="Z10" s="20" t="s">
        <v>428</v>
      </c>
      <c r="AA10" s="20" t="s">
        <v>373</v>
      </c>
    </row>
    <row r="11" spans="1:27" hidden="1">
      <c r="A11" s="20" t="s">
        <v>429</v>
      </c>
      <c r="B11" s="20" t="s">
        <v>430</v>
      </c>
      <c r="C11" s="20" t="s">
        <v>431</v>
      </c>
      <c r="D11" s="20" t="s">
        <v>432</v>
      </c>
      <c r="E11" s="20" t="s">
        <v>329</v>
      </c>
      <c r="F11" s="20" t="s">
        <v>433</v>
      </c>
      <c r="G11" s="20" t="s">
        <v>434</v>
      </c>
      <c r="H11" s="22" t="s">
        <v>367</v>
      </c>
      <c r="I11" s="22"/>
      <c r="J11" s="32"/>
      <c r="K11" s="32"/>
      <c r="L11" s="32"/>
      <c r="M11" s="22"/>
      <c r="N11" s="20" t="s">
        <v>46</v>
      </c>
      <c r="O11" s="20" t="s">
        <v>92</v>
      </c>
      <c r="R11" s="38">
        <f t="shared" si="0"/>
        <v>5.2727272727272725</v>
      </c>
      <c r="S11" s="38">
        <f t="shared" si="1"/>
        <v>2.7272727272727271E-2</v>
      </c>
      <c r="T11" s="38">
        <f t="shared" si="2"/>
        <v>5.1724137931034482E-3</v>
      </c>
      <c r="U11" s="20" t="s">
        <v>394</v>
      </c>
      <c r="V11" s="20" t="s">
        <v>435</v>
      </c>
      <c r="W11" s="20" t="s">
        <v>436</v>
      </c>
      <c r="X11" s="20" t="s">
        <v>326</v>
      </c>
      <c r="Y11" s="20">
        <v>300</v>
      </c>
      <c r="Z11" s="20" t="s">
        <v>437</v>
      </c>
      <c r="AA11" s="20" t="s">
        <v>373</v>
      </c>
    </row>
    <row r="12" spans="1:27" hidden="1">
      <c r="A12" s="20" t="s">
        <v>438</v>
      </c>
      <c r="B12" s="20" t="s">
        <v>439</v>
      </c>
      <c r="C12" s="20" t="s">
        <v>440</v>
      </c>
      <c r="D12" s="20" t="s">
        <v>441</v>
      </c>
      <c r="E12" s="20" t="s">
        <v>329</v>
      </c>
      <c r="F12" s="20" t="s">
        <v>442</v>
      </c>
      <c r="G12" s="20" t="s">
        <v>443</v>
      </c>
      <c r="H12" s="22" t="s">
        <v>367</v>
      </c>
      <c r="I12" s="22"/>
      <c r="J12" s="32"/>
      <c r="K12" s="32"/>
      <c r="L12" s="32"/>
      <c r="M12" s="22"/>
      <c r="N12" s="20" t="s">
        <v>36</v>
      </c>
      <c r="O12" s="20" t="s">
        <v>444</v>
      </c>
      <c r="R12" s="38">
        <f t="shared" si="0"/>
        <v>6</v>
      </c>
      <c r="S12" s="38">
        <f t="shared" si="1"/>
        <v>0.03</v>
      </c>
      <c r="T12" s="38">
        <f t="shared" si="2"/>
        <v>5.0000000000000001E-3</v>
      </c>
      <c r="U12" s="20" t="s">
        <v>356</v>
      </c>
      <c r="V12" s="20" t="s">
        <v>445</v>
      </c>
      <c r="W12" s="20" t="s">
        <v>446</v>
      </c>
      <c r="X12" s="20" t="s">
        <v>418</v>
      </c>
      <c r="Y12" s="20">
        <v>300</v>
      </c>
      <c r="Z12" s="20" t="s">
        <v>447</v>
      </c>
      <c r="AA12" s="20" t="s">
        <v>373</v>
      </c>
    </row>
    <row r="13" spans="1:27" hidden="1">
      <c r="A13" s="20" t="s">
        <v>448</v>
      </c>
      <c r="B13" s="20" t="s">
        <v>449</v>
      </c>
      <c r="C13" s="20" t="s">
        <v>450</v>
      </c>
      <c r="D13" s="20" t="s">
        <v>451</v>
      </c>
      <c r="E13" s="20" t="s">
        <v>329</v>
      </c>
      <c r="F13" s="20" t="s">
        <v>452</v>
      </c>
      <c r="G13" s="20" t="s">
        <v>453</v>
      </c>
      <c r="H13" s="22" t="s">
        <v>367</v>
      </c>
      <c r="I13" s="22"/>
      <c r="J13" s="32"/>
      <c r="K13" s="32"/>
      <c r="L13" s="32"/>
      <c r="M13" s="22"/>
      <c r="N13" s="20" t="s">
        <v>65</v>
      </c>
      <c r="O13" s="20" t="s">
        <v>454</v>
      </c>
      <c r="R13" s="38">
        <f t="shared" si="0"/>
        <v>5.166666666666667</v>
      </c>
      <c r="S13" s="38">
        <f t="shared" si="1"/>
        <v>2.5000000000000001E-2</v>
      </c>
      <c r="T13" s="38">
        <f t="shared" si="2"/>
        <v>4.8387096774193551E-3</v>
      </c>
      <c r="U13" s="20" t="s">
        <v>334</v>
      </c>
      <c r="V13" s="20" t="s">
        <v>455</v>
      </c>
      <c r="W13" s="20" t="s">
        <v>456</v>
      </c>
      <c r="X13" s="20" t="s">
        <v>418</v>
      </c>
      <c r="Y13" s="20">
        <v>300</v>
      </c>
      <c r="Z13" s="20" t="s">
        <v>457</v>
      </c>
      <c r="AA13" s="20" t="s">
        <v>373</v>
      </c>
    </row>
    <row r="14" spans="1:27" hidden="1">
      <c r="A14" s="20" t="s">
        <v>458</v>
      </c>
      <c r="B14" s="20" t="s">
        <v>459</v>
      </c>
      <c r="C14" s="20" t="s">
        <v>460</v>
      </c>
      <c r="D14" s="20" t="s">
        <v>460</v>
      </c>
      <c r="E14" s="20" t="s">
        <v>344</v>
      </c>
      <c r="F14" s="20" t="s">
        <v>461</v>
      </c>
      <c r="G14" s="20" t="s">
        <v>462</v>
      </c>
      <c r="N14" s="20" t="s">
        <v>463</v>
      </c>
      <c r="O14" s="20" t="s">
        <v>464</v>
      </c>
      <c r="R14" s="38">
        <f t="shared" si="0"/>
        <v>2.0388349514563107</v>
      </c>
      <c r="S14" s="38">
        <f t="shared" si="1"/>
        <v>4.8543689320388345E-3</v>
      </c>
      <c r="T14" s="38">
        <f t="shared" si="2"/>
        <v>2.3809523809523812E-3</v>
      </c>
      <c r="U14" s="20" t="s">
        <v>394</v>
      </c>
      <c r="V14" s="20" t="s">
        <v>349</v>
      </c>
      <c r="W14" s="20" t="s">
        <v>465</v>
      </c>
      <c r="X14" s="20" t="s">
        <v>337</v>
      </c>
      <c r="Y14" s="20">
        <v>500</v>
      </c>
      <c r="Z14" s="20" t="s">
        <v>466</v>
      </c>
      <c r="AA14" s="20" t="s">
        <v>373</v>
      </c>
    </row>
    <row r="15" spans="1:27" hidden="1">
      <c r="A15" s="20" t="s">
        <v>467</v>
      </c>
      <c r="B15" s="20" t="s">
        <v>468</v>
      </c>
      <c r="C15" s="20" t="s">
        <v>469</v>
      </c>
      <c r="D15" s="20" t="s">
        <v>470</v>
      </c>
      <c r="E15" s="20" t="s">
        <v>344</v>
      </c>
      <c r="F15" s="20" t="s">
        <v>471</v>
      </c>
      <c r="G15" s="20" t="s">
        <v>472</v>
      </c>
      <c r="H15" s="28" t="s">
        <v>473</v>
      </c>
      <c r="I15" s="22">
        <v>51</v>
      </c>
      <c r="J15" s="32">
        <v>44105</v>
      </c>
      <c r="K15" s="33">
        <v>15</v>
      </c>
      <c r="L15" s="32" t="s">
        <v>424</v>
      </c>
      <c r="M15" s="22" t="s">
        <v>381</v>
      </c>
      <c r="N15" s="20" t="s">
        <v>65</v>
      </c>
      <c r="O15" s="20" t="s">
        <v>474</v>
      </c>
      <c r="R15" s="38">
        <f t="shared" si="0"/>
        <v>5.25</v>
      </c>
      <c r="S15" s="38">
        <f t="shared" si="1"/>
        <v>2.5000000000000001E-2</v>
      </c>
      <c r="T15" s="38">
        <f t="shared" si="2"/>
        <v>4.7619047619047623E-3</v>
      </c>
      <c r="U15" s="20" t="s">
        <v>334</v>
      </c>
      <c r="V15" s="20" t="s">
        <v>475</v>
      </c>
      <c r="W15" s="20" t="s">
        <v>465</v>
      </c>
      <c r="X15" s="20" t="s">
        <v>351</v>
      </c>
      <c r="Y15" s="20">
        <v>300</v>
      </c>
      <c r="Z15" s="20" t="s">
        <v>476</v>
      </c>
      <c r="AA15" s="20" t="s">
        <v>373</v>
      </c>
    </row>
    <row r="16" spans="1:27" hidden="1">
      <c r="A16" s="20" t="s">
        <v>418</v>
      </c>
      <c r="B16" s="20" t="s">
        <v>477</v>
      </c>
      <c r="C16" s="20" t="s">
        <v>478</v>
      </c>
      <c r="D16" s="20" t="s">
        <v>479</v>
      </c>
      <c r="E16" s="20" t="s">
        <v>329</v>
      </c>
      <c r="F16" s="20" t="s">
        <v>477</v>
      </c>
      <c r="G16" s="20" t="s">
        <v>480</v>
      </c>
      <c r="H16" s="28" t="s">
        <v>481</v>
      </c>
      <c r="I16" s="22">
        <v>1</v>
      </c>
      <c r="J16" s="32">
        <v>44116</v>
      </c>
      <c r="K16" s="33">
        <v>4</v>
      </c>
      <c r="L16" s="32" t="s">
        <v>424</v>
      </c>
      <c r="M16" s="22" t="s">
        <v>382</v>
      </c>
      <c r="N16" s="20" t="s">
        <v>65</v>
      </c>
      <c r="O16" s="20" t="s">
        <v>482</v>
      </c>
      <c r="R16" s="38">
        <f t="shared" si="0"/>
        <v>5.333333333333333</v>
      </c>
      <c r="S16" s="38">
        <f t="shared" si="1"/>
        <v>2.5000000000000001E-2</v>
      </c>
      <c r="T16" s="38">
        <f t="shared" si="2"/>
        <v>4.6874999999999998E-3</v>
      </c>
      <c r="U16" s="20" t="s">
        <v>356</v>
      </c>
      <c r="V16" s="20" t="s">
        <v>483</v>
      </c>
      <c r="W16" s="20" t="s">
        <v>465</v>
      </c>
      <c r="X16" s="20" t="s">
        <v>418</v>
      </c>
      <c r="Y16" s="20">
        <v>300</v>
      </c>
      <c r="Z16" s="20" t="s">
        <v>484</v>
      </c>
      <c r="AA16" s="20" t="s">
        <v>373</v>
      </c>
    </row>
    <row r="17" spans="1:27" hidden="1">
      <c r="A17" s="20" t="s">
        <v>485</v>
      </c>
      <c r="B17" s="20" t="s">
        <v>486</v>
      </c>
      <c r="C17" s="20" t="s">
        <v>487</v>
      </c>
      <c r="D17" s="20" t="s">
        <v>488</v>
      </c>
      <c r="E17" s="20" t="s">
        <v>329</v>
      </c>
      <c r="F17" s="20" t="s">
        <v>489</v>
      </c>
      <c r="G17" s="20" t="s">
        <v>490</v>
      </c>
      <c r="H17" s="28" t="s">
        <v>491</v>
      </c>
      <c r="I17" s="22">
        <v>2</v>
      </c>
      <c r="J17" s="32">
        <v>44120</v>
      </c>
      <c r="K17" s="33">
        <v>1</v>
      </c>
      <c r="L17" s="32" t="s">
        <v>424</v>
      </c>
      <c r="M17" s="22" t="s">
        <v>382</v>
      </c>
      <c r="N17" s="20" t="s">
        <v>492</v>
      </c>
      <c r="O17" s="20" t="s">
        <v>482</v>
      </c>
      <c r="R17" s="38">
        <f t="shared" si="0"/>
        <v>4.7058823529411766</v>
      </c>
      <c r="S17" s="38">
        <f t="shared" si="1"/>
        <v>2.2058823529411766E-2</v>
      </c>
      <c r="T17" s="38">
        <f t="shared" si="2"/>
        <v>4.6874999999999998E-3</v>
      </c>
      <c r="U17" s="20" t="s">
        <v>334</v>
      </c>
      <c r="V17" s="20" t="s">
        <v>493</v>
      </c>
      <c r="W17" s="20" t="s">
        <v>371</v>
      </c>
      <c r="X17" s="20" t="s">
        <v>351</v>
      </c>
      <c r="Y17" s="20">
        <v>300</v>
      </c>
      <c r="Z17" s="20" t="s">
        <v>494</v>
      </c>
    </row>
    <row r="18" spans="1:27" hidden="1">
      <c r="A18" s="20" t="s">
        <v>495</v>
      </c>
      <c r="B18" s="20" t="s">
        <v>496</v>
      </c>
      <c r="C18" s="20" t="s">
        <v>497</v>
      </c>
      <c r="D18" s="20" t="s">
        <v>498</v>
      </c>
      <c r="E18" s="20" t="s">
        <v>329</v>
      </c>
      <c r="F18" s="20" t="s">
        <v>499</v>
      </c>
      <c r="G18" s="20" t="s">
        <v>500</v>
      </c>
      <c r="H18" s="23"/>
      <c r="I18" s="23"/>
      <c r="J18" s="23"/>
      <c r="K18" s="23"/>
      <c r="L18" s="23"/>
      <c r="M18" s="23"/>
      <c r="N18" s="20" t="s">
        <v>501</v>
      </c>
      <c r="O18" s="20" t="s">
        <v>444</v>
      </c>
      <c r="R18" s="38">
        <f t="shared" si="0"/>
        <v>3.3333333333333335</v>
      </c>
      <c r="S18" s="38">
        <f t="shared" si="1"/>
        <v>1.6666666666666666E-2</v>
      </c>
      <c r="T18" s="38">
        <f t="shared" si="2"/>
        <v>5.0000000000000001E-3</v>
      </c>
      <c r="U18" s="20" t="s">
        <v>334</v>
      </c>
      <c r="V18" s="20" t="s">
        <v>349</v>
      </c>
      <c r="W18" s="20" t="s">
        <v>465</v>
      </c>
      <c r="X18" s="20" t="s">
        <v>502</v>
      </c>
      <c r="Y18" s="20">
        <v>300</v>
      </c>
      <c r="Z18" s="20" t="s">
        <v>503</v>
      </c>
      <c r="AA18" s="20" t="s">
        <v>373</v>
      </c>
    </row>
    <row r="19" spans="1:27" hidden="1">
      <c r="A19" s="20" t="s">
        <v>504</v>
      </c>
      <c r="B19" s="20" t="s">
        <v>505</v>
      </c>
      <c r="C19" s="20" t="s">
        <v>160</v>
      </c>
      <c r="D19" s="20" t="s">
        <v>506</v>
      </c>
      <c r="E19" s="20" t="s">
        <v>329</v>
      </c>
      <c r="F19" s="20" t="s">
        <v>161</v>
      </c>
      <c r="G19" s="20" t="s">
        <v>507</v>
      </c>
      <c r="H19" s="22" t="s">
        <v>367</v>
      </c>
      <c r="I19" s="22"/>
      <c r="J19" s="32"/>
      <c r="K19" s="32"/>
      <c r="L19" s="32"/>
      <c r="M19" s="22"/>
      <c r="N19" s="20" t="s">
        <v>46</v>
      </c>
      <c r="O19" s="20" t="s">
        <v>508</v>
      </c>
      <c r="R19" s="38">
        <f t="shared" si="0"/>
        <v>6.1818181818181817</v>
      </c>
      <c r="S19" s="38">
        <f t="shared" si="1"/>
        <v>2.7272727272727271E-2</v>
      </c>
      <c r="T19" s="38">
        <f t="shared" si="2"/>
        <v>4.4117647058823529E-3</v>
      </c>
      <c r="U19" s="20" t="s">
        <v>334</v>
      </c>
      <c r="V19" s="20" t="s">
        <v>509</v>
      </c>
      <c r="W19" s="20" t="s">
        <v>371</v>
      </c>
      <c r="X19" s="20" t="s">
        <v>351</v>
      </c>
      <c r="Y19" s="20">
        <v>300</v>
      </c>
      <c r="Z19" s="20" t="s">
        <v>510</v>
      </c>
      <c r="AA19" s="20" t="s">
        <v>373</v>
      </c>
    </row>
    <row r="20" spans="1:27" hidden="1">
      <c r="A20" s="20" t="s">
        <v>511</v>
      </c>
      <c r="B20" s="20" t="s">
        <v>512</v>
      </c>
      <c r="C20" s="20" t="s">
        <v>513</v>
      </c>
      <c r="D20" s="20" t="s">
        <v>514</v>
      </c>
      <c r="E20" s="20" t="s">
        <v>329</v>
      </c>
      <c r="F20" s="20" t="s">
        <v>513</v>
      </c>
      <c r="G20" s="20" t="s">
        <v>515</v>
      </c>
      <c r="H20" s="22" t="s">
        <v>367</v>
      </c>
      <c r="I20" s="22"/>
      <c r="J20" s="32"/>
      <c r="K20" s="32"/>
      <c r="L20" s="32"/>
      <c r="M20" s="22"/>
      <c r="N20" s="20" t="s">
        <v>516</v>
      </c>
      <c r="O20" s="20" t="s">
        <v>508</v>
      </c>
      <c r="R20" s="38">
        <f t="shared" si="0"/>
        <v>4.25</v>
      </c>
      <c r="S20" s="38">
        <f t="shared" si="1"/>
        <v>1.8749999999999999E-2</v>
      </c>
      <c r="T20" s="38">
        <f t="shared" si="2"/>
        <v>4.4117647058823529E-3</v>
      </c>
      <c r="U20" s="20" t="s">
        <v>356</v>
      </c>
      <c r="V20" s="20" t="s">
        <v>517</v>
      </c>
      <c r="W20" s="20" t="s">
        <v>465</v>
      </c>
      <c r="X20" s="20" t="s">
        <v>351</v>
      </c>
      <c r="Y20" s="20">
        <v>300</v>
      </c>
      <c r="Z20" s="20" t="s">
        <v>518</v>
      </c>
      <c r="AA20" s="20" t="s">
        <v>373</v>
      </c>
    </row>
    <row r="21" spans="1:27" hidden="1">
      <c r="A21" s="20" t="s">
        <v>519</v>
      </c>
      <c r="B21" s="20" t="s">
        <v>520</v>
      </c>
      <c r="C21" s="20" t="s">
        <v>521</v>
      </c>
      <c r="D21" s="20" t="s">
        <v>522</v>
      </c>
      <c r="E21" s="20" t="s">
        <v>329</v>
      </c>
      <c r="F21" s="20" t="s">
        <v>523</v>
      </c>
      <c r="G21" s="20" t="s">
        <v>524</v>
      </c>
      <c r="H21" s="22" t="s">
        <v>367</v>
      </c>
      <c r="I21" s="22"/>
      <c r="J21" s="32"/>
      <c r="K21" s="32"/>
      <c r="L21" s="32"/>
      <c r="M21" s="22"/>
      <c r="N21" s="20" t="s">
        <v>65</v>
      </c>
      <c r="O21" s="20" t="s">
        <v>525</v>
      </c>
      <c r="R21" s="38">
        <f t="shared" si="0"/>
        <v>5.833333333333333</v>
      </c>
      <c r="S21" s="38">
        <f t="shared" si="1"/>
        <v>2.5000000000000001E-2</v>
      </c>
      <c r="T21" s="38">
        <f t="shared" si="2"/>
        <v>4.2857142857142859E-3</v>
      </c>
      <c r="U21" s="20" t="s">
        <v>334</v>
      </c>
      <c r="V21" s="20" t="s">
        <v>517</v>
      </c>
      <c r="W21" s="20" t="s">
        <v>407</v>
      </c>
      <c r="X21" s="20" t="s">
        <v>351</v>
      </c>
      <c r="Y21" s="20">
        <v>300</v>
      </c>
      <c r="Z21" s="20" t="s">
        <v>526</v>
      </c>
      <c r="AA21" s="20" t="s">
        <v>373</v>
      </c>
    </row>
    <row r="22" spans="1:27" hidden="1">
      <c r="A22" s="20" t="s">
        <v>527</v>
      </c>
      <c r="B22" s="20" t="s">
        <v>528</v>
      </c>
      <c r="C22" s="20" t="s">
        <v>529</v>
      </c>
      <c r="D22" s="20" t="s">
        <v>530</v>
      </c>
      <c r="E22" s="20" t="s">
        <v>344</v>
      </c>
      <c r="F22" s="20" t="s">
        <v>528</v>
      </c>
      <c r="G22" s="20" t="s">
        <v>531</v>
      </c>
      <c r="H22" s="22" t="s">
        <v>367</v>
      </c>
      <c r="I22" s="22"/>
      <c r="J22" s="32"/>
      <c r="K22" s="32"/>
      <c r="L22" s="32"/>
      <c r="M22" s="22"/>
      <c r="N22" s="20" t="s">
        <v>72</v>
      </c>
      <c r="O22" s="20" t="s">
        <v>532</v>
      </c>
      <c r="R22" s="38">
        <f t="shared" si="0"/>
        <v>5.1428571428571432</v>
      </c>
      <c r="S22" s="38">
        <f t="shared" si="1"/>
        <v>2.1428571428571429E-2</v>
      </c>
      <c r="T22" s="38">
        <f t="shared" si="2"/>
        <v>4.1666666666666666E-3</v>
      </c>
      <c r="U22" s="20" t="s">
        <v>356</v>
      </c>
      <c r="V22" s="20" t="s">
        <v>533</v>
      </c>
      <c r="W22" s="20" t="s">
        <v>350</v>
      </c>
      <c r="X22" s="20" t="s">
        <v>351</v>
      </c>
      <c r="Y22" s="20">
        <v>300</v>
      </c>
      <c r="Z22" s="20" t="s">
        <v>531</v>
      </c>
      <c r="AA22" s="20" t="s">
        <v>373</v>
      </c>
    </row>
    <row r="23" spans="1:27" hidden="1">
      <c r="A23" s="20" t="s">
        <v>534</v>
      </c>
      <c r="B23" s="20" t="s">
        <v>535</v>
      </c>
      <c r="C23" s="20" t="s">
        <v>536</v>
      </c>
      <c r="D23" s="20" t="s">
        <v>537</v>
      </c>
      <c r="E23" s="20" t="s">
        <v>329</v>
      </c>
      <c r="F23" s="20" t="s">
        <v>538</v>
      </c>
      <c r="G23" s="20" t="s">
        <v>539</v>
      </c>
      <c r="H23" s="22" t="s">
        <v>367</v>
      </c>
      <c r="I23" s="22"/>
      <c r="J23" s="32"/>
      <c r="K23" s="32"/>
      <c r="L23" s="32"/>
      <c r="M23" s="22"/>
      <c r="N23" s="20" t="s">
        <v>540</v>
      </c>
      <c r="O23" s="20" t="s">
        <v>541</v>
      </c>
      <c r="R23" s="38">
        <f t="shared" si="0"/>
        <v>5.7692307692307692</v>
      </c>
      <c r="S23" s="38">
        <f t="shared" si="1"/>
        <v>2.3076923076923078E-2</v>
      </c>
      <c r="T23" s="38">
        <f t="shared" si="2"/>
        <v>4.0000000000000001E-3</v>
      </c>
      <c r="U23" s="20" t="s">
        <v>542</v>
      </c>
      <c r="V23" s="20" t="s">
        <v>349</v>
      </c>
      <c r="W23" s="20" t="s">
        <v>543</v>
      </c>
      <c r="X23" s="20" t="s">
        <v>326</v>
      </c>
      <c r="Y23" s="20">
        <v>300</v>
      </c>
      <c r="Z23" s="20" t="s">
        <v>544</v>
      </c>
      <c r="AA23" s="20" t="s">
        <v>373</v>
      </c>
    </row>
    <row r="24" spans="1:27">
      <c r="A24" s="20" t="s">
        <v>545</v>
      </c>
      <c r="B24" s="20" t="s">
        <v>33</v>
      </c>
      <c r="C24" s="20" t="s">
        <v>34</v>
      </c>
      <c r="D24" s="20" t="s">
        <v>37</v>
      </c>
      <c r="E24" s="20" t="s">
        <v>329</v>
      </c>
      <c r="F24" s="20" t="s">
        <v>33</v>
      </c>
      <c r="G24" s="20" t="s">
        <v>35</v>
      </c>
      <c r="H24" s="28" t="s">
        <v>546</v>
      </c>
      <c r="I24" s="22">
        <v>83</v>
      </c>
      <c r="J24" s="32">
        <v>44100</v>
      </c>
      <c r="K24" s="33">
        <v>20</v>
      </c>
      <c r="L24" s="34" t="s">
        <v>381</v>
      </c>
      <c r="M24" s="35" t="s">
        <v>381</v>
      </c>
      <c r="N24" s="20" t="s">
        <v>36</v>
      </c>
      <c r="O24" s="20" t="s">
        <v>547</v>
      </c>
      <c r="R24" s="38">
        <f t="shared" si="0"/>
        <v>7.7</v>
      </c>
      <c r="S24" s="38">
        <f t="shared" si="1"/>
        <v>0.03</v>
      </c>
      <c r="T24" s="38">
        <f t="shared" si="2"/>
        <v>3.8961038961038961E-3</v>
      </c>
      <c r="U24" s="20" t="s">
        <v>356</v>
      </c>
      <c r="V24" s="20" t="s">
        <v>548</v>
      </c>
      <c r="W24" s="20" t="s">
        <v>465</v>
      </c>
      <c r="X24" s="20" t="s">
        <v>418</v>
      </c>
      <c r="Y24" s="20">
        <v>300</v>
      </c>
      <c r="Z24" s="20" t="s">
        <v>549</v>
      </c>
      <c r="AA24" s="20" t="s">
        <v>373</v>
      </c>
    </row>
    <row r="25" spans="1:27" hidden="1">
      <c r="A25" s="20" t="s">
        <v>550</v>
      </c>
      <c r="B25" s="20" t="s">
        <v>551</v>
      </c>
      <c r="C25" s="20" t="s">
        <v>552</v>
      </c>
      <c r="D25" s="20" t="s">
        <v>552</v>
      </c>
      <c r="E25" s="20" t="s">
        <v>329</v>
      </c>
      <c r="F25" s="20" t="s">
        <v>553</v>
      </c>
      <c r="G25" s="20" t="s">
        <v>554</v>
      </c>
      <c r="H25" s="23"/>
      <c r="I25" s="23"/>
      <c r="J25" s="23"/>
      <c r="K25" s="23"/>
      <c r="L25" s="23"/>
      <c r="M25" s="23"/>
      <c r="N25" s="20" t="s">
        <v>555</v>
      </c>
      <c r="O25" s="20" t="s">
        <v>556</v>
      </c>
      <c r="R25" s="38">
        <f t="shared" si="0"/>
        <v>2.4</v>
      </c>
      <c r="S25" s="38">
        <f t="shared" si="1"/>
        <v>0.01</v>
      </c>
      <c r="T25" s="38">
        <f t="shared" si="2"/>
        <v>4.1666666666666666E-3</v>
      </c>
      <c r="U25" s="20" t="s">
        <v>356</v>
      </c>
      <c r="V25" s="20" t="s">
        <v>557</v>
      </c>
      <c r="W25" s="20" t="s">
        <v>465</v>
      </c>
      <c r="X25" s="20" t="s">
        <v>359</v>
      </c>
      <c r="Y25" s="20">
        <v>500</v>
      </c>
      <c r="Z25" s="20" t="s">
        <v>554</v>
      </c>
      <c r="AA25" s="20" t="s">
        <v>373</v>
      </c>
    </row>
    <row r="26" spans="1:27">
      <c r="A26" s="20" t="s">
        <v>558</v>
      </c>
      <c r="B26" s="20" t="s">
        <v>42</v>
      </c>
      <c r="C26" s="20" t="s">
        <v>43</v>
      </c>
      <c r="D26" s="20" t="s">
        <v>47</v>
      </c>
      <c r="E26" s="20" t="s">
        <v>344</v>
      </c>
      <c r="F26" s="20" t="s">
        <v>44</v>
      </c>
      <c r="G26" s="20" t="s">
        <v>45</v>
      </c>
      <c r="H26" s="28" t="s">
        <v>559</v>
      </c>
      <c r="I26" s="22">
        <v>38</v>
      </c>
      <c r="J26" s="32">
        <v>44113</v>
      </c>
      <c r="K26" s="33">
        <v>7</v>
      </c>
      <c r="L26" s="34" t="s">
        <v>381</v>
      </c>
      <c r="M26" s="35" t="s">
        <v>381</v>
      </c>
      <c r="N26" s="20" t="s">
        <v>46</v>
      </c>
      <c r="O26" s="20" t="s">
        <v>560</v>
      </c>
      <c r="R26" s="38">
        <f t="shared" si="0"/>
        <v>7.0909090909090908</v>
      </c>
      <c r="S26" s="38">
        <f t="shared" si="1"/>
        <v>2.7272727272727271E-2</v>
      </c>
      <c r="T26" s="38">
        <f t="shared" si="2"/>
        <v>3.8461538461538464E-3</v>
      </c>
      <c r="U26" s="20" t="s">
        <v>334</v>
      </c>
      <c r="V26" s="20" t="s">
        <v>561</v>
      </c>
      <c r="W26" s="20" t="s">
        <v>562</v>
      </c>
      <c r="X26" s="20" t="s">
        <v>563</v>
      </c>
      <c r="Y26" s="20">
        <v>300</v>
      </c>
      <c r="Z26" s="20" t="s">
        <v>564</v>
      </c>
      <c r="AA26" s="20" t="s">
        <v>373</v>
      </c>
    </row>
    <row r="27" spans="1:27" hidden="1">
      <c r="A27" s="20" t="s">
        <v>565</v>
      </c>
      <c r="B27" s="20" t="s">
        <v>566</v>
      </c>
      <c r="C27" s="20" t="s">
        <v>567</v>
      </c>
      <c r="D27" s="20" t="s">
        <v>568</v>
      </c>
      <c r="E27" s="20" t="s">
        <v>344</v>
      </c>
      <c r="F27" s="20" t="s">
        <v>569</v>
      </c>
      <c r="G27" s="20" t="s">
        <v>570</v>
      </c>
      <c r="N27" s="20" t="s">
        <v>571</v>
      </c>
      <c r="O27" s="20" t="s">
        <v>572</v>
      </c>
      <c r="R27" s="38">
        <f t="shared" si="0"/>
        <v>3.3846153846153846</v>
      </c>
      <c r="S27" s="38" t="e">
        <f t="shared" si="1"/>
        <v>#VALUE!</v>
      </c>
      <c r="T27" s="38" t="e">
        <f t="shared" si="2"/>
        <v>#VALUE!</v>
      </c>
      <c r="U27" s="20" t="s">
        <v>573</v>
      </c>
      <c r="V27" s="20" t="s">
        <v>406</v>
      </c>
      <c r="W27" s="20" t="s">
        <v>574</v>
      </c>
      <c r="X27" s="20" t="s">
        <v>326</v>
      </c>
      <c r="Y27" s="20" t="s">
        <v>338</v>
      </c>
      <c r="Z27" s="20" t="s">
        <v>575</v>
      </c>
      <c r="AA27" s="20" t="s">
        <v>576</v>
      </c>
    </row>
    <row r="28" spans="1:27" hidden="1">
      <c r="A28" s="20" t="s">
        <v>577</v>
      </c>
      <c r="B28" s="20" t="s">
        <v>578</v>
      </c>
      <c r="C28" s="20" t="s">
        <v>579</v>
      </c>
      <c r="D28" s="20" t="s">
        <v>580</v>
      </c>
      <c r="E28" s="20" t="s">
        <v>329</v>
      </c>
      <c r="F28" s="20" t="s">
        <v>581</v>
      </c>
      <c r="G28" s="20" t="s">
        <v>582</v>
      </c>
      <c r="H28" s="22" t="s">
        <v>367</v>
      </c>
      <c r="I28" s="22"/>
      <c r="J28" s="32"/>
      <c r="K28" s="32"/>
      <c r="L28" s="32"/>
      <c r="M28" s="22"/>
      <c r="N28" s="20" t="s">
        <v>583</v>
      </c>
      <c r="O28" s="20" t="s">
        <v>584</v>
      </c>
      <c r="R28" s="38">
        <f t="shared" si="0"/>
        <v>5.2666666666666666</v>
      </c>
      <c r="S28" s="38">
        <f t="shared" si="1"/>
        <v>0.02</v>
      </c>
      <c r="T28" s="38">
        <f t="shared" si="2"/>
        <v>3.7974683544303796E-3</v>
      </c>
      <c r="U28" s="20" t="s">
        <v>356</v>
      </c>
      <c r="V28" s="20" t="s">
        <v>395</v>
      </c>
      <c r="W28" s="20" t="s">
        <v>585</v>
      </c>
      <c r="X28" s="20" t="s">
        <v>586</v>
      </c>
      <c r="Y28" s="20">
        <v>300</v>
      </c>
      <c r="Z28" s="20" t="s">
        <v>587</v>
      </c>
      <c r="AA28" s="20" t="s">
        <v>373</v>
      </c>
    </row>
    <row r="29" spans="1:27">
      <c r="A29" s="20" t="s">
        <v>588</v>
      </c>
      <c r="B29" s="20" t="s">
        <v>51</v>
      </c>
      <c r="C29" s="20" t="s">
        <v>52</v>
      </c>
      <c r="D29" s="20" t="s">
        <v>55</v>
      </c>
      <c r="E29" s="20" t="s">
        <v>329</v>
      </c>
      <c r="F29" s="20" t="s">
        <v>51</v>
      </c>
      <c r="G29" s="20" t="s">
        <v>53</v>
      </c>
      <c r="H29" s="29" t="s">
        <v>589</v>
      </c>
      <c r="I29" s="22">
        <v>25</v>
      </c>
      <c r="J29" s="32">
        <v>44120</v>
      </c>
      <c r="K29" s="33">
        <v>1</v>
      </c>
      <c r="L29" s="34" t="s">
        <v>381</v>
      </c>
      <c r="M29" s="35" t="s">
        <v>381</v>
      </c>
      <c r="N29" s="20" t="s">
        <v>54</v>
      </c>
      <c r="O29" s="20" t="s">
        <v>590</v>
      </c>
      <c r="R29" s="38">
        <f t="shared" si="0"/>
        <v>4.833333333333333</v>
      </c>
      <c r="S29" s="38">
        <f t="shared" si="1"/>
        <v>1.6666666666666666E-2</v>
      </c>
      <c r="T29" s="38">
        <f t="shared" si="2"/>
        <v>3.4482758620689655E-3</v>
      </c>
      <c r="U29" s="20" t="s">
        <v>356</v>
      </c>
      <c r="V29" s="20" t="s">
        <v>591</v>
      </c>
      <c r="W29" s="20" t="s">
        <v>592</v>
      </c>
      <c r="X29" s="20" t="s">
        <v>326</v>
      </c>
      <c r="Y29" s="20">
        <v>500</v>
      </c>
      <c r="Z29" s="20" t="s">
        <v>593</v>
      </c>
      <c r="AA29" s="20" t="s">
        <v>373</v>
      </c>
    </row>
    <row r="30" spans="1:27" hidden="1">
      <c r="A30" s="20" t="s">
        <v>594</v>
      </c>
      <c r="B30" s="20" t="s">
        <v>595</v>
      </c>
      <c r="C30" s="20" t="s">
        <v>596</v>
      </c>
      <c r="D30" s="20" t="s">
        <v>597</v>
      </c>
      <c r="E30" s="20" t="s">
        <v>329</v>
      </c>
      <c r="F30" s="20" t="s">
        <v>598</v>
      </c>
      <c r="G30" s="20" t="s">
        <v>599</v>
      </c>
      <c r="H30" s="29" t="s">
        <v>600</v>
      </c>
      <c r="I30" s="22">
        <v>31</v>
      </c>
      <c r="J30" s="32">
        <v>44117</v>
      </c>
      <c r="K30" s="33">
        <v>3</v>
      </c>
      <c r="L30" s="32" t="s">
        <v>381</v>
      </c>
      <c r="M30" s="22" t="s">
        <v>382</v>
      </c>
      <c r="N30" s="20" t="s">
        <v>601</v>
      </c>
      <c r="O30" s="20" t="s">
        <v>602</v>
      </c>
      <c r="R30" s="38">
        <f t="shared" si="0"/>
        <v>7.0869990224828934</v>
      </c>
      <c r="S30" s="38">
        <f t="shared" si="1"/>
        <v>2.4437927663734114E-2</v>
      </c>
      <c r="T30" s="38">
        <f t="shared" si="2"/>
        <v>3.4482758620689655E-3</v>
      </c>
      <c r="U30" s="20" t="s">
        <v>334</v>
      </c>
      <c r="V30" s="20" t="s">
        <v>349</v>
      </c>
      <c r="W30" s="20" t="s">
        <v>350</v>
      </c>
      <c r="X30" s="20" t="s">
        <v>326</v>
      </c>
      <c r="Y30" s="20">
        <v>300</v>
      </c>
      <c r="Z30" s="20" t="s">
        <v>603</v>
      </c>
      <c r="AA30" s="20" t="s">
        <v>373</v>
      </c>
    </row>
    <row r="31" spans="1:27" hidden="1">
      <c r="A31" s="20" t="s">
        <v>604</v>
      </c>
      <c r="B31" s="20" t="s">
        <v>605</v>
      </c>
      <c r="C31" s="20" t="s">
        <v>606</v>
      </c>
      <c r="D31" s="20" t="s">
        <v>607</v>
      </c>
      <c r="E31" s="20" t="s">
        <v>329</v>
      </c>
      <c r="F31" s="20" t="s">
        <v>608</v>
      </c>
      <c r="G31" s="20" t="s">
        <v>609</v>
      </c>
      <c r="H31" s="23"/>
      <c r="I31" s="23"/>
      <c r="J31" s="23"/>
      <c r="K31" s="23"/>
      <c r="L31" s="23"/>
      <c r="M31" s="23"/>
      <c r="N31" s="20" t="s">
        <v>610</v>
      </c>
      <c r="O31" s="20" t="s">
        <v>611</v>
      </c>
      <c r="R31" s="38">
        <f t="shared" si="0"/>
        <v>2.0116279069767442</v>
      </c>
      <c r="S31" s="38">
        <f t="shared" si="1"/>
        <v>5.8139534883720929E-3</v>
      </c>
      <c r="T31" s="38">
        <f t="shared" si="2"/>
        <v>2.8901734104046241E-3</v>
      </c>
      <c r="U31" s="20" t="s">
        <v>334</v>
      </c>
      <c r="V31" s="20" t="s">
        <v>612</v>
      </c>
      <c r="W31" s="20" t="s">
        <v>465</v>
      </c>
      <c r="X31" s="20" t="s">
        <v>351</v>
      </c>
      <c r="Y31" s="20">
        <v>500</v>
      </c>
      <c r="Z31" s="20" t="s">
        <v>613</v>
      </c>
      <c r="AA31" s="20" t="s">
        <v>373</v>
      </c>
    </row>
    <row r="32" spans="1:27" hidden="1">
      <c r="A32" s="20" t="s">
        <v>614</v>
      </c>
      <c r="B32" s="20" t="s">
        <v>615</v>
      </c>
      <c r="C32" s="20" t="s">
        <v>616</v>
      </c>
      <c r="D32" s="20" t="s">
        <v>617</v>
      </c>
      <c r="E32" s="20" t="s">
        <v>344</v>
      </c>
      <c r="F32" s="20" t="s">
        <v>618</v>
      </c>
      <c r="G32" s="20" t="s">
        <v>619</v>
      </c>
      <c r="H32" s="22" t="s">
        <v>367</v>
      </c>
      <c r="I32" s="22"/>
      <c r="J32" s="32"/>
      <c r="K32" s="32"/>
      <c r="L32" s="32"/>
      <c r="M32" s="22"/>
      <c r="N32" s="20" t="s">
        <v>620</v>
      </c>
      <c r="O32" s="20" t="s">
        <v>621</v>
      </c>
      <c r="R32" s="38">
        <f t="shared" si="0"/>
        <v>4.774193548387097</v>
      </c>
      <c r="S32" s="38">
        <f t="shared" si="1"/>
        <v>1.6129032258064516E-2</v>
      </c>
      <c r="T32" s="38">
        <f t="shared" si="2"/>
        <v>3.3783783783783786E-3</v>
      </c>
      <c r="U32" s="20" t="s">
        <v>334</v>
      </c>
      <c r="V32" s="20" t="s">
        <v>561</v>
      </c>
      <c r="W32" s="20" t="s">
        <v>407</v>
      </c>
      <c r="X32" s="20" t="s">
        <v>563</v>
      </c>
      <c r="Y32" s="20">
        <v>500</v>
      </c>
      <c r="Z32" s="20" t="s">
        <v>622</v>
      </c>
      <c r="AA32" s="20" t="s">
        <v>373</v>
      </c>
    </row>
    <row r="33" spans="1:27" hidden="1">
      <c r="A33" s="20" t="s">
        <v>623</v>
      </c>
      <c r="B33" s="20" t="s">
        <v>624</v>
      </c>
      <c r="C33" s="20" t="s">
        <v>625</v>
      </c>
      <c r="D33" s="20" t="s">
        <v>626</v>
      </c>
      <c r="E33" s="20" t="s">
        <v>329</v>
      </c>
      <c r="F33" s="20" t="s">
        <v>627</v>
      </c>
      <c r="G33" s="20" t="s">
        <v>628</v>
      </c>
      <c r="H33" s="22" t="s">
        <v>367</v>
      </c>
      <c r="I33" s="23"/>
      <c r="J33" s="23"/>
      <c r="K33" s="23"/>
      <c r="L33" s="23"/>
      <c r="M33" s="23"/>
      <c r="N33" s="20" t="s">
        <v>629</v>
      </c>
      <c r="O33" s="20" t="s">
        <v>630</v>
      </c>
      <c r="R33" s="38">
        <f t="shared" si="0"/>
        <v>3.6317414200108953</v>
      </c>
      <c r="S33" s="38">
        <f t="shared" si="1"/>
        <v>2.7238060650081716E-2</v>
      </c>
      <c r="T33" s="38">
        <f t="shared" si="2"/>
        <v>7.4999999999999997E-3</v>
      </c>
      <c r="U33" s="20" t="s">
        <v>334</v>
      </c>
      <c r="V33" s="20" t="s">
        <v>631</v>
      </c>
      <c r="W33" s="20" t="s">
        <v>632</v>
      </c>
      <c r="X33" s="20" t="s">
        <v>351</v>
      </c>
      <c r="Y33" s="20">
        <v>300</v>
      </c>
      <c r="Z33" s="20" t="s">
        <v>633</v>
      </c>
      <c r="AA33" s="20" t="s">
        <v>373</v>
      </c>
    </row>
    <row r="34" spans="1:27" hidden="1">
      <c r="A34" s="20" t="s">
        <v>634</v>
      </c>
      <c r="B34" s="20" t="s">
        <v>635</v>
      </c>
      <c r="C34" s="20" t="s">
        <v>636</v>
      </c>
      <c r="D34" s="20" t="s">
        <v>637</v>
      </c>
      <c r="E34" s="20" t="s">
        <v>329</v>
      </c>
      <c r="F34" s="20" t="s">
        <v>638</v>
      </c>
      <c r="G34" s="20" t="s">
        <v>639</v>
      </c>
      <c r="H34" s="22" t="s">
        <v>367</v>
      </c>
      <c r="I34" s="22"/>
      <c r="J34" s="32"/>
      <c r="K34" s="32"/>
      <c r="L34" s="32"/>
      <c r="M34" s="22"/>
      <c r="N34" s="20" t="s">
        <v>516</v>
      </c>
      <c r="O34" s="20" t="s">
        <v>640</v>
      </c>
      <c r="R34" s="38">
        <f t="shared" si="0"/>
        <v>5.6875</v>
      </c>
      <c r="S34" s="38">
        <f t="shared" si="1"/>
        <v>1.8749999999999999E-2</v>
      </c>
      <c r="T34" s="38">
        <f t="shared" si="2"/>
        <v>3.2967032967032967E-3</v>
      </c>
      <c r="U34" s="20" t="s">
        <v>356</v>
      </c>
      <c r="V34" s="20" t="s">
        <v>641</v>
      </c>
      <c r="W34" s="20" t="s">
        <v>465</v>
      </c>
      <c r="X34" s="20" t="s">
        <v>351</v>
      </c>
      <c r="Y34" s="20">
        <v>300</v>
      </c>
      <c r="Z34" s="20" t="s">
        <v>642</v>
      </c>
      <c r="AA34" s="20" t="s">
        <v>373</v>
      </c>
    </row>
    <row r="35" spans="1:27" hidden="1">
      <c r="A35" s="20" t="s">
        <v>643</v>
      </c>
      <c r="B35" s="20" t="s">
        <v>187</v>
      </c>
      <c r="C35" s="20" t="s">
        <v>644</v>
      </c>
      <c r="D35" s="20" t="s">
        <v>645</v>
      </c>
      <c r="E35" s="20" t="s">
        <v>329</v>
      </c>
      <c r="F35" s="20" t="s">
        <v>189</v>
      </c>
      <c r="G35" s="20" t="s">
        <v>646</v>
      </c>
      <c r="H35" s="29" t="s">
        <v>647</v>
      </c>
      <c r="I35" s="22">
        <v>13</v>
      </c>
      <c r="J35" s="32">
        <v>44102</v>
      </c>
      <c r="K35" s="33">
        <v>18</v>
      </c>
      <c r="L35" s="32" t="s">
        <v>424</v>
      </c>
      <c r="M35" s="22" t="s">
        <v>381</v>
      </c>
      <c r="N35" s="20" t="s">
        <v>648</v>
      </c>
      <c r="O35" s="20" t="s">
        <v>649</v>
      </c>
      <c r="R35" s="38">
        <f t="shared" si="0"/>
        <v>7.4936873829111343</v>
      </c>
      <c r="S35" s="38">
        <f t="shared" si="1"/>
        <v>2.4435937118188481E-2</v>
      </c>
      <c r="T35" s="38">
        <f t="shared" si="2"/>
        <v>3.2608695652173911E-3</v>
      </c>
      <c r="U35" s="20" t="s">
        <v>334</v>
      </c>
      <c r="V35" s="20" t="s">
        <v>650</v>
      </c>
      <c r="W35" s="20" t="s">
        <v>371</v>
      </c>
      <c r="X35" s="20" t="s">
        <v>351</v>
      </c>
      <c r="Y35" s="20">
        <v>300</v>
      </c>
      <c r="Z35" s="20" t="s">
        <v>651</v>
      </c>
      <c r="AA35" s="20" t="s">
        <v>373</v>
      </c>
    </row>
    <row r="36" spans="1:27" hidden="1">
      <c r="A36" s="20" t="s">
        <v>652</v>
      </c>
      <c r="B36" s="20" t="s">
        <v>653</v>
      </c>
      <c r="C36" s="20" t="s">
        <v>654</v>
      </c>
      <c r="D36" s="20" t="s">
        <v>655</v>
      </c>
      <c r="E36" s="20" t="s">
        <v>329</v>
      </c>
      <c r="F36" s="20" t="s">
        <v>656</v>
      </c>
      <c r="G36" s="20" t="s">
        <v>657</v>
      </c>
      <c r="H36" s="23"/>
      <c r="I36" s="23"/>
      <c r="J36" s="23"/>
      <c r="K36" s="23"/>
      <c r="L36" s="23"/>
      <c r="M36" s="23"/>
      <c r="N36" s="20" t="s">
        <v>540</v>
      </c>
      <c r="O36" s="20" t="s">
        <v>649</v>
      </c>
      <c r="R36" s="38">
        <f t="shared" si="0"/>
        <v>7.0769230769230766</v>
      </c>
      <c r="S36" s="38">
        <f t="shared" si="1"/>
        <v>2.3076923076923078E-2</v>
      </c>
      <c r="T36" s="38">
        <f t="shared" si="2"/>
        <v>3.2608695652173911E-3</v>
      </c>
      <c r="U36" s="20" t="s">
        <v>356</v>
      </c>
      <c r="V36" s="20" t="s">
        <v>658</v>
      </c>
      <c r="W36" s="20" t="s">
        <v>585</v>
      </c>
      <c r="X36" s="20" t="s">
        <v>351</v>
      </c>
      <c r="Y36" s="20">
        <v>300</v>
      </c>
      <c r="Z36" s="20" t="s">
        <v>373</v>
      </c>
      <c r="AA36" s="20" t="s">
        <v>373</v>
      </c>
    </row>
    <row r="37" spans="1:27" hidden="1">
      <c r="A37" s="20" t="s">
        <v>659</v>
      </c>
      <c r="B37" s="20" t="s">
        <v>84</v>
      </c>
      <c r="C37" s="20" t="s">
        <v>83</v>
      </c>
      <c r="D37" s="20" t="s">
        <v>86</v>
      </c>
      <c r="E37" s="20" t="s">
        <v>344</v>
      </c>
      <c r="F37" s="20" t="s">
        <v>84</v>
      </c>
      <c r="G37" s="20" t="s">
        <v>660</v>
      </c>
      <c r="N37" s="20" t="s">
        <v>583</v>
      </c>
      <c r="O37" s="20" t="s">
        <v>661</v>
      </c>
      <c r="R37" s="38">
        <f t="shared" si="0"/>
        <v>1.6666666666666667</v>
      </c>
      <c r="S37" s="38">
        <f t="shared" si="1"/>
        <v>0.02</v>
      </c>
      <c r="T37" s="38">
        <f t="shared" si="2"/>
        <v>1.2E-2</v>
      </c>
      <c r="U37" s="20" t="s">
        <v>356</v>
      </c>
      <c r="V37" s="20" t="s">
        <v>406</v>
      </c>
      <c r="W37" s="20" t="s">
        <v>465</v>
      </c>
      <c r="X37" s="20" t="s">
        <v>351</v>
      </c>
      <c r="Y37" s="20">
        <v>300</v>
      </c>
      <c r="Z37" s="20" t="s">
        <v>662</v>
      </c>
      <c r="AA37" s="20" t="s">
        <v>373</v>
      </c>
    </row>
    <row r="38" spans="1:27" hidden="1">
      <c r="A38" s="20" t="s">
        <v>663</v>
      </c>
      <c r="B38" s="20" t="s">
        <v>664</v>
      </c>
      <c r="C38" s="20" t="s">
        <v>665</v>
      </c>
      <c r="D38" s="20" t="s">
        <v>666</v>
      </c>
      <c r="E38" s="20" t="s">
        <v>344</v>
      </c>
      <c r="F38" s="20" t="s">
        <v>667</v>
      </c>
      <c r="G38" s="20" t="s">
        <v>668</v>
      </c>
      <c r="H38" s="22" t="s">
        <v>367</v>
      </c>
      <c r="I38" s="22"/>
      <c r="J38" s="32"/>
      <c r="K38" s="32"/>
      <c r="L38" s="32"/>
      <c r="M38" s="22"/>
      <c r="N38" s="20" t="s">
        <v>65</v>
      </c>
      <c r="O38" s="20" t="s">
        <v>669</v>
      </c>
      <c r="R38" s="38">
        <f t="shared" si="0"/>
        <v>7.833333333333333</v>
      </c>
      <c r="S38" s="38">
        <f t="shared" si="1"/>
        <v>2.5000000000000001E-2</v>
      </c>
      <c r="T38" s="38">
        <f t="shared" si="2"/>
        <v>3.1914893617021275E-3</v>
      </c>
      <c r="U38" s="20" t="s">
        <v>334</v>
      </c>
      <c r="V38" s="20" t="s">
        <v>349</v>
      </c>
      <c r="W38" s="20" t="s">
        <v>465</v>
      </c>
      <c r="X38" s="20" t="s">
        <v>326</v>
      </c>
      <c r="Y38" s="20">
        <v>300</v>
      </c>
      <c r="Z38" s="20" t="s">
        <v>668</v>
      </c>
      <c r="AA38" s="20" t="s">
        <v>373</v>
      </c>
    </row>
    <row r="39" spans="1:27" hidden="1">
      <c r="A39" s="20" t="s">
        <v>670</v>
      </c>
      <c r="B39" s="20" t="s">
        <v>671</v>
      </c>
      <c r="C39" s="20" t="s">
        <v>672</v>
      </c>
      <c r="D39" s="20" t="s">
        <v>672</v>
      </c>
      <c r="E39" s="20" t="s">
        <v>329</v>
      </c>
      <c r="F39" s="20" t="s">
        <v>673</v>
      </c>
      <c r="G39" s="20" t="s">
        <v>674</v>
      </c>
      <c r="H39" s="23"/>
      <c r="I39" s="23"/>
      <c r="J39" s="23"/>
      <c r="K39" s="23"/>
      <c r="L39" s="23"/>
      <c r="M39" s="23"/>
      <c r="N39" s="20" t="s">
        <v>675</v>
      </c>
      <c r="O39" s="20" t="s">
        <v>676</v>
      </c>
      <c r="R39" s="38">
        <f t="shared" si="0"/>
        <v>2.1583873290136788</v>
      </c>
      <c r="S39" s="38">
        <f t="shared" si="1"/>
        <v>2.159827213822894E-2</v>
      </c>
      <c r="T39" s="38">
        <f t="shared" si="2"/>
        <v>1.0006671114076051E-2</v>
      </c>
      <c r="U39" s="20" t="s">
        <v>542</v>
      </c>
      <c r="V39" s="20" t="s">
        <v>395</v>
      </c>
      <c r="W39" s="20" t="s">
        <v>677</v>
      </c>
      <c r="X39" s="20" t="s">
        <v>326</v>
      </c>
      <c r="Y39" s="20">
        <v>300</v>
      </c>
      <c r="Z39" s="20" t="s">
        <v>678</v>
      </c>
      <c r="AA39" s="20" t="s">
        <v>373</v>
      </c>
    </row>
    <row r="40" spans="1:27">
      <c r="A40" s="20" t="s">
        <v>679</v>
      </c>
      <c r="B40" s="20" t="s">
        <v>57</v>
      </c>
      <c r="C40" s="20" t="s">
        <v>57</v>
      </c>
      <c r="D40" s="20" t="s">
        <v>59</v>
      </c>
      <c r="E40" s="20" t="s">
        <v>329</v>
      </c>
      <c r="F40" s="20" t="s">
        <v>57</v>
      </c>
      <c r="G40" s="20" t="s">
        <v>58</v>
      </c>
      <c r="H40" s="30" t="s">
        <v>680</v>
      </c>
      <c r="I40" s="22">
        <v>84</v>
      </c>
      <c r="J40" s="32">
        <v>44117</v>
      </c>
      <c r="K40" s="33">
        <v>3</v>
      </c>
      <c r="L40" s="34" t="s">
        <v>381</v>
      </c>
      <c r="M40" s="35" t="s">
        <v>381</v>
      </c>
      <c r="N40" s="20" t="s">
        <v>46</v>
      </c>
      <c r="O40" s="20" t="s">
        <v>669</v>
      </c>
      <c r="R40" s="38">
        <f t="shared" si="0"/>
        <v>8.545454545454545</v>
      </c>
      <c r="S40" s="38">
        <f t="shared" si="1"/>
        <v>2.7272727272727271E-2</v>
      </c>
      <c r="T40" s="38">
        <f t="shared" si="2"/>
        <v>3.1914893617021275E-3</v>
      </c>
      <c r="U40" s="20" t="s">
        <v>334</v>
      </c>
      <c r="V40" s="20" t="s">
        <v>681</v>
      </c>
      <c r="W40" s="20" t="s">
        <v>465</v>
      </c>
      <c r="X40" s="20" t="s">
        <v>326</v>
      </c>
      <c r="Y40" s="20">
        <v>300</v>
      </c>
      <c r="Z40" s="20" t="s">
        <v>682</v>
      </c>
      <c r="AA40" s="20" t="s">
        <v>373</v>
      </c>
    </row>
    <row r="41" spans="1:27" hidden="1">
      <c r="A41" s="20" t="s">
        <v>683</v>
      </c>
      <c r="B41" s="20" t="s">
        <v>684</v>
      </c>
      <c r="C41" s="20" t="s">
        <v>685</v>
      </c>
      <c r="D41" s="20" t="s">
        <v>686</v>
      </c>
      <c r="E41" s="20" t="s">
        <v>329</v>
      </c>
      <c r="F41" s="20" t="s">
        <v>687</v>
      </c>
      <c r="G41" s="20" t="s">
        <v>688</v>
      </c>
      <c r="H41" s="22" t="s">
        <v>367</v>
      </c>
      <c r="I41" s="22"/>
      <c r="J41" s="32"/>
      <c r="K41" s="32"/>
      <c r="L41" s="32"/>
      <c r="M41" s="22"/>
      <c r="N41" s="20" t="s">
        <v>46</v>
      </c>
      <c r="O41" s="20" t="s">
        <v>689</v>
      </c>
      <c r="R41" s="38">
        <f t="shared" si="0"/>
        <v>8.7272727272727266</v>
      </c>
      <c r="S41" s="38">
        <f t="shared" si="1"/>
        <v>2.7272727272727271E-2</v>
      </c>
      <c r="T41" s="38">
        <f t="shared" si="2"/>
        <v>3.1250000000000002E-3</v>
      </c>
      <c r="U41" s="20" t="s">
        <v>334</v>
      </c>
      <c r="V41" s="20" t="s">
        <v>690</v>
      </c>
      <c r="W41" s="20" t="s">
        <v>465</v>
      </c>
      <c r="X41" s="20" t="s">
        <v>351</v>
      </c>
      <c r="Y41" s="20">
        <v>300</v>
      </c>
      <c r="Z41" s="20" t="s">
        <v>691</v>
      </c>
      <c r="AA41" s="20" t="s">
        <v>373</v>
      </c>
    </row>
    <row r="42" spans="1:27" hidden="1">
      <c r="A42" s="20" t="s">
        <v>692</v>
      </c>
      <c r="B42" s="20" t="s">
        <v>693</v>
      </c>
      <c r="C42" s="20" t="s">
        <v>694</v>
      </c>
      <c r="D42" s="20" t="s">
        <v>694</v>
      </c>
      <c r="E42" s="20" t="s">
        <v>329</v>
      </c>
      <c r="F42" s="20" t="s">
        <v>695</v>
      </c>
      <c r="G42" s="20" t="s">
        <v>696</v>
      </c>
      <c r="H42" s="29" t="s">
        <v>697</v>
      </c>
      <c r="I42" s="22">
        <v>2</v>
      </c>
      <c r="J42" s="32">
        <v>44102</v>
      </c>
      <c r="K42" s="33">
        <v>18</v>
      </c>
      <c r="L42" s="32" t="s">
        <v>424</v>
      </c>
      <c r="M42" s="22" t="s">
        <v>381</v>
      </c>
      <c r="N42" s="20" t="s">
        <v>698</v>
      </c>
      <c r="O42" s="20" t="s">
        <v>699</v>
      </c>
      <c r="R42" s="38">
        <f t="shared" si="0"/>
        <v>4.6944444444444446</v>
      </c>
      <c r="S42" s="38">
        <f t="shared" si="1"/>
        <v>1.3888888888888888E-2</v>
      </c>
      <c r="T42" s="38">
        <f t="shared" si="2"/>
        <v>2.9585798816568047E-3</v>
      </c>
      <c r="U42" s="20" t="s">
        <v>334</v>
      </c>
      <c r="V42" s="20" t="s">
        <v>395</v>
      </c>
      <c r="W42" s="20" t="s">
        <v>465</v>
      </c>
      <c r="X42" s="20" t="s">
        <v>351</v>
      </c>
      <c r="Y42" s="20">
        <v>500</v>
      </c>
      <c r="Z42" s="20" t="s">
        <v>696</v>
      </c>
      <c r="AA42" s="20" t="s">
        <v>373</v>
      </c>
    </row>
    <row r="43" spans="1:27" hidden="1">
      <c r="A43" s="20" t="s">
        <v>700</v>
      </c>
      <c r="B43" s="20" t="s">
        <v>224</v>
      </c>
      <c r="C43" s="20" t="s">
        <v>701</v>
      </c>
      <c r="D43" s="20" t="s">
        <v>702</v>
      </c>
      <c r="E43" s="20" t="s">
        <v>329</v>
      </c>
      <c r="F43" s="20" t="s">
        <v>225</v>
      </c>
      <c r="G43" s="20" t="s">
        <v>703</v>
      </c>
      <c r="H43" s="22" t="s">
        <v>367</v>
      </c>
      <c r="I43" s="22"/>
      <c r="J43" s="32"/>
      <c r="K43" s="32"/>
      <c r="L43" s="32"/>
      <c r="M43" s="22"/>
      <c r="N43" s="20" t="s">
        <v>540</v>
      </c>
      <c r="O43" s="20" t="s">
        <v>704</v>
      </c>
      <c r="R43" s="38">
        <f t="shared" si="0"/>
        <v>8.3076923076923084</v>
      </c>
      <c r="S43" s="38">
        <f t="shared" si="1"/>
        <v>2.3076923076923078E-2</v>
      </c>
      <c r="T43" s="38">
        <f t="shared" si="2"/>
        <v>2.7777777777777779E-3</v>
      </c>
      <c r="U43" s="20" t="s">
        <v>334</v>
      </c>
      <c r="V43" s="20" t="s">
        <v>705</v>
      </c>
      <c r="W43" s="20" t="s">
        <v>706</v>
      </c>
      <c r="X43" s="20" t="s">
        <v>351</v>
      </c>
      <c r="Y43" s="20">
        <v>300</v>
      </c>
      <c r="Z43" s="20" t="s">
        <v>707</v>
      </c>
      <c r="AA43" s="20" t="s">
        <v>373</v>
      </c>
    </row>
    <row r="44" spans="1:27" hidden="1">
      <c r="A44" s="20" t="s">
        <v>708</v>
      </c>
      <c r="B44" s="20" t="s">
        <v>709</v>
      </c>
      <c r="C44" s="20" t="s">
        <v>710</v>
      </c>
      <c r="D44" s="20" t="s">
        <v>711</v>
      </c>
      <c r="E44" s="20" t="s">
        <v>329</v>
      </c>
      <c r="F44" s="20" t="s">
        <v>712</v>
      </c>
      <c r="G44" s="20" t="s">
        <v>713</v>
      </c>
      <c r="H44" s="22" t="s">
        <v>367</v>
      </c>
      <c r="I44" s="22"/>
      <c r="J44" s="32"/>
      <c r="K44" s="32"/>
      <c r="L44" s="32"/>
      <c r="M44" s="22"/>
      <c r="N44" s="20" t="s">
        <v>65</v>
      </c>
      <c r="O44" s="20" t="s">
        <v>714</v>
      </c>
      <c r="R44" s="38">
        <f t="shared" si="0"/>
        <v>9.0833333333333339</v>
      </c>
      <c r="S44" s="38">
        <f t="shared" si="1"/>
        <v>2.5000000000000001E-2</v>
      </c>
      <c r="T44" s="38">
        <f t="shared" si="2"/>
        <v>2.7522935779816515E-3</v>
      </c>
      <c r="U44" s="20" t="s">
        <v>334</v>
      </c>
      <c r="V44" s="20" t="s">
        <v>650</v>
      </c>
      <c r="W44" s="20" t="s">
        <v>715</v>
      </c>
      <c r="X44" s="20" t="s">
        <v>563</v>
      </c>
      <c r="Y44" s="20">
        <v>300</v>
      </c>
      <c r="Z44" s="20" t="s">
        <v>716</v>
      </c>
    </row>
    <row r="45" spans="1:27" hidden="1">
      <c r="A45" s="20" t="s">
        <v>717</v>
      </c>
      <c r="B45" s="20" t="s">
        <v>718</v>
      </c>
      <c r="C45" s="20" t="s">
        <v>719</v>
      </c>
      <c r="D45" s="20" t="s">
        <v>719</v>
      </c>
      <c r="E45" s="20" t="s">
        <v>329</v>
      </c>
      <c r="F45" s="20" t="s">
        <v>718</v>
      </c>
      <c r="G45" s="20" t="s">
        <v>720</v>
      </c>
      <c r="H45" s="22" t="s">
        <v>367</v>
      </c>
      <c r="I45" s="22"/>
      <c r="J45" s="32"/>
      <c r="K45" s="32"/>
      <c r="L45" s="32"/>
      <c r="M45" s="22"/>
      <c r="N45" s="20" t="s">
        <v>583</v>
      </c>
      <c r="O45" s="20" t="s">
        <v>721</v>
      </c>
      <c r="R45" s="38">
        <f t="shared" si="0"/>
        <v>7.333333333333333</v>
      </c>
      <c r="S45" s="38">
        <f t="shared" si="1"/>
        <v>0.02</v>
      </c>
      <c r="T45" s="38">
        <f t="shared" si="2"/>
        <v>2.7272727272727275E-3</v>
      </c>
      <c r="U45" s="20" t="s">
        <v>356</v>
      </c>
      <c r="V45" s="20" t="s">
        <v>722</v>
      </c>
      <c r="W45" s="20" t="s">
        <v>465</v>
      </c>
      <c r="X45" s="20" t="s">
        <v>359</v>
      </c>
      <c r="Y45" s="20">
        <v>300</v>
      </c>
      <c r="Z45" s="20" t="s">
        <v>720</v>
      </c>
      <c r="AA45" s="20" t="s">
        <v>373</v>
      </c>
    </row>
    <row r="46" spans="1:27" hidden="1">
      <c r="A46" s="20" t="s">
        <v>723</v>
      </c>
      <c r="B46" s="20" t="s">
        <v>724</v>
      </c>
      <c r="C46" s="20" t="s">
        <v>725</v>
      </c>
      <c r="D46" s="20" t="s">
        <v>725</v>
      </c>
      <c r="E46" s="20" t="s">
        <v>329</v>
      </c>
      <c r="F46" s="20" t="s">
        <v>724</v>
      </c>
      <c r="G46" s="20" t="s">
        <v>726</v>
      </c>
      <c r="H46" s="29" t="s">
        <v>727</v>
      </c>
      <c r="I46" s="22">
        <v>71</v>
      </c>
      <c r="J46" s="32">
        <v>44092</v>
      </c>
      <c r="K46" s="33">
        <v>28</v>
      </c>
      <c r="L46" s="32" t="s">
        <v>382</v>
      </c>
      <c r="M46" s="22" t="s">
        <v>381</v>
      </c>
      <c r="N46" s="20" t="s">
        <v>46</v>
      </c>
      <c r="O46" s="20" t="s">
        <v>721</v>
      </c>
      <c r="R46" s="38">
        <f t="shared" si="0"/>
        <v>10</v>
      </c>
      <c r="S46" s="38">
        <f t="shared" si="1"/>
        <v>2.7272727272727271E-2</v>
      </c>
      <c r="T46" s="38">
        <f t="shared" si="2"/>
        <v>2.7272727272727275E-3</v>
      </c>
      <c r="U46" s="20" t="s">
        <v>356</v>
      </c>
      <c r="V46" s="20" t="s">
        <v>728</v>
      </c>
      <c r="W46" s="20" t="s">
        <v>465</v>
      </c>
      <c r="X46" s="20" t="s">
        <v>359</v>
      </c>
      <c r="Y46" s="20">
        <v>300</v>
      </c>
      <c r="Z46" s="20" t="s">
        <v>726</v>
      </c>
      <c r="AA46" s="20" t="s">
        <v>373</v>
      </c>
    </row>
    <row r="47" spans="1:27" hidden="1">
      <c r="A47" s="20" t="s">
        <v>729</v>
      </c>
      <c r="B47" s="20" t="s">
        <v>730</v>
      </c>
      <c r="C47" s="20" t="s">
        <v>731</v>
      </c>
      <c r="D47" s="20" t="s">
        <v>732</v>
      </c>
      <c r="E47" s="20" t="s">
        <v>329</v>
      </c>
      <c r="F47" s="20" t="s">
        <v>730</v>
      </c>
      <c r="G47" s="20" t="s">
        <v>733</v>
      </c>
      <c r="H47" s="22" t="s">
        <v>734</v>
      </c>
      <c r="I47" s="22">
        <v>2</v>
      </c>
      <c r="J47" s="32">
        <v>44120</v>
      </c>
      <c r="K47" s="33">
        <v>1</v>
      </c>
      <c r="L47" s="32" t="s">
        <v>424</v>
      </c>
      <c r="M47" s="22" t="s">
        <v>382</v>
      </c>
      <c r="N47" s="20" t="s">
        <v>735</v>
      </c>
      <c r="O47" s="20" t="s">
        <v>721</v>
      </c>
      <c r="R47" s="38">
        <f t="shared" si="0"/>
        <v>6.4705882352941178</v>
      </c>
      <c r="S47" s="38">
        <f t="shared" si="1"/>
        <v>1.7647058823529412E-2</v>
      </c>
      <c r="T47" s="38">
        <f t="shared" si="2"/>
        <v>2.7272727272727275E-3</v>
      </c>
      <c r="U47" s="20" t="s">
        <v>334</v>
      </c>
      <c r="V47" s="20" t="s">
        <v>736</v>
      </c>
      <c r="W47" s="20" t="s">
        <v>737</v>
      </c>
      <c r="X47" s="20" t="s">
        <v>326</v>
      </c>
      <c r="Y47" s="20">
        <v>300</v>
      </c>
      <c r="Z47" s="20" t="s">
        <v>738</v>
      </c>
      <c r="AA47" s="20" t="s">
        <v>373</v>
      </c>
    </row>
    <row r="48" spans="1:27" hidden="1">
      <c r="A48" s="20" t="s">
        <v>739</v>
      </c>
      <c r="B48" s="20" t="s">
        <v>740</v>
      </c>
      <c r="C48" s="20" t="s">
        <v>741</v>
      </c>
      <c r="D48" s="20" t="s">
        <v>742</v>
      </c>
      <c r="E48" s="20" t="s">
        <v>344</v>
      </c>
      <c r="F48" s="20" t="s">
        <v>743</v>
      </c>
      <c r="G48" s="20" t="s">
        <v>744</v>
      </c>
      <c r="H48" s="23"/>
      <c r="I48" s="23"/>
      <c r="J48" s="23"/>
      <c r="K48" s="23"/>
      <c r="L48" s="23"/>
      <c r="M48" s="23"/>
      <c r="N48" s="20" t="s">
        <v>745</v>
      </c>
      <c r="O48" s="20" t="s">
        <v>746</v>
      </c>
      <c r="R48" s="38">
        <f t="shared" si="0"/>
        <v>2.6666666666666665</v>
      </c>
      <c r="S48" s="38">
        <f t="shared" si="1"/>
        <v>1.4285714285714285E-2</v>
      </c>
      <c r="T48" s="38">
        <f t="shared" si="2"/>
        <v>5.3571428571428572E-3</v>
      </c>
      <c r="U48" s="20" t="s">
        <v>573</v>
      </c>
      <c r="V48" s="20" t="s">
        <v>747</v>
      </c>
      <c r="W48" s="20" t="s">
        <v>748</v>
      </c>
      <c r="X48" s="20" t="s">
        <v>418</v>
      </c>
      <c r="Y48" s="20">
        <v>300</v>
      </c>
      <c r="Z48" s="20" t="s">
        <v>749</v>
      </c>
      <c r="AA48" s="20" t="s">
        <v>373</v>
      </c>
    </row>
    <row r="49" spans="1:27" hidden="1">
      <c r="A49" s="20" t="s">
        <v>750</v>
      </c>
      <c r="B49" s="20" t="s">
        <v>234</v>
      </c>
      <c r="C49" s="20" t="s">
        <v>235</v>
      </c>
      <c r="D49" s="20" t="s">
        <v>235</v>
      </c>
      <c r="E49" s="20" t="s">
        <v>329</v>
      </c>
      <c r="F49" s="20" t="s">
        <v>236</v>
      </c>
      <c r="G49" s="20" t="s">
        <v>751</v>
      </c>
      <c r="H49" s="23"/>
      <c r="I49" s="23"/>
      <c r="J49" s="23"/>
      <c r="K49" s="23"/>
      <c r="L49" s="23"/>
      <c r="M49" s="23"/>
      <c r="N49" s="20" t="s">
        <v>46</v>
      </c>
      <c r="O49" s="20" t="s">
        <v>752</v>
      </c>
      <c r="R49" s="38">
        <f t="shared" si="0"/>
        <v>10.181818181818182</v>
      </c>
      <c r="S49" s="38">
        <f t="shared" si="1"/>
        <v>2.7272727272727271E-2</v>
      </c>
      <c r="T49" s="38">
        <f t="shared" si="2"/>
        <v>2.6785714285714286E-3</v>
      </c>
      <c r="U49" s="20" t="s">
        <v>542</v>
      </c>
      <c r="V49" s="20" t="s">
        <v>753</v>
      </c>
      <c r="W49" s="20" t="s">
        <v>737</v>
      </c>
      <c r="X49" s="20" t="s">
        <v>386</v>
      </c>
      <c r="Y49" s="20">
        <v>300</v>
      </c>
      <c r="Z49" s="20" t="s">
        <v>373</v>
      </c>
      <c r="AA49" s="20" t="s">
        <v>373</v>
      </c>
    </row>
    <row r="50" spans="1:27" hidden="1">
      <c r="A50" s="20" t="s">
        <v>754</v>
      </c>
      <c r="B50" s="20" t="s">
        <v>755</v>
      </c>
      <c r="C50" s="20" t="s">
        <v>756</v>
      </c>
      <c r="D50" s="20" t="s">
        <v>757</v>
      </c>
      <c r="E50" s="20" t="s">
        <v>329</v>
      </c>
      <c r="F50" s="20" t="s">
        <v>758</v>
      </c>
      <c r="G50" s="20" t="s">
        <v>759</v>
      </c>
      <c r="H50" s="22" t="s">
        <v>367</v>
      </c>
      <c r="J50" s="36"/>
      <c r="K50" s="36"/>
      <c r="L50" s="36"/>
      <c r="N50" s="20" t="s">
        <v>698</v>
      </c>
      <c r="O50" s="20" t="s">
        <v>760</v>
      </c>
      <c r="R50" s="38">
        <f t="shared" si="0"/>
        <v>5.1111111111111107</v>
      </c>
      <c r="S50" s="38">
        <f t="shared" si="1"/>
        <v>1.3888888888888888E-2</v>
      </c>
      <c r="T50" s="38">
        <f t="shared" si="2"/>
        <v>2.717391304347826E-3</v>
      </c>
      <c r="U50" s="20" t="s">
        <v>334</v>
      </c>
      <c r="V50" s="20" t="s">
        <v>753</v>
      </c>
      <c r="W50" s="20" t="s">
        <v>715</v>
      </c>
      <c r="X50" s="20" t="s">
        <v>351</v>
      </c>
      <c r="Y50" s="20">
        <v>500</v>
      </c>
      <c r="Z50" s="20" t="s">
        <v>761</v>
      </c>
      <c r="AA50" s="20" t="s">
        <v>373</v>
      </c>
    </row>
    <row r="51" spans="1:27" hidden="1">
      <c r="A51" s="20" t="s">
        <v>762</v>
      </c>
      <c r="B51" s="20" t="s">
        <v>763</v>
      </c>
      <c r="C51" s="20" t="s">
        <v>764</v>
      </c>
      <c r="D51" s="20" t="s">
        <v>765</v>
      </c>
      <c r="E51" s="20" t="s">
        <v>329</v>
      </c>
      <c r="F51" s="20" t="s">
        <v>766</v>
      </c>
      <c r="G51" s="20" t="s">
        <v>767</v>
      </c>
      <c r="H51" s="23"/>
      <c r="I51" s="23"/>
      <c r="J51" s="23"/>
      <c r="K51" s="23"/>
      <c r="L51" s="23"/>
      <c r="M51" s="23"/>
      <c r="N51" s="20" t="s">
        <v>735</v>
      </c>
      <c r="O51" s="20" t="s">
        <v>482</v>
      </c>
      <c r="R51" s="38">
        <f t="shared" si="0"/>
        <v>3.7647058823529411</v>
      </c>
      <c r="S51" s="38">
        <f t="shared" si="1"/>
        <v>1.7647058823529412E-2</v>
      </c>
      <c r="T51" s="38">
        <f t="shared" si="2"/>
        <v>4.6874999999999998E-3</v>
      </c>
      <c r="U51" s="20" t="s">
        <v>334</v>
      </c>
      <c r="V51" s="20" t="s">
        <v>349</v>
      </c>
      <c r="W51" s="20" t="s">
        <v>465</v>
      </c>
      <c r="X51" s="20" t="s">
        <v>768</v>
      </c>
      <c r="Y51" s="20">
        <v>300</v>
      </c>
      <c r="Z51" s="20" t="s">
        <v>769</v>
      </c>
      <c r="AA51" s="20" t="s">
        <v>373</v>
      </c>
    </row>
    <row r="52" spans="1:27" hidden="1">
      <c r="A52" s="20" t="s">
        <v>770</v>
      </c>
      <c r="B52" s="20" t="s">
        <v>771</v>
      </c>
      <c r="C52" s="20" t="s">
        <v>772</v>
      </c>
      <c r="D52" s="20" t="s">
        <v>773</v>
      </c>
      <c r="E52" s="20" t="s">
        <v>329</v>
      </c>
      <c r="F52" s="20" t="s">
        <v>771</v>
      </c>
      <c r="G52" s="20" t="s">
        <v>774</v>
      </c>
      <c r="H52" s="22" t="s">
        <v>775</v>
      </c>
      <c r="I52" s="22">
        <v>5</v>
      </c>
      <c r="J52" s="32">
        <v>44120</v>
      </c>
      <c r="K52" s="33">
        <v>1</v>
      </c>
      <c r="L52" s="32" t="s">
        <v>424</v>
      </c>
      <c r="M52" s="22" t="s">
        <v>382</v>
      </c>
      <c r="N52" s="20" t="s">
        <v>65</v>
      </c>
      <c r="O52" s="20" t="s">
        <v>752</v>
      </c>
      <c r="R52" s="38">
        <f t="shared" si="0"/>
        <v>9.3333333333333339</v>
      </c>
      <c r="S52" s="38">
        <f t="shared" si="1"/>
        <v>2.5000000000000001E-2</v>
      </c>
      <c r="T52" s="38">
        <f t="shared" si="2"/>
        <v>2.6785714285714286E-3</v>
      </c>
      <c r="U52" s="20" t="s">
        <v>334</v>
      </c>
      <c r="V52" s="20" t="s">
        <v>776</v>
      </c>
      <c r="W52" s="20" t="s">
        <v>465</v>
      </c>
      <c r="X52" s="20" t="s">
        <v>351</v>
      </c>
      <c r="Y52" s="20">
        <v>300</v>
      </c>
      <c r="Z52" s="20" t="s">
        <v>777</v>
      </c>
      <c r="AA52" s="20" t="s">
        <v>373</v>
      </c>
    </row>
    <row r="53" spans="1:27" hidden="1">
      <c r="A53" s="20" t="s">
        <v>778</v>
      </c>
      <c r="B53" s="20" t="s">
        <v>779</v>
      </c>
      <c r="C53" s="20" t="s">
        <v>780</v>
      </c>
      <c r="D53" s="20" t="s">
        <v>781</v>
      </c>
      <c r="E53" s="20" t="s">
        <v>329</v>
      </c>
      <c r="F53" s="20" t="s">
        <v>782</v>
      </c>
      <c r="G53" s="20" t="s">
        <v>783</v>
      </c>
      <c r="N53" s="20" t="s">
        <v>784</v>
      </c>
      <c r="O53" s="20" t="s">
        <v>339</v>
      </c>
      <c r="R53" s="38">
        <f t="shared" si="0"/>
        <v>0.15078407720144751</v>
      </c>
      <c r="S53" s="38">
        <f t="shared" si="1"/>
        <v>4.5235223160434261E-2</v>
      </c>
      <c r="T53" s="38">
        <f t="shared" si="2"/>
        <v>0.3</v>
      </c>
      <c r="U53" s="20" t="s">
        <v>394</v>
      </c>
      <c r="V53" s="20" t="s">
        <v>785</v>
      </c>
      <c r="W53" s="20" t="s">
        <v>350</v>
      </c>
      <c r="X53" s="20" t="s">
        <v>770</v>
      </c>
      <c r="Y53" s="20">
        <v>300</v>
      </c>
      <c r="Z53" s="20" t="s">
        <v>373</v>
      </c>
      <c r="AA53" s="20" t="s">
        <v>373</v>
      </c>
    </row>
    <row r="54" spans="1:27" hidden="1">
      <c r="A54" s="20" t="s">
        <v>786</v>
      </c>
      <c r="B54" s="20" t="s">
        <v>787</v>
      </c>
      <c r="C54" s="20" t="s">
        <v>788</v>
      </c>
      <c r="D54" s="20" t="s">
        <v>788</v>
      </c>
      <c r="E54" s="20" t="s">
        <v>329</v>
      </c>
      <c r="F54" s="20" t="s">
        <v>787</v>
      </c>
      <c r="G54" s="20" t="s">
        <v>789</v>
      </c>
      <c r="H54" s="22" t="s">
        <v>367</v>
      </c>
      <c r="I54" s="22"/>
      <c r="J54" s="32"/>
      <c r="K54" s="32"/>
      <c r="L54" s="32"/>
      <c r="M54" s="22"/>
      <c r="N54" s="20" t="s">
        <v>790</v>
      </c>
      <c r="O54" s="20" t="s">
        <v>556</v>
      </c>
      <c r="R54" s="38">
        <f t="shared" si="0"/>
        <v>5.2173913043478262</v>
      </c>
      <c r="S54" s="38">
        <f t="shared" si="1"/>
        <v>1.3043478260869565E-2</v>
      </c>
      <c r="T54" s="38">
        <f t="shared" si="2"/>
        <v>2.5000000000000001E-3</v>
      </c>
      <c r="U54" s="20" t="s">
        <v>356</v>
      </c>
      <c r="V54" s="20" t="s">
        <v>791</v>
      </c>
      <c r="W54" s="20" t="s">
        <v>465</v>
      </c>
      <c r="X54" s="20" t="s">
        <v>359</v>
      </c>
      <c r="Y54" s="20">
        <v>300</v>
      </c>
      <c r="Z54" s="20" t="s">
        <v>789</v>
      </c>
      <c r="AA54" s="20" t="s">
        <v>373</v>
      </c>
    </row>
    <row r="55" spans="1:27" hidden="1">
      <c r="A55" s="20" t="s">
        <v>792</v>
      </c>
      <c r="B55" s="20" t="s">
        <v>351</v>
      </c>
      <c r="C55" s="20" t="s">
        <v>793</v>
      </c>
      <c r="D55" s="20" t="s">
        <v>794</v>
      </c>
      <c r="E55" s="20" t="s">
        <v>329</v>
      </c>
      <c r="F55" s="20" t="s">
        <v>795</v>
      </c>
      <c r="G55" s="20" t="s">
        <v>796</v>
      </c>
      <c r="H55" s="22" t="s">
        <v>367</v>
      </c>
      <c r="I55" s="22"/>
      <c r="J55" s="32"/>
      <c r="K55" s="32"/>
      <c r="L55" s="32"/>
      <c r="M55" s="22"/>
      <c r="N55" s="20" t="s">
        <v>797</v>
      </c>
      <c r="O55" s="20" t="s">
        <v>798</v>
      </c>
      <c r="R55" s="38">
        <f t="shared" si="0"/>
        <v>8.2945975593034422</v>
      </c>
      <c r="S55" s="38">
        <f t="shared" si="1"/>
        <v>2.0567667626491155E-2</v>
      </c>
      <c r="T55" s="38">
        <f t="shared" si="2"/>
        <v>2.4796462371368352E-3</v>
      </c>
      <c r="U55" s="20" t="s">
        <v>799</v>
      </c>
      <c r="V55" s="20" t="s">
        <v>800</v>
      </c>
      <c r="W55" s="20" t="s">
        <v>350</v>
      </c>
      <c r="X55" s="20" t="s">
        <v>326</v>
      </c>
      <c r="Y55" s="20">
        <v>300</v>
      </c>
      <c r="Z55" s="20" t="s">
        <v>801</v>
      </c>
      <c r="AA55" s="20" t="s">
        <v>373</v>
      </c>
    </row>
    <row r="56" spans="1:27" hidden="1">
      <c r="A56" s="20" t="s">
        <v>802</v>
      </c>
      <c r="B56" s="20" t="s">
        <v>803</v>
      </c>
      <c r="C56" s="20" t="s">
        <v>804</v>
      </c>
      <c r="D56" s="20" t="s">
        <v>805</v>
      </c>
      <c r="E56" s="20" t="s">
        <v>329</v>
      </c>
      <c r="F56" s="20" t="s">
        <v>806</v>
      </c>
      <c r="G56" s="20" t="s">
        <v>807</v>
      </c>
      <c r="N56" s="20" t="s">
        <v>540</v>
      </c>
      <c r="O56" s="20" t="s">
        <v>374</v>
      </c>
      <c r="R56" s="38">
        <f t="shared" si="0"/>
        <v>6.5384615384615381E-3</v>
      </c>
      <c r="S56" s="38">
        <f t="shared" si="1"/>
        <v>2.3076923076923078E-2</v>
      </c>
      <c r="T56" s="38">
        <f t="shared" si="2"/>
        <v>3.5294117647058822</v>
      </c>
      <c r="U56" s="20" t="s">
        <v>542</v>
      </c>
      <c r="V56" s="20" t="s">
        <v>808</v>
      </c>
      <c r="W56" s="20" t="s">
        <v>809</v>
      </c>
      <c r="X56" s="20" t="s">
        <v>326</v>
      </c>
      <c r="Y56" s="20">
        <v>300</v>
      </c>
      <c r="Z56" s="20" t="s">
        <v>373</v>
      </c>
      <c r="AA56" s="20" t="s">
        <v>373</v>
      </c>
    </row>
    <row r="57" spans="1:27" hidden="1">
      <c r="A57" s="20" t="s">
        <v>810</v>
      </c>
      <c r="B57" s="20" t="s">
        <v>811</v>
      </c>
      <c r="C57" s="20" t="s">
        <v>812</v>
      </c>
      <c r="D57" s="20" t="s">
        <v>813</v>
      </c>
      <c r="E57" s="20" t="s">
        <v>344</v>
      </c>
      <c r="F57" s="20" t="s">
        <v>811</v>
      </c>
      <c r="G57" s="20" t="s">
        <v>814</v>
      </c>
      <c r="H57" s="23"/>
      <c r="I57" s="23"/>
      <c r="J57" s="23"/>
      <c r="K57" s="23"/>
      <c r="L57" s="23"/>
      <c r="M57" s="23"/>
      <c r="N57" s="20" t="s">
        <v>735</v>
      </c>
      <c r="O57" s="20" t="s">
        <v>815</v>
      </c>
      <c r="R57" s="38">
        <f t="shared" si="0"/>
        <v>4.7647058823529411</v>
      </c>
      <c r="S57" s="38">
        <f t="shared" si="1"/>
        <v>1.7647058823529412E-2</v>
      </c>
      <c r="T57" s="38">
        <f t="shared" si="2"/>
        <v>3.7037037037037038E-3</v>
      </c>
      <c r="U57" s="20" t="s">
        <v>356</v>
      </c>
      <c r="V57" s="20" t="s">
        <v>406</v>
      </c>
      <c r="W57" s="20" t="s">
        <v>407</v>
      </c>
      <c r="X57" s="20" t="s">
        <v>351</v>
      </c>
      <c r="Y57" s="20">
        <v>300</v>
      </c>
      <c r="Z57" s="20" t="s">
        <v>816</v>
      </c>
    </row>
    <row r="58" spans="1:27" hidden="1">
      <c r="A58" s="20" t="s">
        <v>817</v>
      </c>
      <c r="B58" s="20" t="s">
        <v>818</v>
      </c>
      <c r="C58" s="20" t="s">
        <v>819</v>
      </c>
      <c r="D58" s="20" t="s">
        <v>820</v>
      </c>
      <c r="E58" s="20" t="s">
        <v>329</v>
      </c>
      <c r="F58" s="20" t="s">
        <v>819</v>
      </c>
      <c r="G58" s="20" t="s">
        <v>821</v>
      </c>
      <c r="H58" s="23"/>
      <c r="I58" s="23"/>
      <c r="J58" s="23"/>
      <c r="K58" s="23"/>
      <c r="L58" s="23"/>
      <c r="M58" s="23"/>
      <c r="N58" s="20" t="s">
        <v>72</v>
      </c>
      <c r="O58" s="20" t="s">
        <v>689</v>
      </c>
      <c r="R58" s="38">
        <f t="shared" si="0"/>
        <v>6.8571428571428568</v>
      </c>
      <c r="S58" s="38">
        <f t="shared" si="1"/>
        <v>2.1428571428571429E-2</v>
      </c>
      <c r="T58" s="38">
        <f t="shared" si="2"/>
        <v>3.1250000000000002E-3</v>
      </c>
      <c r="U58" s="20" t="s">
        <v>334</v>
      </c>
      <c r="V58" s="20" t="s">
        <v>822</v>
      </c>
      <c r="W58" s="20" t="s">
        <v>350</v>
      </c>
      <c r="X58" s="20" t="s">
        <v>351</v>
      </c>
      <c r="Y58" s="20">
        <v>300</v>
      </c>
      <c r="Z58" s="20" t="s">
        <v>373</v>
      </c>
      <c r="AA58" s="20" t="s">
        <v>373</v>
      </c>
    </row>
    <row r="59" spans="1:27" hidden="1">
      <c r="A59" s="20" t="s">
        <v>823</v>
      </c>
      <c r="B59" s="20" t="s">
        <v>824</v>
      </c>
      <c r="C59" s="20" t="s">
        <v>825</v>
      </c>
      <c r="D59" s="20" t="s">
        <v>826</v>
      </c>
      <c r="E59" s="20" t="s">
        <v>329</v>
      </c>
      <c r="F59" s="20" t="s">
        <v>827</v>
      </c>
      <c r="G59" s="20" t="s">
        <v>828</v>
      </c>
      <c r="H59" s="23"/>
      <c r="I59" s="23"/>
      <c r="J59" s="23"/>
      <c r="K59" s="23"/>
      <c r="L59" s="23"/>
      <c r="M59" s="23"/>
      <c r="N59" s="20" t="s">
        <v>583</v>
      </c>
      <c r="O59" s="20" t="s">
        <v>555</v>
      </c>
      <c r="R59" s="38">
        <f t="shared" si="0"/>
        <v>3.3333333333333335</v>
      </c>
      <c r="S59" s="38">
        <f t="shared" si="1"/>
        <v>0.02</v>
      </c>
      <c r="T59" s="38">
        <f t="shared" si="2"/>
        <v>6.0000000000000001E-3</v>
      </c>
      <c r="U59" s="20" t="s">
        <v>334</v>
      </c>
      <c r="V59" s="20" t="s">
        <v>829</v>
      </c>
      <c r="W59" s="20" t="s">
        <v>350</v>
      </c>
      <c r="X59" s="20" t="s">
        <v>418</v>
      </c>
      <c r="Y59" s="20">
        <v>300</v>
      </c>
      <c r="Z59" s="20" t="s">
        <v>830</v>
      </c>
      <c r="AA59" s="20" t="s">
        <v>373</v>
      </c>
    </row>
    <row r="60" spans="1:27" hidden="1">
      <c r="A60" s="20" t="s">
        <v>831</v>
      </c>
      <c r="B60" s="20" t="s">
        <v>832</v>
      </c>
      <c r="C60" s="20" t="s">
        <v>833</v>
      </c>
      <c r="D60" s="20" t="s">
        <v>834</v>
      </c>
      <c r="E60" s="20" t="s">
        <v>344</v>
      </c>
      <c r="F60" s="20" t="s">
        <v>835</v>
      </c>
      <c r="G60" s="20" t="s">
        <v>836</v>
      </c>
      <c r="N60" s="20" t="s">
        <v>837</v>
      </c>
      <c r="O60" s="20" t="s">
        <v>721</v>
      </c>
      <c r="R60" s="38">
        <f t="shared" si="0"/>
        <v>2.1568627450980391</v>
      </c>
      <c r="S60" s="38">
        <f t="shared" si="1"/>
        <v>9.8039215686274508E-3</v>
      </c>
      <c r="T60" s="38">
        <f t="shared" si="2"/>
        <v>4.5454545454545452E-3</v>
      </c>
      <c r="U60" s="20" t="s">
        <v>573</v>
      </c>
      <c r="V60" s="20" t="s">
        <v>838</v>
      </c>
      <c r="W60" s="20" t="s">
        <v>839</v>
      </c>
      <c r="X60" s="20" t="s">
        <v>326</v>
      </c>
      <c r="Y60" s="20">
        <v>500</v>
      </c>
      <c r="Z60" s="20" t="s">
        <v>840</v>
      </c>
      <c r="AA60" s="20" t="s">
        <v>373</v>
      </c>
    </row>
    <row r="61" spans="1:27" hidden="1">
      <c r="A61" s="20" t="s">
        <v>841</v>
      </c>
      <c r="B61" s="20" t="s">
        <v>842</v>
      </c>
      <c r="C61" s="20" t="s">
        <v>843</v>
      </c>
      <c r="D61" s="20" t="s">
        <v>844</v>
      </c>
      <c r="E61" s="20" t="s">
        <v>329</v>
      </c>
      <c r="F61" s="20" t="s">
        <v>845</v>
      </c>
      <c r="G61" s="20" t="s">
        <v>846</v>
      </c>
      <c r="H61" s="29" t="s">
        <v>847</v>
      </c>
      <c r="I61" s="22">
        <v>21</v>
      </c>
      <c r="J61" s="32">
        <v>44119</v>
      </c>
      <c r="K61" s="33">
        <v>2</v>
      </c>
      <c r="L61" s="32" t="s">
        <v>381</v>
      </c>
      <c r="M61" s="22" t="s">
        <v>382</v>
      </c>
      <c r="N61" s="20" t="s">
        <v>540</v>
      </c>
      <c r="O61" s="20" t="s">
        <v>848</v>
      </c>
      <c r="R61" s="38">
        <f t="shared" si="0"/>
        <v>9.8461538461538467</v>
      </c>
      <c r="S61" s="38">
        <f t="shared" si="1"/>
        <v>2.3076923076923078E-2</v>
      </c>
      <c r="T61" s="38">
        <f t="shared" si="2"/>
        <v>2.3437499999999999E-3</v>
      </c>
      <c r="U61" s="20" t="s">
        <v>334</v>
      </c>
      <c r="V61" s="20" t="s">
        <v>849</v>
      </c>
      <c r="W61" s="20" t="s">
        <v>223</v>
      </c>
      <c r="X61" s="20" t="s">
        <v>351</v>
      </c>
      <c r="Y61" s="20">
        <v>300</v>
      </c>
      <c r="Z61" s="20" t="s">
        <v>850</v>
      </c>
      <c r="AA61" s="20" t="s">
        <v>373</v>
      </c>
    </row>
    <row r="62" spans="1:27" hidden="1">
      <c r="A62" s="20" t="s">
        <v>851</v>
      </c>
      <c r="B62" s="20" t="s">
        <v>852</v>
      </c>
      <c r="C62" s="20" t="s">
        <v>853</v>
      </c>
      <c r="D62" s="20" t="s">
        <v>853</v>
      </c>
      <c r="E62" s="20" t="s">
        <v>329</v>
      </c>
      <c r="F62" s="20" t="s">
        <v>852</v>
      </c>
      <c r="G62" s="20" t="s">
        <v>854</v>
      </c>
      <c r="H62" s="23"/>
      <c r="I62" s="23"/>
      <c r="J62" s="23"/>
      <c r="K62" s="23"/>
      <c r="L62" s="23"/>
      <c r="M62" s="23"/>
      <c r="N62" s="20" t="s">
        <v>745</v>
      </c>
      <c r="O62" s="20" t="s">
        <v>855</v>
      </c>
      <c r="R62" s="38">
        <f t="shared" si="0"/>
        <v>4.6190476190476186</v>
      </c>
      <c r="S62" s="38">
        <f t="shared" si="1"/>
        <v>1.4285714285714285E-2</v>
      </c>
      <c r="T62" s="38">
        <f t="shared" si="2"/>
        <v>3.092783505154639E-3</v>
      </c>
      <c r="U62" s="20" t="s">
        <v>334</v>
      </c>
      <c r="V62" s="20" t="s">
        <v>856</v>
      </c>
      <c r="W62" s="20" t="s">
        <v>857</v>
      </c>
      <c r="X62" s="20" t="s">
        <v>418</v>
      </c>
      <c r="Y62" s="20">
        <v>300</v>
      </c>
      <c r="Z62" s="20" t="s">
        <v>373</v>
      </c>
      <c r="AA62" s="20" t="s">
        <v>373</v>
      </c>
    </row>
    <row r="63" spans="1:27">
      <c r="A63" s="20" t="s">
        <v>858</v>
      </c>
      <c r="B63" s="20" t="s">
        <v>62</v>
      </c>
      <c r="C63" s="20" t="s">
        <v>63</v>
      </c>
      <c r="D63" s="20" t="s">
        <v>63</v>
      </c>
      <c r="E63" s="20" t="s">
        <v>329</v>
      </c>
      <c r="F63" s="20" t="s">
        <v>62</v>
      </c>
      <c r="G63" s="20" t="s">
        <v>64</v>
      </c>
      <c r="H63" s="29" t="s">
        <v>859</v>
      </c>
      <c r="I63" s="22">
        <v>63</v>
      </c>
      <c r="J63" s="32">
        <v>44101</v>
      </c>
      <c r="K63" s="33">
        <v>19</v>
      </c>
      <c r="L63" s="34" t="s">
        <v>381</v>
      </c>
      <c r="M63" s="35" t="s">
        <v>381</v>
      </c>
      <c r="N63" s="20" t="s">
        <v>65</v>
      </c>
      <c r="O63" s="20" t="s">
        <v>860</v>
      </c>
      <c r="R63" s="38">
        <f t="shared" si="0"/>
        <v>10.833333333333334</v>
      </c>
      <c r="S63" s="38">
        <f t="shared" si="1"/>
        <v>2.5000000000000001E-2</v>
      </c>
      <c r="T63" s="38">
        <f t="shared" si="2"/>
        <v>2.3076923076923079E-3</v>
      </c>
      <c r="U63" s="20" t="s">
        <v>356</v>
      </c>
      <c r="V63" s="20" t="s">
        <v>861</v>
      </c>
      <c r="W63" s="20" t="s">
        <v>371</v>
      </c>
      <c r="X63" s="20" t="s">
        <v>862</v>
      </c>
      <c r="Y63" s="20">
        <v>300</v>
      </c>
      <c r="Z63" s="20" t="s">
        <v>64</v>
      </c>
      <c r="AA63" s="20" t="s">
        <v>373</v>
      </c>
    </row>
    <row r="64" spans="1:27" hidden="1">
      <c r="A64" s="20" t="s">
        <v>863</v>
      </c>
      <c r="B64" s="20" t="s">
        <v>864</v>
      </c>
      <c r="C64" s="20" t="s">
        <v>865</v>
      </c>
      <c r="D64" s="20" t="s">
        <v>866</v>
      </c>
      <c r="E64" s="20" t="s">
        <v>329</v>
      </c>
      <c r="F64" s="20" t="s">
        <v>867</v>
      </c>
      <c r="G64" s="20" t="s">
        <v>868</v>
      </c>
      <c r="H64" s="23"/>
      <c r="I64" s="23"/>
      <c r="J64" s="23"/>
      <c r="K64" s="23"/>
      <c r="L64" s="23"/>
      <c r="M64" s="23"/>
      <c r="N64" s="20" t="s">
        <v>790</v>
      </c>
      <c r="O64" s="20" t="s">
        <v>869</v>
      </c>
      <c r="R64" s="38">
        <f t="shared" si="0"/>
        <v>1.173913043478261</v>
      </c>
      <c r="S64" s="38">
        <f t="shared" si="1"/>
        <v>1.3043478260869565E-2</v>
      </c>
      <c r="T64" s="38">
        <f t="shared" si="2"/>
        <v>1.1111111111111112E-2</v>
      </c>
      <c r="U64" s="20" t="s">
        <v>334</v>
      </c>
      <c r="V64" s="20" t="s">
        <v>870</v>
      </c>
      <c r="W64" s="20" t="s">
        <v>809</v>
      </c>
      <c r="X64" s="20" t="s">
        <v>351</v>
      </c>
      <c r="Y64" s="20">
        <v>300</v>
      </c>
      <c r="Z64" s="20" t="s">
        <v>373</v>
      </c>
      <c r="AA64" s="20" t="s">
        <v>373</v>
      </c>
    </row>
    <row r="65" spans="1:27" hidden="1">
      <c r="A65" s="20" t="s">
        <v>871</v>
      </c>
      <c r="B65" s="20" t="s">
        <v>872</v>
      </c>
      <c r="C65" s="20" t="s">
        <v>873</v>
      </c>
      <c r="D65" s="20" t="s">
        <v>873</v>
      </c>
      <c r="E65" s="20" t="s">
        <v>329</v>
      </c>
      <c r="F65" s="20" t="s">
        <v>872</v>
      </c>
      <c r="G65" s="20" t="s">
        <v>874</v>
      </c>
      <c r="H65" s="23"/>
      <c r="I65" s="23"/>
      <c r="J65" s="23"/>
      <c r="K65" s="23"/>
      <c r="L65" s="23"/>
      <c r="M65" s="23"/>
      <c r="N65" s="20" t="s">
        <v>454</v>
      </c>
      <c r="O65" s="20" t="s">
        <v>640</v>
      </c>
      <c r="R65" s="38">
        <f t="shared" si="0"/>
        <v>1.467741935483871</v>
      </c>
      <c r="S65" s="38">
        <f t="shared" si="1"/>
        <v>8.0645161290322578E-3</v>
      </c>
      <c r="T65" s="38">
        <f t="shared" si="2"/>
        <v>5.4945054945054949E-3</v>
      </c>
      <c r="U65" s="20" t="s">
        <v>875</v>
      </c>
      <c r="V65" s="20" t="s">
        <v>785</v>
      </c>
      <c r="W65" s="20" t="s">
        <v>876</v>
      </c>
      <c r="X65" s="20" t="s">
        <v>351</v>
      </c>
      <c r="Y65" s="20">
        <v>500</v>
      </c>
      <c r="Z65" s="20" t="s">
        <v>874</v>
      </c>
      <c r="AA65" s="20" t="s">
        <v>373</v>
      </c>
    </row>
    <row r="66" spans="1:27" hidden="1">
      <c r="A66" s="20" t="s">
        <v>877</v>
      </c>
      <c r="B66" s="20" t="s">
        <v>878</v>
      </c>
      <c r="C66" s="20" t="s">
        <v>879</v>
      </c>
      <c r="D66" s="20" t="s">
        <v>880</v>
      </c>
      <c r="E66" s="20" t="s">
        <v>329</v>
      </c>
      <c r="F66" s="20" t="s">
        <v>881</v>
      </c>
      <c r="G66" s="20" t="s">
        <v>882</v>
      </c>
      <c r="H66" s="23"/>
      <c r="I66" s="23"/>
      <c r="J66" s="23"/>
      <c r="K66" s="23"/>
      <c r="L66" s="23"/>
      <c r="M66" s="23"/>
      <c r="N66" s="20" t="s">
        <v>883</v>
      </c>
      <c r="O66" s="20" t="s">
        <v>837</v>
      </c>
      <c r="R66" s="38">
        <f t="shared" ref="R66:R129" si="3">O66/N66</f>
        <v>1.5454545454545454</v>
      </c>
      <c r="S66" s="38">
        <f t="shared" ref="S66:S129" si="4">Y66/N66</f>
        <v>1.5151515151515152E-2</v>
      </c>
      <c r="T66" s="38">
        <f t="shared" ref="T66:T129" si="5">Y66/O66</f>
        <v>9.8039215686274508E-3</v>
      </c>
      <c r="U66" s="20" t="s">
        <v>356</v>
      </c>
      <c r="V66" s="20" t="s">
        <v>884</v>
      </c>
      <c r="W66" s="20" t="s">
        <v>809</v>
      </c>
      <c r="X66" s="20" t="s">
        <v>418</v>
      </c>
      <c r="Y66" s="20">
        <v>500</v>
      </c>
      <c r="Z66" s="20" t="s">
        <v>885</v>
      </c>
    </row>
    <row r="67" spans="1:27" hidden="1">
      <c r="A67" s="20" t="s">
        <v>886</v>
      </c>
      <c r="B67" s="20" t="s">
        <v>887</v>
      </c>
      <c r="C67" s="20" t="s">
        <v>888</v>
      </c>
      <c r="D67" s="20" t="s">
        <v>889</v>
      </c>
      <c r="E67" s="20" t="s">
        <v>329</v>
      </c>
      <c r="F67" s="20" t="s">
        <v>890</v>
      </c>
      <c r="G67" s="20" t="s">
        <v>891</v>
      </c>
      <c r="N67" s="20" t="s">
        <v>46</v>
      </c>
      <c r="O67" s="20" t="s">
        <v>892</v>
      </c>
      <c r="R67" s="38">
        <f t="shared" si="3"/>
        <v>3.5454545454545454</v>
      </c>
      <c r="S67" s="38">
        <f t="shared" si="4"/>
        <v>2.7272727272727271E-2</v>
      </c>
      <c r="T67" s="38">
        <f t="shared" si="5"/>
        <v>7.6923076923076927E-3</v>
      </c>
      <c r="U67" s="20" t="s">
        <v>334</v>
      </c>
      <c r="V67" s="20" t="s">
        <v>406</v>
      </c>
      <c r="W67" s="20" t="s">
        <v>465</v>
      </c>
      <c r="X67" s="20" t="s">
        <v>326</v>
      </c>
      <c r="Y67" s="20">
        <v>300</v>
      </c>
      <c r="Z67" s="20" t="s">
        <v>893</v>
      </c>
      <c r="AA67" s="20" t="s">
        <v>373</v>
      </c>
    </row>
    <row r="68" spans="1:27" hidden="1">
      <c r="A68" s="20" t="s">
        <v>894</v>
      </c>
      <c r="B68" s="20" t="s">
        <v>895</v>
      </c>
      <c r="C68" s="20" t="s">
        <v>896</v>
      </c>
      <c r="D68" s="20" t="s">
        <v>897</v>
      </c>
      <c r="E68" s="20" t="s">
        <v>344</v>
      </c>
      <c r="F68" s="20" t="s">
        <v>895</v>
      </c>
      <c r="G68" s="20" t="s">
        <v>898</v>
      </c>
      <c r="N68" s="20" t="s">
        <v>899</v>
      </c>
      <c r="O68" s="20" t="s">
        <v>900</v>
      </c>
      <c r="R68" s="38">
        <f t="shared" si="3"/>
        <v>1.8134715025906736</v>
      </c>
      <c r="S68" s="38" t="e">
        <f t="shared" si="4"/>
        <v>#VALUE!</v>
      </c>
      <c r="T68" s="38" t="e">
        <f t="shared" si="5"/>
        <v>#VALUE!</v>
      </c>
      <c r="U68" s="20" t="s">
        <v>901</v>
      </c>
      <c r="V68" s="20" t="s">
        <v>406</v>
      </c>
      <c r="W68" s="20" t="s">
        <v>465</v>
      </c>
      <c r="X68" s="20" t="s">
        <v>326</v>
      </c>
      <c r="Y68" s="20" t="s">
        <v>338</v>
      </c>
      <c r="Z68" s="20" t="s">
        <v>902</v>
      </c>
      <c r="AA68" s="20" t="s">
        <v>903</v>
      </c>
    </row>
    <row r="69" spans="1:27" hidden="1">
      <c r="A69" s="20" t="s">
        <v>904</v>
      </c>
      <c r="B69" s="20" t="s">
        <v>251</v>
      </c>
      <c r="C69" s="20" t="s">
        <v>905</v>
      </c>
      <c r="D69" s="20" t="s">
        <v>252</v>
      </c>
      <c r="E69" s="20" t="s">
        <v>344</v>
      </c>
      <c r="F69" s="20" t="s">
        <v>253</v>
      </c>
      <c r="G69" s="20" t="s">
        <v>906</v>
      </c>
      <c r="H69" s="29" t="s">
        <v>907</v>
      </c>
      <c r="I69" s="22">
        <v>26</v>
      </c>
      <c r="J69" s="32">
        <v>44111</v>
      </c>
      <c r="K69" s="33">
        <v>9</v>
      </c>
      <c r="L69" s="32" t="s">
        <v>382</v>
      </c>
      <c r="M69" s="22" t="s">
        <v>382</v>
      </c>
      <c r="N69" s="20" t="s">
        <v>908</v>
      </c>
      <c r="O69" s="20" t="s">
        <v>909</v>
      </c>
      <c r="R69" s="38">
        <f t="shared" si="3"/>
        <v>9.4326036866359448</v>
      </c>
      <c r="S69" s="38">
        <f t="shared" si="4"/>
        <v>2.1601382488479263E-2</v>
      </c>
      <c r="T69" s="38">
        <f t="shared" si="5"/>
        <v>2.2900763358778627E-3</v>
      </c>
      <c r="U69" s="20" t="s">
        <v>356</v>
      </c>
      <c r="V69" s="20" t="s">
        <v>753</v>
      </c>
      <c r="W69" s="20" t="s">
        <v>465</v>
      </c>
      <c r="X69" s="20" t="s">
        <v>326</v>
      </c>
      <c r="Y69" s="20">
        <v>300</v>
      </c>
      <c r="Z69" s="20" t="s">
        <v>910</v>
      </c>
      <c r="AA69" s="20" t="s">
        <v>373</v>
      </c>
    </row>
    <row r="70" spans="1:27" hidden="1">
      <c r="A70" s="20" t="s">
        <v>911</v>
      </c>
      <c r="B70" s="20" t="s">
        <v>912</v>
      </c>
      <c r="C70" s="20" t="s">
        <v>913</v>
      </c>
      <c r="D70" s="20" t="s">
        <v>913</v>
      </c>
      <c r="E70" s="20" t="s">
        <v>344</v>
      </c>
      <c r="F70" s="20" t="s">
        <v>912</v>
      </c>
      <c r="G70" s="20" t="s">
        <v>914</v>
      </c>
      <c r="H70" s="22" t="s">
        <v>367</v>
      </c>
      <c r="I70" s="22"/>
      <c r="J70" s="32"/>
      <c r="K70" s="32"/>
      <c r="L70" s="32"/>
      <c r="M70" s="22"/>
      <c r="N70" s="20" t="s">
        <v>915</v>
      </c>
      <c r="O70" s="20" t="s">
        <v>916</v>
      </c>
      <c r="R70" s="38">
        <f t="shared" si="3"/>
        <v>7.25</v>
      </c>
      <c r="S70" s="38">
        <f t="shared" si="4"/>
        <v>1.5625E-2</v>
      </c>
      <c r="T70" s="38">
        <f t="shared" si="5"/>
        <v>2.1551724137931034E-3</v>
      </c>
      <c r="U70" s="20" t="s">
        <v>334</v>
      </c>
      <c r="V70" s="20" t="s">
        <v>349</v>
      </c>
      <c r="W70" s="20" t="s">
        <v>465</v>
      </c>
      <c r="X70" s="20" t="s">
        <v>862</v>
      </c>
      <c r="Y70" s="20">
        <v>500</v>
      </c>
      <c r="Z70" s="20" t="s">
        <v>914</v>
      </c>
      <c r="AA70" s="20" t="s">
        <v>373</v>
      </c>
    </row>
    <row r="71" spans="1:27" hidden="1">
      <c r="A71" s="20" t="s">
        <v>917</v>
      </c>
      <c r="B71" s="20" t="s">
        <v>918</v>
      </c>
      <c r="C71" s="20" t="s">
        <v>919</v>
      </c>
      <c r="D71" s="20" t="s">
        <v>920</v>
      </c>
      <c r="E71" s="20" t="s">
        <v>329</v>
      </c>
      <c r="F71" s="20" t="s">
        <v>921</v>
      </c>
      <c r="G71" s="20" t="s">
        <v>922</v>
      </c>
      <c r="H71" s="22" t="s">
        <v>367</v>
      </c>
      <c r="I71" s="22"/>
      <c r="J71" s="32"/>
      <c r="K71" s="32"/>
      <c r="L71" s="32"/>
      <c r="M71" s="22"/>
      <c r="N71" s="20" t="s">
        <v>923</v>
      </c>
      <c r="O71" s="20" t="s">
        <v>924</v>
      </c>
      <c r="R71" s="38">
        <f t="shared" si="3"/>
        <v>10.3397341211226</v>
      </c>
      <c r="S71" s="38">
        <f t="shared" si="4"/>
        <v>2.2156573116691284E-2</v>
      </c>
      <c r="T71" s="38">
        <f t="shared" si="5"/>
        <v>2.142857142857143E-3</v>
      </c>
      <c r="U71" s="20" t="s">
        <v>356</v>
      </c>
      <c r="V71" s="20" t="s">
        <v>785</v>
      </c>
      <c r="W71" s="20" t="s">
        <v>925</v>
      </c>
      <c r="X71" s="20" t="s">
        <v>351</v>
      </c>
      <c r="Y71" s="20">
        <v>300</v>
      </c>
      <c r="Z71" s="20" t="s">
        <v>926</v>
      </c>
      <c r="AA71" s="20" t="s">
        <v>373</v>
      </c>
    </row>
    <row r="72" spans="1:27" hidden="1">
      <c r="A72" s="20" t="s">
        <v>927</v>
      </c>
      <c r="B72" s="20" t="s">
        <v>928</v>
      </c>
      <c r="C72" s="20" t="s">
        <v>929</v>
      </c>
      <c r="D72" s="20" t="s">
        <v>930</v>
      </c>
      <c r="E72" s="20" t="s">
        <v>344</v>
      </c>
      <c r="F72" s="20" t="s">
        <v>928</v>
      </c>
      <c r="G72" s="20" t="s">
        <v>931</v>
      </c>
      <c r="H72" s="22" t="s">
        <v>367</v>
      </c>
      <c r="I72" s="22"/>
      <c r="J72" s="32"/>
      <c r="K72" s="32"/>
      <c r="L72" s="32"/>
      <c r="M72" s="22"/>
      <c r="N72" s="20" t="s">
        <v>630</v>
      </c>
      <c r="O72" s="20" t="s">
        <v>932</v>
      </c>
      <c r="R72" s="38">
        <f t="shared" si="3"/>
        <v>5.85</v>
      </c>
      <c r="S72" s="38">
        <f t="shared" si="4"/>
        <v>1.2500000000000001E-2</v>
      </c>
      <c r="T72" s="38">
        <f t="shared" si="5"/>
        <v>2.136752136752137E-3</v>
      </c>
      <c r="U72" s="20" t="s">
        <v>334</v>
      </c>
      <c r="V72" s="20" t="s">
        <v>747</v>
      </c>
      <c r="W72" s="20" t="s">
        <v>465</v>
      </c>
      <c r="X72" s="20" t="s">
        <v>351</v>
      </c>
      <c r="Y72" s="20">
        <v>500</v>
      </c>
      <c r="Z72" s="20" t="s">
        <v>933</v>
      </c>
      <c r="AA72" s="20" t="s">
        <v>373</v>
      </c>
    </row>
    <row r="73" spans="1:27" hidden="1">
      <c r="A73" s="20" t="s">
        <v>934</v>
      </c>
      <c r="B73" s="20" t="s">
        <v>935</v>
      </c>
      <c r="C73" s="20" t="s">
        <v>936</v>
      </c>
      <c r="D73" s="20" t="s">
        <v>936</v>
      </c>
      <c r="E73" s="20" t="s">
        <v>329</v>
      </c>
      <c r="F73" s="20" t="s">
        <v>937</v>
      </c>
      <c r="G73" s="20" t="s">
        <v>938</v>
      </c>
      <c r="H73" s="23"/>
      <c r="I73" s="23"/>
      <c r="J73" s="23"/>
      <c r="K73" s="23"/>
      <c r="L73" s="23"/>
      <c r="M73" s="23"/>
      <c r="N73" s="20" t="s">
        <v>65</v>
      </c>
      <c r="O73" s="20" t="s">
        <v>555</v>
      </c>
      <c r="R73" s="38">
        <f t="shared" si="3"/>
        <v>4.166666666666667</v>
      </c>
      <c r="S73" s="38">
        <f t="shared" si="4"/>
        <v>2.5000000000000001E-2</v>
      </c>
      <c r="T73" s="38">
        <f t="shared" si="5"/>
        <v>6.0000000000000001E-3</v>
      </c>
      <c r="U73" s="20" t="s">
        <v>334</v>
      </c>
      <c r="V73" s="20" t="s">
        <v>939</v>
      </c>
      <c r="W73" s="20" t="s">
        <v>350</v>
      </c>
      <c r="X73" s="20" t="s">
        <v>418</v>
      </c>
      <c r="Y73" s="20">
        <v>300</v>
      </c>
      <c r="Z73" s="20" t="s">
        <v>373</v>
      </c>
      <c r="AA73" s="20" t="s">
        <v>373</v>
      </c>
    </row>
    <row r="74" spans="1:27" hidden="1">
      <c r="A74" s="20" t="s">
        <v>940</v>
      </c>
      <c r="B74" s="20" t="s">
        <v>941</v>
      </c>
      <c r="C74" s="20" t="s">
        <v>942</v>
      </c>
      <c r="D74" s="20" t="s">
        <v>943</v>
      </c>
      <c r="E74" s="20" t="s">
        <v>344</v>
      </c>
      <c r="F74" s="20" t="s">
        <v>941</v>
      </c>
      <c r="G74" s="20" t="s">
        <v>944</v>
      </c>
      <c r="H74" s="23"/>
      <c r="I74" s="23"/>
      <c r="J74" s="23"/>
      <c r="K74" s="23"/>
      <c r="L74" s="23"/>
      <c r="M74" s="23"/>
      <c r="N74" s="20" t="s">
        <v>837</v>
      </c>
      <c r="O74" s="20" t="s">
        <v>945</v>
      </c>
      <c r="R74" s="38">
        <f t="shared" si="3"/>
        <v>0.84313725490196079</v>
      </c>
      <c r="S74" s="38">
        <f t="shared" si="4"/>
        <v>9.8039215686274508E-3</v>
      </c>
      <c r="T74" s="38">
        <f t="shared" si="5"/>
        <v>1.1627906976744186E-2</v>
      </c>
      <c r="U74" s="20" t="s">
        <v>334</v>
      </c>
      <c r="V74" s="20" t="s">
        <v>631</v>
      </c>
      <c r="W74" s="20" t="s">
        <v>876</v>
      </c>
      <c r="X74" s="20" t="s">
        <v>326</v>
      </c>
      <c r="Y74" s="20">
        <v>500</v>
      </c>
      <c r="Z74" s="20" t="s">
        <v>946</v>
      </c>
      <c r="AA74" s="20" t="s">
        <v>373</v>
      </c>
    </row>
    <row r="75" spans="1:27" hidden="1">
      <c r="A75" s="20" t="s">
        <v>947</v>
      </c>
      <c r="B75" s="20" t="s">
        <v>948</v>
      </c>
      <c r="C75" s="20" t="s">
        <v>949</v>
      </c>
      <c r="D75" s="20" t="s">
        <v>950</v>
      </c>
      <c r="E75" s="20" t="s">
        <v>344</v>
      </c>
      <c r="F75" s="20" t="s">
        <v>951</v>
      </c>
      <c r="G75" s="20" t="s">
        <v>952</v>
      </c>
      <c r="H75" s="23"/>
      <c r="I75" s="23"/>
      <c r="J75" s="23"/>
      <c r="K75" s="23"/>
      <c r="L75" s="23"/>
      <c r="M75" s="23"/>
      <c r="N75" s="20" t="s">
        <v>583</v>
      </c>
      <c r="O75" s="20" t="s">
        <v>416</v>
      </c>
      <c r="R75" s="38">
        <f t="shared" si="3"/>
        <v>3.6</v>
      </c>
      <c r="S75" s="38">
        <f t="shared" si="4"/>
        <v>0.02</v>
      </c>
      <c r="T75" s="38">
        <f t="shared" si="5"/>
        <v>5.5555555555555558E-3</v>
      </c>
      <c r="U75" s="20" t="s">
        <v>356</v>
      </c>
      <c r="V75" s="20" t="s">
        <v>785</v>
      </c>
      <c r="W75" s="20" t="s">
        <v>953</v>
      </c>
      <c r="X75" s="20" t="s">
        <v>351</v>
      </c>
      <c r="Y75" s="20">
        <v>300</v>
      </c>
      <c r="Z75" s="20" t="s">
        <v>954</v>
      </c>
      <c r="AA75" s="20" t="s">
        <v>373</v>
      </c>
    </row>
    <row r="76" spans="1:27" hidden="1">
      <c r="A76" s="20" t="s">
        <v>955</v>
      </c>
      <c r="B76" s="20" t="s">
        <v>956</v>
      </c>
      <c r="C76" s="20" t="s">
        <v>267</v>
      </c>
      <c r="D76" s="20" t="s">
        <v>957</v>
      </c>
      <c r="E76" s="20" t="s">
        <v>329</v>
      </c>
      <c r="F76" s="20" t="s">
        <v>268</v>
      </c>
      <c r="G76" s="20" t="s">
        <v>958</v>
      </c>
      <c r="H76" s="28" t="s">
        <v>959</v>
      </c>
      <c r="I76" s="22">
        <v>15</v>
      </c>
      <c r="J76" s="32">
        <v>44115</v>
      </c>
      <c r="K76" s="33">
        <v>5</v>
      </c>
      <c r="L76" s="32" t="s">
        <v>382</v>
      </c>
      <c r="M76" s="22" t="s">
        <v>381</v>
      </c>
      <c r="N76" s="20" t="s">
        <v>745</v>
      </c>
      <c r="O76" s="20" t="s">
        <v>960</v>
      </c>
      <c r="R76" s="38">
        <f t="shared" si="3"/>
        <v>6.7619047619047619</v>
      </c>
      <c r="S76" s="38">
        <f t="shared" si="4"/>
        <v>1.4285714285714285E-2</v>
      </c>
      <c r="T76" s="38">
        <f t="shared" si="5"/>
        <v>2.112676056338028E-3</v>
      </c>
      <c r="U76" s="20" t="s">
        <v>334</v>
      </c>
      <c r="V76" s="20" t="s">
        <v>591</v>
      </c>
      <c r="W76" s="20" t="s">
        <v>961</v>
      </c>
      <c r="X76" s="20" t="s">
        <v>351</v>
      </c>
      <c r="Y76" s="20">
        <v>300</v>
      </c>
      <c r="Z76" s="20" t="s">
        <v>962</v>
      </c>
      <c r="AA76" s="20" t="s">
        <v>373</v>
      </c>
    </row>
    <row r="77" spans="1:27">
      <c r="A77" s="20" t="s">
        <v>963</v>
      </c>
      <c r="B77" s="20" t="s">
        <v>68</v>
      </c>
      <c r="C77" s="20" t="s">
        <v>69</v>
      </c>
      <c r="D77" s="20" t="s">
        <v>73</v>
      </c>
      <c r="E77" s="20" t="s">
        <v>329</v>
      </c>
      <c r="F77" s="20" t="s">
        <v>70</v>
      </c>
      <c r="G77" s="20" t="s">
        <v>71</v>
      </c>
      <c r="H77" s="22" t="s">
        <v>964</v>
      </c>
      <c r="I77" s="22">
        <v>33</v>
      </c>
      <c r="J77" s="32">
        <v>44120</v>
      </c>
      <c r="K77" s="33">
        <v>1</v>
      </c>
      <c r="L77" s="34" t="s">
        <v>381</v>
      </c>
      <c r="M77" s="35" t="s">
        <v>381</v>
      </c>
      <c r="N77" s="20" t="s">
        <v>72</v>
      </c>
      <c r="O77" s="20" t="s">
        <v>621</v>
      </c>
      <c r="R77" s="38">
        <f t="shared" si="3"/>
        <v>10.571428571428571</v>
      </c>
      <c r="S77" s="38">
        <f t="shared" si="4"/>
        <v>2.1428571428571429E-2</v>
      </c>
      <c r="T77" s="38">
        <f t="shared" si="5"/>
        <v>2.0270270270270271E-3</v>
      </c>
      <c r="U77" s="20" t="s">
        <v>356</v>
      </c>
      <c r="V77" s="20" t="s">
        <v>681</v>
      </c>
      <c r="W77" s="20" t="s">
        <v>407</v>
      </c>
      <c r="X77" s="20" t="s">
        <v>326</v>
      </c>
      <c r="Y77" s="20">
        <v>300</v>
      </c>
      <c r="Z77" s="20" t="s">
        <v>965</v>
      </c>
      <c r="AA77" s="20" t="s">
        <v>373</v>
      </c>
    </row>
    <row r="78" spans="1:27" hidden="1">
      <c r="A78" s="20" t="s">
        <v>966</v>
      </c>
      <c r="B78" s="20" t="s">
        <v>967</v>
      </c>
      <c r="C78" s="20" t="s">
        <v>968</v>
      </c>
      <c r="D78" s="20" t="s">
        <v>969</v>
      </c>
      <c r="E78" s="20" t="s">
        <v>344</v>
      </c>
      <c r="F78" s="20" t="s">
        <v>970</v>
      </c>
      <c r="G78" s="20" t="s">
        <v>971</v>
      </c>
      <c r="N78" s="20" t="s">
        <v>972</v>
      </c>
      <c r="O78" s="20" t="s">
        <v>973</v>
      </c>
      <c r="R78" s="38">
        <f t="shared" si="3"/>
        <v>3.2436974789915967</v>
      </c>
      <c r="S78" s="38" t="e">
        <f t="shared" si="4"/>
        <v>#VALUE!</v>
      </c>
      <c r="T78" s="38" t="e">
        <f t="shared" si="5"/>
        <v>#VALUE!</v>
      </c>
      <c r="U78" s="20" t="s">
        <v>356</v>
      </c>
      <c r="V78" s="20" t="s">
        <v>406</v>
      </c>
      <c r="W78" s="20" t="s">
        <v>465</v>
      </c>
      <c r="X78" s="20" t="s">
        <v>418</v>
      </c>
      <c r="Y78" s="20" t="s">
        <v>338</v>
      </c>
      <c r="Z78" s="20" t="s">
        <v>971</v>
      </c>
      <c r="AA78" s="20" t="s">
        <v>974</v>
      </c>
    </row>
    <row r="79" spans="1:27" hidden="1">
      <c r="A79" s="20" t="s">
        <v>975</v>
      </c>
      <c r="B79" s="20" t="s">
        <v>976</v>
      </c>
      <c r="C79" s="20" t="s">
        <v>977</v>
      </c>
      <c r="D79" s="20" t="s">
        <v>978</v>
      </c>
      <c r="E79" s="20" t="s">
        <v>329</v>
      </c>
      <c r="F79" s="20" t="s">
        <v>977</v>
      </c>
      <c r="G79" s="20" t="s">
        <v>979</v>
      </c>
      <c r="H79" s="28" t="s">
        <v>980</v>
      </c>
      <c r="I79" s="22">
        <v>43</v>
      </c>
      <c r="J79" s="32">
        <v>44116</v>
      </c>
      <c r="K79" s="33">
        <v>4</v>
      </c>
      <c r="L79" s="32" t="s">
        <v>381</v>
      </c>
      <c r="M79" s="22" t="s">
        <v>382</v>
      </c>
      <c r="N79" s="20" t="s">
        <v>46</v>
      </c>
      <c r="O79" s="20" t="s">
        <v>981</v>
      </c>
      <c r="R79" s="38">
        <f t="shared" si="3"/>
        <v>13.636363636363637</v>
      </c>
      <c r="S79" s="38">
        <f t="shared" si="4"/>
        <v>2.7272727272727271E-2</v>
      </c>
      <c r="T79" s="38">
        <f t="shared" si="5"/>
        <v>2E-3</v>
      </c>
      <c r="U79" s="20" t="s">
        <v>334</v>
      </c>
      <c r="V79" s="20" t="s">
        <v>982</v>
      </c>
      <c r="W79" s="20" t="s">
        <v>38</v>
      </c>
      <c r="X79" s="20" t="s">
        <v>351</v>
      </c>
      <c r="Y79" s="20">
        <v>300</v>
      </c>
      <c r="Z79" s="20" t="s">
        <v>983</v>
      </c>
    </row>
    <row r="80" spans="1:27">
      <c r="A80" s="20" t="s">
        <v>984</v>
      </c>
      <c r="B80" s="20" t="s">
        <v>76</v>
      </c>
      <c r="C80" s="20" t="s">
        <v>77</v>
      </c>
      <c r="D80" s="20" t="s">
        <v>77</v>
      </c>
      <c r="E80" s="20" t="s">
        <v>329</v>
      </c>
      <c r="F80" s="20" t="s">
        <v>78</v>
      </c>
      <c r="G80" s="20" t="s">
        <v>79</v>
      </c>
      <c r="H80" s="28" t="s">
        <v>985</v>
      </c>
      <c r="I80" s="22">
        <v>52</v>
      </c>
      <c r="J80" s="32">
        <v>44116</v>
      </c>
      <c r="K80" s="33">
        <v>4</v>
      </c>
      <c r="L80" s="34" t="s">
        <v>381</v>
      </c>
      <c r="M80" s="35" t="s">
        <v>381</v>
      </c>
      <c r="N80" s="20" t="s">
        <v>80</v>
      </c>
      <c r="O80" s="20" t="s">
        <v>986</v>
      </c>
      <c r="R80" s="38">
        <f t="shared" si="3"/>
        <v>5.6818181818181817</v>
      </c>
      <c r="S80" s="38">
        <f t="shared" si="4"/>
        <v>1.1363636363636364E-2</v>
      </c>
      <c r="T80" s="38">
        <f t="shared" si="5"/>
        <v>2E-3</v>
      </c>
      <c r="U80" s="20" t="s">
        <v>334</v>
      </c>
      <c r="V80" s="20" t="s">
        <v>349</v>
      </c>
      <c r="W80" s="20" t="s">
        <v>987</v>
      </c>
      <c r="X80" s="20" t="s">
        <v>326</v>
      </c>
      <c r="Y80" s="20">
        <v>500</v>
      </c>
      <c r="Z80" s="20" t="s">
        <v>988</v>
      </c>
      <c r="AA80" s="20" t="s">
        <v>373</v>
      </c>
    </row>
    <row r="81" spans="1:27" hidden="1">
      <c r="A81" s="20" t="s">
        <v>989</v>
      </c>
      <c r="B81" s="20" t="s">
        <v>990</v>
      </c>
      <c r="C81" s="20" t="s">
        <v>991</v>
      </c>
      <c r="D81" s="20" t="s">
        <v>991</v>
      </c>
      <c r="E81" s="20" t="s">
        <v>329</v>
      </c>
      <c r="F81" s="20" t="s">
        <v>990</v>
      </c>
      <c r="G81" s="20" t="s">
        <v>992</v>
      </c>
      <c r="N81" s="20" t="s">
        <v>993</v>
      </c>
      <c r="O81" s="20" t="s">
        <v>994</v>
      </c>
      <c r="R81" s="38">
        <f t="shared" si="3"/>
        <v>5.8076923076923075</v>
      </c>
      <c r="S81" s="38">
        <f t="shared" si="4"/>
        <v>1.1538461538461539E-2</v>
      </c>
      <c r="T81" s="38">
        <f t="shared" si="5"/>
        <v>1.9867549668874172E-3</v>
      </c>
      <c r="U81" s="20" t="s">
        <v>334</v>
      </c>
      <c r="V81" s="20" t="s">
        <v>349</v>
      </c>
      <c r="W81" s="20" t="s">
        <v>465</v>
      </c>
      <c r="X81" s="20" t="s">
        <v>351</v>
      </c>
      <c r="Y81" s="20">
        <v>300</v>
      </c>
      <c r="Z81" s="20" t="s">
        <v>992</v>
      </c>
      <c r="AA81" s="20" t="s">
        <v>373</v>
      </c>
    </row>
    <row r="82" spans="1:27" hidden="1">
      <c r="A82" s="20" t="s">
        <v>386</v>
      </c>
      <c r="B82" s="20" t="s">
        <v>995</v>
      </c>
      <c r="C82" s="20" t="s">
        <v>996</v>
      </c>
      <c r="D82" s="20" t="s">
        <v>997</v>
      </c>
      <c r="E82" s="20" t="s">
        <v>329</v>
      </c>
      <c r="F82" s="20" t="s">
        <v>998</v>
      </c>
      <c r="G82" s="20" t="s">
        <v>999</v>
      </c>
      <c r="N82" s="20" t="s">
        <v>661</v>
      </c>
      <c r="O82" s="20" t="s">
        <v>1000</v>
      </c>
      <c r="R82" s="38">
        <f t="shared" si="3"/>
        <v>6.2</v>
      </c>
      <c r="S82" s="38">
        <f t="shared" si="4"/>
        <v>1.2E-2</v>
      </c>
      <c r="T82" s="38">
        <f t="shared" si="5"/>
        <v>1.9354838709677419E-3</v>
      </c>
      <c r="U82" s="20" t="s">
        <v>542</v>
      </c>
      <c r="V82" s="20" t="s">
        <v>349</v>
      </c>
      <c r="W82" s="20" t="s">
        <v>737</v>
      </c>
      <c r="X82" s="20" t="s">
        <v>326</v>
      </c>
      <c r="Y82" s="20">
        <v>300</v>
      </c>
      <c r="Z82" s="20" t="s">
        <v>1001</v>
      </c>
      <c r="AA82" s="20" t="s">
        <v>373</v>
      </c>
    </row>
    <row r="83" spans="1:27" hidden="1">
      <c r="A83" s="20" t="s">
        <v>1002</v>
      </c>
      <c r="B83" s="20" t="s">
        <v>1003</v>
      </c>
      <c r="C83" s="20" t="s">
        <v>1004</v>
      </c>
      <c r="D83" s="20" t="s">
        <v>1005</v>
      </c>
      <c r="E83" s="20" t="s">
        <v>329</v>
      </c>
      <c r="F83" s="20" t="s">
        <v>1006</v>
      </c>
      <c r="G83" s="20" t="s">
        <v>1007</v>
      </c>
      <c r="N83" s="20" t="s">
        <v>1008</v>
      </c>
      <c r="O83" s="20" t="s">
        <v>1009</v>
      </c>
      <c r="R83" s="38">
        <f t="shared" si="3"/>
        <v>1.2222222222222223</v>
      </c>
      <c r="S83" s="38" t="e">
        <f t="shared" si="4"/>
        <v>#VALUE!</v>
      </c>
      <c r="T83" s="38" t="e">
        <f t="shared" si="5"/>
        <v>#VALUE!</v>
      </c>
      <c r="U83" s="20" t="s">
        <v>356</v>
      </c>
      <c r="V83" s="20" t="s">
        <v>517</v>
      </c>
      <c r="W83" s="20" t="s">
        <v>1010</v>
      </c>
      <c r="X83" s="20" t="s">
        <v>351</v>
      </c>
      <c r="Y83" s="20" t="s">
        <v>338</v>
      </c>
      <c r="Z83" s="20" t="s">
        <v>1011</v>
      </c>
      <c r="AA83" s="20" t="s">
        <v>1012</v>
      </c>
    </row>
    <row r="84" spans="1:27" hidden="1">
      <c r="A84" s="20" t="s">
        <v>1013</v>
      </c>
      <c r="B84" s="20" t="s">
        <v>1014</v>
      </c>
      <c r="C84" s="20" t="s">
        <v>1015</v>
      </c>
      <c r="D84" s="20" t="s">
        <v>1015</v>
      </c>
      <c r="E84" s="20" t="s">
        <v>344</v>
      </c>
      <c r="F84" s="20" t="s">
        <v>1016</v>
      </c>
      <c r="G84" s="20" t="s">
        <v>1017</v>
      </c>
      <c r="N84" s="20" t="s">
        <v>46</v>
      </c>
      <c r="O84" s="20" t="s">
        <v>1018</v>
      </c>
      <c r="R84" s="38">
        <f t="shared" si="3"/>
        <v>14.181818181818182</v>
      </c>
      <c r="S84" s="38">
        <f t="shared" si="4"/>
        <v>2.7272727272727271E-2</v>
      </c>
      <c r="T84" s="38">
        <f t="shared" si="5"/>
        <v>1.9230769230769232E-3</v>
      </c>
      <c r="U84" s="20" t="s">
        <v>334</v>
      </c>
      <c r="V84" s="20" t="s">
        <v>1019</v>
      </c>
      <c r="W84" s="20" t="s">
        <v>809</v>
      </c>
      <c r="X84" s="20" t="s">
        <v>351</v>
      </c>
      <c r="Y84" s="20">
        <v>300</v>
      </c>
      <c r="Z84" s="20" t="s">
        <v>1020</v>
      </c>
      <c r="AA84" s="20" t="s">
        <v>373</v>
      </c>
    </row>
    <row r="85" spans="1:27" hidden="1">
      <c r="A85" s="20" t="s">
        <v>1021</v>
      </c>
      <c r="B85" s="20" t="s">
        <v>1022</v>
      </c>
      <c r="C85" s="20" t="s">
        <v>1023</v>
      </c>
      <c r="D85" s="20" t="s">
        <v>1023</v>
      </c>
      <c r="E85" s="20" t="s">
        <v>329</v>
      </c>
      <c r="F85" s="20" t="s">
        <v>1022</v>
      </c>
      <c r="G85" s="20" t="s">
        <v>1024</v>
      </c>
      <c r="H85" s="23"/>
      <c r="I85" s="23"/>
      <c r="J85" s="23"/>
      <c r="K85" s="23"/>
      <c r="L85" s="23"/>
      <c r="M85" s="23"/>
      <c r="N85" s="20" t="s">
        <v>426</v>
      </c>
      <c r="O85" s="20" t="s">
        <v>1025</v>
      </c>
      <c r="R85" s="38">
        <f t="shared" si="3"/>
        <v>4.7636363636363637</v>
      </c>
      <c r="S85" s="38">
        <f t="shared" si="4"/>
        <v>9.0909090909090905E-3</v>
      </c>
      <c r="T85" s="38">
        <f t="shared" si="5"/>
        <v>1.9083969465648854E-3</v>
      </c>
      <c r="U85" s="20" t="s">
        <v>356</v>
      </c>
      <c r="V85" s="20" t="s">
        <v>349</v>
      </c>
      <c r="W85" s="20" t="s">
        <v>371</v>
      </c>
      <c r="X85" s="20" t="s">
        <v>862</v>
      </c>
      <c r="Y85" s="20">
        <v>500</v>
      </c>
      <c r="Z85" s="20" t="s">
        <v>1024</v>
      </c>
      <c r="AA85" s="20" t="s">
        <v>373</v>
      </c>
    </row>
    <row r="86" spans="1:27" hidden="1">
      <c r="A86" s="20" t="s">
        <v>1026</v>
      </c>
      <c r="B86" s="20" t="s">
        <v>1027</v>
      </c>
      <c r="C86" s="20" t="s">
        <v>1028</v>
      </c>
      <c r="D86" s="20" t="s">
        <v>1029</v>
      </c>
      <c r="E86" s="20" t="s">
        <v>329</v>
      </c>
      <c r="F86" s="20" t="s">
        <v>1027</v>
      </c>
      <c r="G86" s="20" t="s">
        <v>1030</v>
      </c>
      <c r="H86" s="23"/>
      <c r="I86" s="23"/>
      <c r="J86" s="23"/>
      <c r="K86" s="23"/>
      <c r="L86" s="23"/>
      <c r="M86" s="23"/>
      <c r="N86" s="20" t="s">
        <v>416</v>
      </c>
      <c r="O86" s="20" t="s">
        <v>1031</v>
      </c>
      <c r="R86" s="38">
        <f t="shared" si="3"/>
        <v>4.9629629629629628</v>
      </c>
      <c r="S86" s="38">
        <f t="shared" si="4"/>
        <v>9.2592592592592587E-3</v>
      </c>
      <c r="T86" s="38">
        <f t="shared" si="5"/>
        <v>1.8656716417910447E-3</v>
      </c>
      <c r="U86" s="20" t="s">
        <v>356</v>
      </c>
      <c r="V86" s="20" t="s">
        <v>349</v>
      </c>
      <c r="W86" s="20" t="s">
        <v>465</v>
      </c>
      <c r="X86" s="20" t="s">
        <v>351</v>
      </c>
      <c r="Y86" s="20">
        <v>500</v>
      </c>
      <c r="Z86" s="20" t="s">
        <v>1032</v>
      </c>
    </row>
    <row r="87" spans="1:27" hidden="1">
      <c r="A87" s="20" t="s">
        <v>1033</v>
      </c>
      <c r="B87" s="20" t="s">
        <v>1034</v>
      </c>
      <c r="C87" s="20" t="s">
        <v>1035</v>
      </c>
      <c r="D87" s="20" t="s">
        <v>1036</v>
      </c>
      <c r="E87" s="20" t="s">
        <v>344</v>
      </c>
      <c r="F87" s="20" t="s">
        <v>1037</v>
      </c>
      <c r="G87" s="20" t="s">
        <v>1038</v>
      </c>
      <c r="H87" s="23"/>
      <c r="I87" s="23"/>
      <c r="J87" s="23"/>
      <c r="K87" s="23"/>
      <c r="L87" s="23"/>
      <c r="M87" s="23"/>
      <c r="N87" s="20" t="s">
        <v>1039</v>
      </c>
      <c r="O87" s="20" t="s">
        <v>1040</v>
      </c>
      <c r="R87" s="38">
        <f t="shared" si="3"/>
        <v>0.70954356846473032</v>
      </c>
      <c r="S87" s="38" t="e">
        <f t="shared" si="4"/>
        <v>#VALUE!</v>
      </c>
      <c r="T87" s="38" t="e">
        <f t="shared" si="5"/>
        <v>#VALUE!</v>
      </c>
      <c r="U87" s="20" t="s">
        <v>1041</v>
      </c>
      <c r="V87" s="20" t="s">
        <v>785</v>
      </c>
      <c r="W87" s="20" t="s">
        <v>350</v>
      </c>
      <c r="X87" s="20" t="s">
        <v>418</v>
      </c>
      <c r="Y87" s="20" t="s">
        <v>1042</v>
      </c>
      <c r="Z87" s="20" t="s">
        <v>1038</v>
      </c>
      <c r="AA87" s="20" t="s">
        <v>1043</v>
      </c>
    </row>
    <row r="88" spans="1:27" hidden="1">
      <c r="A88" s="20" t="s">
        <v>1044</v>
      </c>
      <c r="B88" s="20" t="s">
        <v>1045</v>
      </c>
      <c r="C88" s="20" t="s">
        <v>1046</v>
      </c>
      <c r="D88" s="20" t="s">
        <v>1047</v>
      </c>
      <c r="E88" s="20" t="s">
        <v>344</v>
      </c>
      <c r="F88" s="20" t="s">
        <v>1048</v>
      </c>
      <c r="G88" s="20" t="s">
        <v>1049</v>
      </c>
      <c r="H88" s="23"/>
      <c r="I88" s="23"/>
      <c r="J88" s="23"/>
      <c r="K88" s="23"/>
      <c r="L88" s="23"/>
      <c r="M88" s="23"/>
      <c r="N88" s="20" t="s">
        <v>384</v>
      </c>
      <c r="O88" s="20" t="s">
        <v>1050</v>
      </c>
      <c r="R88" s="38">
        <f t="shared" si="3"/>
        <v>6.1707317073170733</v>
      </c>
      <c r="S88" s="38">
        <f t="shared" si="4"/>
        <v>1.2195121951219513E-2</v>
      </c>
      <c r="T88" s="38">
        <f t="shared" si="5"/>
        <v>1.976284584980237E-3</v>
      </c>
      <c r="U88" s="20" t="s">
        <v>573</v>
      </c>
      <c r="V88" s="20" t="s">
        <v>1051</v>
      </c>
      <c r="W88" s="20" t="s">
        <v>465</v>
      </c>
      <c r="X88" s="20" t="s">
        <v>351</v>
      </c>
      <c r="Y88" s="20">
        <v>500</v>
      </c>
      <c r="Z88" s="20" t="s">
        <v>1052</v>
      </c>
      <c r="AA88" s="20" t="s">
        <v>373</v>
      </c>
    </row>
    <row r="89" spans="1:27" hidden="1">
      <c r="A89" s="20" t="s">
        <v>1053</v>
      </c>
      <c r="B89" s="20" t="s">
        <v>1054</v>
      </c>
      <c r="C89" s="20" t="s">
        <v>1055</v>
      </c>
      <c r="D89" s="20" t="s">
        <v>1056</v>
      </c>
      <c r="E89" s="20" t="s">
        <v>329</v>
      </c>
      <c r="F89" s="20" t="s">
        <v>1055</v>
      </c>
      <c r="G89" s="20" t="s">
        <v>1057</v>
      </c>
      <c r="N89" s="20" t="s">
        <v>46</v>
      </c>
      <c r="O89" s="20" t="s">
        <v>1058</v>
      </c>
      <c r="R89" s="38">
        <f t="shared" si="3"/>
        <v>15.181818181818182</v>
      </c>
      <c r="S89" s="38">
        <f t="shared" si="4"/>
        <v>2.7272727272727271E-2</v>
      </c>
      <c r="T89" s="38">
        <f t="shared" si="5"/>
        <v>1.7964071856287425E-3</v>
      </c>
      <c r="U89" s="20" t="s">
        <v>334</v>
      </c>
      <c r="V89" s="20" t="s">
        <v>517</v>
      </c>
      <c r="W89" s="20" t="s">
        <v>371</v>
      </c>
      <c r="X89" s="20" t="s">
        <v>326</v>
      </c>
      <c r="Y89" s="20">
        <v>300</v>
      </c>
      <c r="Z89" s="20" t="s">
        <v>373</v>
      </c>
      <c r="AA89" s="20" t="s">
        <v>373</v>
      </c>
    </row>
    <row r="90" spans="1:27" hidden="1">
      <c r="A90" s="20" t="s">
        <v>1059</v>
      </c>
      <c r="B90" s="20" t="s">
        <v>1060</v>
      </c>
      <c r="C90" s="20" t="s">
        <v>1061</v>
      </c>
      <c r="D90" s="20" t="s">
        <v>1062</v>
      </c>
      <c r="E90" s="20" t="s">
        <v>344</v>
      </c>
      <c r="F90" s="20" t="s">
        <v>1063</v>
      </c>
      <c r="G90" s="20" t="s">
        <v>1064</v>
      </c>
      <c r="H90" s="23"/>
      <c r="I90" s="23"/>
      <c r="J90" s="23"/>
      <c r="K90" s="23"/>
      <c r="L90" s="23"/>
      <c r="M90" s="23"/>
      <c r="N90" s="20" t="s">
        <v>46</v>
      </c>
      <c r="O90" s="20" t="s">
        <v>945</v>
      </c>
      <c r="R90" s="38">
        <f t="shared" si="3"/>
        <v>3.9090909090909092</v>
      </c>
      <c r="S90" s="38">
        <f t="shared" si="4"/>
        <v>2.7272727272727271E-2</v>
      </c>
      <c r="T90" s="38">
        <f t="shared" si="5"/>
        <v>6.9767441860465115E-3</v>
      </c>
      <c r="U90" s="20" t="s">
        <v>356</v>
      </c>
      <c r="V90" s="20" t="s">
        <v>1065</v>
      </c>
      <c r="W90" s="20" t="s">
        <v>465</v>
      </c>
      <c r="X90" s="20" t="s">
        <v>351</v>
      </c>
      <c r="Y90" s="20">
        <v>300</v>
      </c>
      <c r="Z90" s="20" t="s">
        <v>1066</v>
      </c>
      <c r="AA90" s="20" t="s">
        <v>373</v>
      </c>
    </row>
    <row r="91" spans="1:27" hidden="1">
      <c r="A91" s="20" t="s">
        <v>1067</v>
      </c>
      <c r="B91" s="20" t="s">
        <v>1068</v>
      </c>
      <c r="C91" s="20" t="s">
        <v>1069</v>
      </c>
      <c r="D91" s="20" t="s">
        <v>1069</v>
      </c>
      <c r="E91" s="20" t="s">
        <v>329</v>
      </c>
      <c r="F91" s="20" t="s">
        <v>1070</v>
      </c>
      <c r="G91" s="20" t="s">
        <v>1071</v>
      </c>
      <c r="H91" s="23"/>
      <c r="I91" s="23"/>
      <c r="J91" s="23"/>
      <c r="K91" s="23"/>
      <c r="L91" s="23"/>
      <c r="M91" s="23"/>
      <c r="N91" s="20" t="s">
        <v>735</v>
      </c>
      <c r="O91" s="20" t="s">
        <v>1058</v>
      </c>
      <c r="R91" s="38">
        <f t="shared" si="3"/>
        <v>9.8235294117647065</v>
      </c>
      <c r="S91" s="38">
        <f t="shared" si="4"/>
        <v>1.7647058823529412E-2</v>
      </c>
      <c r="T91" s="38">
        <f t="shared" si="5"/>
        <v>1.7964071856287425E-3</v>
      </c>
      <c r="U91" s="20" t="s">
        <v>334</v>
      </c>
      <c r="V91" s="20" t="s">
        <v>349</v>
      </c>
      <c r="W91" s="20" t="s">
        <v>465</v>
      </c>
      <c r="X91" s="20" t="s">
        <v>351</v>
      </c>
      <c r="Y91" s="20">
        <v>300</v>
      </c>
      <c r="Z91" s="20" t="s">
        <v>1071</v>
      </c>
      <c r="AA91" s="20" t="s">
        <v>373</v>
      </c>
    </row>
    <row r="92" spans="1:27" hidden="1">
      <c r="A92" s="20" t="s">
        <v>1072</v>
      </c>
      <c r="B92" s="20" t="s">
        <v>1073</v>
      </c>
      <c r="C92" s="20" t="s">
        <v>1074</v>
      </c>
      <c r="D92" s="20" t="s">
        <v>1075</v>
      </c>
      <c r="E92" s="20" t="s">
        <v>329</v>
      </c>
      <c r="F92" s="20" t="s">
        <v>1073</v>
      </c>
      <c r="G92" s="20" t="s">
        <v>1076</v>
      </c>
      <c r="N92" s="20" t="s">
        <v>945</v>
      </c>
      <c r="O92" s="20" t="s">
        <v>1077</v>
      </c>
      <c r="R92" s="38">
        <f t="shared" si="3"/>
        <v>3.6976744186046511</v>
      </c>
      <c r="S92" s="38">
        <f t="shared" si="4"/>
        <v>1.1627906976744186E-2</v>
      </c>
      <c r="T92" s="38">
        <f t="shared" si="5"/>
        <v>3.1446540880503146E-3</v>
      </c>
      <c r="U92" s="20" t="s">
        <v>334</v>
      </c>
      <c r="V92" s="20" t="s">
        <v>357</v>
      </c>
      <c r="W92" s="20" t="s">
        <v>371</v>
      </c>
      <c r="X92" s="20" t="s">
        <v>351</v>
      </c>
      <c r="Y92" s="20">
        <v>500</v>
      </c>
      <c r="Z92" s="20" t="s">
        <v>1078</v>
      </c>
      <c r="AA92" s="20" t="s">
        <v>373</v>
      </c>
    </row>
    <row r="93" spans="1:27" hidden="1">
      <c r="A93" s="20" t="s">
        <v>1079</v>
      </c>
      <c r="B93" s="20" t="s">
        <v>1080</v>
      </c>
      <c r="C93" s="20" t="s">
        <v>1081</v>
      </c>
      <c r="D93" s="20" t="s">
        <v>1082</v>
      </c>
      <c r="E93" s="20" t="s">
        <v>329</v>
      </c>
      <c r="F93" s="20" t="s">
        <v>1083</v>
      </c>
      <c r="G93" s="20" t="s">
        <v>1084</v>
      </c>
      <c r="H93" s="23"/>
      <c r="I93" s="23"/>
      <c r="J93" s="23"/>
      <c r="K93" s="23"/>
      <c r="L93" s="23"/>
      <c r="M93" s="23"/>
      <c r="N93" s="20" t="s">
        <v>837</v>
      </c>
      <c r="O93" s="20" t="s">
        <v>745</v>
      </c>
      <c r="R93" s="38">
        <f t="shared" si="3"/>
        <v>0.41176470588235292</v>
      </c>
      <c r="S93" s="38">
        <f t="shared" si="4"/>
        <v>9.8039215686274508E-3</v>
      </c>
      <c r="T93" s="38">
        <f t="shared" si="5"/>
        <v>2.3809523809523808E-2</v>
      </c>
      <c r="U93" s="20" t="s">
        <v>1085</v>
      </c>
      <c r="V93" s="20" t="s">
        <v>1086</v>
      </c>
      <c r="W93" s="20" t="s">
        <v>371</v>
      </c>
      <c r="X93" s="20" t="s">
        <v>418</v>
      </c>
      <c r="Y93" s="20">
        <v>500</v>
      </c>
      <c r="Z93" s="20" t="s">
        <v>1087</v>
      </c>
      <c r="AA93" s="20" t="s">
        <v>373</v>
      </c>
    </row>
    <row r="94" spans="1:27" hidden="1">
      <c r="A94" s="20" t="s">
        <v>1088</v>
      </c>
      <c r="B94" s="20" t="s">
        <v>1089</v>
      </c>
      <c r="C94" s="20" t="s">
        <v>1090</v>
      </c>
      <c r="D94" s="20" t="s">
        <v>1091</v>
      </c>
      <c r="E94" s="20" t="s">
        <v>329</v>
      </c>
      <c r="F94" s="20" t="s">
        <v>1092</v>
      </c>
      <c r="G94" s="20" t="s">
        <v>1093</v>
      </c>
      <c r="N94" s="20" t="s">
        <v>1094</v>
      </c>
      <c r="O94" s="20" t="s">
        <v>1095</v>
      </c>
      <c r="R94" s="38">
        <f t="shared" si="3"/>
        <v>7.4473684210526319</v>
      </c>
      <c r="S94" s="38">
        <f t="shared" si="4"/>
        <v>1.3157894736842105E-2</v>
      </c>
      <c r="T94" s="38">
        <f t="shared" si="5"/>
        <v>1.7667844522968198E-3</v>
      </c>
      <c r="U94" s="20" t="s">
        <v>356</v>
      </c>
      <c r="V94" s="20" t="s">
        <v>808</v>
      </c>
      <c r="W94" s="20" t="s">
        <v>371</v>
      </c>
      <c r="X94" s="20" t="s">
        <v>586</v>
      </c>
      <c r="Y94" s="20">
        <v>500</v>
      </c>
      <c r="Z94" s="20" t="s">
        <v>1096</v>
      </c>
      <c r="AA94" s="20" t="s">
        <v>373</v>
      </c>
    </row>
    <row r="95" spans="1:27" hidden="1">
      <c r="A95" s="20" t="s">
        <v>1097</v>
      </c>
      <c r="B95" s="20" t="s">
        <v>1098</v>
      </c>
      <c r="C95" s="20" t="s">
        <v>1099</v>
      </c>
      <c r="D95" s="20" t="s">
        <v>1100</v>
      </c>
      <c r="E95" s="20" t="s">
        <v>344</v>
      </c>
      <c r="F95" s="20" t="s">
        <v>1101</v>
      </c>
      <c r="G95" s="20" t="s">
        <v>1102</v>
      </c>
      <c r="H95" s="23"/>
      <c r="I95" s="23"/>
      <c r="J95" s="23"/>
      <c r="K95" s="23"/>
      <c r="L95" s="23"/>
      <c r="M95" s="23"/>
      <c r="N95" s="20" t="s">
        <v>80</v>
      </c>
      <c r="O95" s="20" t="s">
        <v>1103</v>
      </c>
      <c r="R95" s="38">
        <f t="shared" si="3"/>
        <v>2.25</v>
      </c>
      <c r="S95" s="38">
        <f t="shared" si="4"/>
        <v>1.1363636363636364E-2</v>
      </c>
      <c r="T95" s="38">
        <f t="shared" si="5"/>
        <v>5.0505050505050509E-3</v>
      </c>
      <c r="U95" s="20" t="s">
        <v>334</v>
      </c>
      <c r="V95" s="20" t="s">
        <v>1086</v>
      </c>
      <c r="W95" s="20" t="s">
        <v>371</v>
      </c>
      <c r="X95" s="20" t="s">
        <v>351</v>
      </c>
      <c r="Y95" s="20">
        <v>500</v>
      </c>
      <c r="Z95" s="20" t="s">
        <v>1104</v>
      </c>
    </row>
    <row r="96" spans="1:27" hidden="1">
      <c r="A96" s="20" t="s">
        <v>1105</v>
      </c>
      <c r="B96" s="20" t="s">
        <v>1106</v>
      </c>
      <c r="C96" s="20" t="s">
        <v>1099</v>
      </c>
      <c r="D96" s="20" t="s">
        <v>1107</v>
      </c>
      <c r="E96" s="20" t="s">
        <v>344</v>
      </c>
      <c r="F96" s="20" t="s">
        <v>1108</v>
      </c>
      <c r="G96" s="20" t="s">
        <v>1109</v>
      </c>
      <c r="H96" s="23"/>
      <c r="I96" s="23"/>
      <c r="J96" s="23"/>
      <c r="K96" s="23"/>
      <c r="L96" s="23"/>
      <c r="M96" s="23"/>
      <c r="N96" s="20" t="s">
        <v>1110</v>
      </c>
      <c r="O96" s="20" t="s">
        <v>1111</v>
      </c>
      <c r="R96" s="38">
        <f t="shared" si="3"/>
        <v>1.18</v>
      </c>
      <c r="S96" s="38" t="e">
        <f t="shared" si="4"/>
        <v>#VALUE!</v>
      </c>
      <c r="T96" s="38" t="e">
        <f t="shared" si="5"/>
        <v>#VALUE!</v>
      </c>
      <c r="U96" s="20" t="s">
        <v>334</v>
      </c>
      <c r="V96" s="20" t="s">
        <v>1086</v>
      </c>
      <c r="W96" s="20" t="s">
        <v>371</v>
      </c>
      <c r="X96" s="20" t="s">
        <v>326</v>
      </c>
      <c r="Y96" s="20" t="s">
        <v>338</v>
      </c>
      <c r="Z96" s="20" t="s">
        <v>1112</v>
      </c>
      <c r="AA96" s="20" t="s">
        <v>1043</v>
      </c>
    </row>
    <row r="97" spans="1:27" hidden="1">
      <c r="A97" s="20" t="s">
        <v>1113</v>
      </c>
      <c r="B97" s="20" t="s">
        <v>1114</v>
      </c>
      <c r="C97" s="20" t="s">
        <v>1115</v>
      </c>
      <c r="D97" s="20" t="s">
        <v>1116</v>
      </c>
      <c r="E97" s="20" t="s">
        <v>344</v>
      </c>
      <c r="F97" s="20" t="s">
        <v>1117</v>
      </c>
      <c r="G97" s="20" t="s">
        <v>1118</v>
      </c>
      <c r="H97" s="23"/>
      <c r="I97" s="23"/>
      <c r="J97" s="23"/>
      <c r="K97" s="23"/>
      <c r="L97" s="23"/>
      <c r="M97" s="23"/>
      <c r="N97" s="20" t="s">
        <v>1119</v>
      </c>
      <c r="O97" s="20" t="s">
        <v>541</v>
      </c>
      <c r="R97" s="38">
        <f t="shared" si="3"/>
        <v>0.74257425742574257</v>
      </c>
      <c r="S97" s="38" t="e">
        <f t="shared" si="4"/>
        <v>#VALUE!</v>
      </c>
      <c r="T97" s="38" t="e">
        <f t="shared" si="5"/>
        <v>#VALUE!</v>
      </c>
      <c r="U97" s="20" t="s">
        <v>334</v>
      </c>
      <c r="V97" s="20" t="s">
        <v>631</v>
      </c>
      <c r="W97" s="20" t="s">
        <v>1120</v>
      </c>
      <c r="X97" s="20" t="s">
        <v>418</v>
      </c>
      <c r="Y97" s="20" t="s">
        <v>338</v>
      </c>
      <c r="Z97" s="20" t="s">
        <v>1121</v>
      </c>
      <c r="AA97" s="20" t="s">
        <v>1122</v>
      </c>
    </row>
    <row r="98" spans="1:27" hidden="1">
      <c r="A98" s="20" t="s">
        <v>1123</v>
      </c>
      <c r="B98" s="20" t="s">
        <v>1124</v>
      </c>
      <c r="C98" s="20" t="s">
        <v>1125</v>
      </c>
      <c r="D98" s="20" t="s">
        <v>1126</v>
      </c>
      <c r="E98" s="20" t="s">
        <v>344</v>
      </c>
      <c r="F98" s="20" t="s">
        <v>1127</v>
      </c>
      <c r="G98" s="20" t="s">
        <v>1128</v>
      </c>
      <c r="H98" s="23"/>
      <c r="I98" s="23"/>
      <c r="J98" s="23"/>
      <c r="K98" s="23"/>
      <c r="L98" s="23"/>
      <c r="M98" s="23"/>
      <c r="N98" s="20" t="s">
        <v>1129</v>
      </c>
      <c r="O98" s="20" t="s">
        <v>1130</v>
      </c>
      <c r="R98" s="38">
        <f t="shared" si="3"/>
        <v>2.4583333333333335</v>
      </c>
      <c r="S98" s="38">
        <f t="shared" si="4"/>
        <v>1.0416666666666666E-2</v>
      </c>
      <c r="T98" s="38">
        <f t="shared" si="5"/>
        <v>4.2372881355932203E-3</v>
      </c>
      <c r="U98" s="20" t="s">
        <v>573</v>
      </c>
      <c r="V98" s="20" t="s">
        <v>747</v>
      </c>
      <c r="W98" s="20" t="s">
        <v>1131</v>
      </c>
      <c r="X98" s="20" t="s">
        <v>386</v>
      </c>
      <c r="Y98" s="20">
        <v>500</v>
      </c>
      <c r="Z98" s="20" t="s">
        <v>1132</v>
      </c>
      <c r="AA98" s="20" t="s">
        <v>373</v>
      </c>
    </row>
    <row r="99" spans="1:27" hidden="1">
      <c r="A99" s="20" t="s">
        <v>1133</v>
      </c>
      <c r="B99" s="20" t="s">
        <v>1134</v>
      </c>
      <c r="C99" s="20" t="s">
        <v>1135</v>
      </c>
      <c r="D99" s="20" t="s">
        <v>1136</v>
      </c>
      <c r="E99" s="20" t="s">
        <v>329</v>
      </c>
      <c r="F99" s="20" t="s">
        <v>1137</v>
      </c>
      <c r="G99" s="20" t="s">
        <v>1138</v>
      </c>
      <c r="N99" s="20" t="s">
        <v>46</v>
      </c>
      <c r="O99" s="20" t="s">
        <v>630</v>
      </c>
      <c r="R99" s="38">
        <f t="shared" si="3"/>
        <v>3.6363636363636362</v>
      </c>
      <c r="S99" s="38">
        <f t="shared" si="4"/>
        <v>2.7272727272727271E-2</v>
      </c>
      <c r="T99" s="38">
        <f t="shared" si="5"/>
        <v>7.4999999999999997E-3</v>
      </c>
      <c r="U99" s="20" t="s">
        <v>334</v>
      </c>
      <c r="V99" s="20" t="s">
        <v>406</v>
      </c>
      <c r="W99" s="20" t="s">
        <v>737</v>
      </c>
      <c r="X99" s="20" t="s">
        <v>326</v>
      </c>
      <c r="Y99" s="20">
        <v>300</v>
      </c>
      <c r="Z99" s="20" t="s">
        <v>1139</v>
      </c>
      <c r="AA99" s="20" t="s">
        <v>373</v>
      </c>
    </row>
    <row r="100" spans="1:27" hidden="1">
      <c r="A100" s="20" t="s">
        <v>1140</v>
      </c>
      <c r="B100" s="20" t="s">
        <v>1141</v>
      </c>
      <c r="C100" s="20" t="s">
        <v>1141</v>
      </c>
      <c r="D100" s="20" t="s">
        <v>1142</v>
      </c>
      <c r="E100" s="20" t="s">
        <v>329</v>
      </c>
      <c r="F100" s="20" t="s">
        <v>1141</v>
      </c>
      <c r="G100" s="20" t="s">
        <v>1143</v>
      </c>
      <c r="H100" s="23"/>
      <c r="I100" s="23"/>
      <c r="J100" s="23"/>
      <c r="K100" s="23"/>
      <c r="L100" s="23"/>
      <c r="M100" s="23"/>
      <c r="N100" s="20" t="s">
        <v>1144</v>
      </c>
      <c r="O100" s="20" t="s">
        <v>1145</v>
      </c>
      <c r="R100" s="38">
        <f t="shared" si="3"/>
        <v>5.3773584905660377</v>
      </c>
      <c r="S100" s="38">
        <f t="shared" si="4"/>
        <v>9.433962264150943E-3</v>
      </c>
      <c r="T100" s="38">
        <f t="shared" si="5"/>
        <v>1.7543859649122807E-3</v>
      </c>
      <c r="U100" s="20" t="s">
        <v>334</v>
      </c>
      <c r="V100" s="20" t="s">
        <v>349</v>
      </c>
      <c r="W100" s="20" t="s">
        <v>465</v>
      </c>
      <c r="X100" s="20" t="s">
        <v>351</v>
      </c>
      <c r="Y100" s="20">
        <v>500</v>
      </c>
      <c r="Z100" s="20" t="s">
        <v>1143</v>
      </c>
      <c r="AA100" s="20" t="s">
        <v>373</v>
      </c>
    </row>
    <row r="101" spans="1:27" hidden="1">
      <c r="A101" s="20" t="s">
        <v>1146</v>
      </c>
      <c r="B101" s="20" t="s">
        <v>1147</v>
      </c>
      <c r="C101" s="20" t="s">
        <v>1148</v>
      </c>
      <c r="D101" s="20" t="s">
        <v>1149</v>
      </c>
      <c r="E101" s="20" t="s">
        <v>329</v>
      </c>
      <c r="F101" s="20" t="s">
        <v>1147</v>
      </c>
      <c r="G101" s="20" t="s">
        <v>1150</v>
      </c>
      <c r="H101" s="23"/>
      <c r="I101" s="23"/>
      <c r="J101" s="23"/>
      <c r="K101" s="23"/>
      <c r="L101" s="23"/>
      <c r="M101" s="23"/>
      <c r="N101" s="20" t="s">
        <v>1151</v>
      </c>
      <c r="O101" s="20" t="s">
        <v>698</v>
      </c>
      <c r="R101" s="38">
        <f t="shared" si="3"/>
        <v>3.1413612565445028</v>
      </c>
      <c r="S101" s="38">
        <f t="shared" si="4"/>
        <v>2.6178010471204188E-2</v>
      </c>
      <c r="T101" s="38">
        <f t="shared" si="5"/>
        <v>8.3333333333333332E-3</v>
      </c>
      <c r="U101" s="20" t="s">
        <v>334</v>
      </c>
      <c r="V101" s="20" t="s">
        <v>1152</v>
      </c>
      <c r="W101" s="20" t="s">
        <v>465</v>
      </c>
      <c r="X101" s="20" t="s">
        <v>351</v>
      </c>
      <c r="Y101" s="20">
        <v>300</v>
      </c>
      <c r="Z101" s="20" t="s">
        <v>1153</v>
      </c>
      <c r="AA101" s="20" t="s">
        <v>373</v>
      </c>
    </row>
    <row r="102" spans="1:27" hidden="1">
      <c r="A102" s="20" t="s">
        <v>1154</v>
      </c>
      <c r="B102" s="20" t="s">
        <v>1155</v>
      </c>
      <c r="C102" s="20" t="s">
        <v>1156</v>
      </c>
      <c r="D102" s="20" t="s">
        <v>1157</v>
      </c>
      <c r="E102" s="20" t="s">
        <v>329</v>
      </c>
      <c r="F102" s="20" t="s">
        <v>1158</v>
      </c>
      <c r="G102" s="20" t="s">
        <v>1159</v>
      </c>
      <c r="H102" s="23"/>
      <c r="I102" s="23"/>
      <c r="J102" s="23"/>
      <c r="K102" s="23"/>
      <c r="L102" s="23"/>
      <c r="M102" s="23"/>
      <c r="N102" s="20" t="s">
        <v>1160</v>
      </c>
      <c r="O102" s="20" t="s">
        <v>1161</v>
      </c>
      <c r="R102" s="38">
        <f t="shared" si="3"/>
        <v>1.454183266932271</v>
      </c>
      <c r="S102" s="38">
        <f t="shared" si="4"/>
        <v>9.9601593625498006E-3</v>
      </c>
      <c r="T102" s="38">
        <f t="shared" si="5"/>
        <v>6.8493150684931503E-3</v>
      </c>
      <c r="U102" s="20" t="s">
        <v>356</v>
      </c>
      <c r="V102" s="20" t="s">
        <v>849</v>
      </c>
      <c r="W102" s="20" t="s">
        <v>1162</v>
      </c>
      <c r="X102" s="20" t="s">
        <v>351</v>
      </c>
      <c r="Y102" s="20">
        <v>500</v>
      </c>
      <c r="Z102" s="20" t="s">
        <v>1163</v>
      </c>
    </row>
    <row r="103" spans="1:27" hidden="1">
      <c r="A103" s="20" t="s">
        <v>1164</v>
      </c>
      <c r="B103" s="20" t="s">
        <v>1165</v>
      </c>
      <c r="C103" s="20" t="s">
        <v>1166</v>
      </c>
      <c r="D103" s="20" t="s">
        <v>1167</v>
      </c>
      <c r="E103" s="20" t="s">
        <v>344</v>
      </c>
      <c r="F103" s="20" t="s">
        <v>1165</v>
      </c>
      <c r="G103" s="20" t="s">
        <v>1168</v>
      </c>
      <c r="H103" s="23"/>
      <c r="I103" s="23"/>
      <c r="J103" s="23"/>
      <c r="K103" s="23"/>
      <c r="L103" s="23"/>
      <c r="M103" s="23"/>
      <c r="N103" s="20" t="s">
        <v>571</v>
      </c>
      <c r="O103" s="20" t="s">
        <v>1169</v>
      </c>
      <c r="R103" s="38">
        <f t="shared" si="3"/>
        <v>3.7307692307692308</v>
      </c>
      <c r="S103" s="38" t="e">
        <f t="shared" si="4"/>
        <v>#VALUE!</v>
      </c>
      <c r="T103" s="38" t="e">
        <f t="shared" si="5"/>
        <v>#VALUE!</v>
      </c>
      <c r="U103" s="20" t="s">
        <v>334</v>
      </c>
      <c r="V103" s="20" t="s">
        <v>1170</v>
      </c>
      <c r="W103" s="20" t="s">
        <v>715</v>
      </c>
      <c r="X103" s="20" t="s">
        <v>418</v>
      </c>
      <c r="Y103" s="20" t="s">
        <v>338</v>
      </c>
      <c r="Z103" s="20" t="s">
        <v>1168</v>
      </c>
      <c r="AA103" s="20" t="s">
        <v>1171</v>
      </c>
    </row>
    <row r="104" spans="1:27" hidden="1">
      <c r="A104" s="20" t="s">
        <v>1172</v>
      </c>
      <c r="B104" s="20" t="s">
        <v>1173</v>
      </c>
      <c r="C104" s="20" t="s">
        <v>1174</v>
      </c>
      <c r="D104" s="20" t="s">
        <v>1175</v>
      </c>
      <c r="E104" s="20" t="s">
        <v>344</v>
      </c>
      <c r="F104" s="20" t="s">
        <v>1176</v>
      </c>
      <c r="G104" s="20" t="s">
        <v>1177</v>
      </c>
      <c r="H104" s="23"/>
      <c r="I104" s="23"/>
      <c r="J104" s="23"/>
      <c r="K104" s="23"/>
      <c r="L104" s="23"/>
      <c r="M104" s="23"/>
      <c r="N104" s="20" t="s">
        <v>555</v>
      </c>
      <c r="O104" s="20" t="s">
        <v>1178</v>
      </c>
      <c r="R104" s="38">
        <f t="shared" si="3"/>
        <v>0.92</v>
      </c>
      <c r="S104" s="38">
        <f t="shared" si="4"/>
        <v>0.01</v>
      </c>
      <c r="T104" s="38">
        <f t="shared" si="5"/>
        <v>1.0869565217391304E-2</v>
      </c>
      <c r="U104" s="20" t="s">
        <v>356</v>
      </c>
      <c r="V104" s="20" t="s">
        <v>1179</v>
      </c>
      <c r="W104" s="20" t="s">
        <v>465</v>
      </c>
      <c r="X104" s="20" t="s">
        <v>386</v>
      </c>
      <c r="Y104" s="20">
        <v>500</v>
      </c>
      <c r="Z104" s="20" t="s">
        <v>1180</v>
      </c>
      <c r="AA104" s="20" t="s">
        <v>373</v>
      </c>
    </row>
    <row r="105" spans="1:27" hidden="1">
      <c r="A105" s="20" t="s">
        <v>1181</v>
      </c>
      <c r="B105" s="20" t="s">
        <v>286</v>
      </c>
      <c r="C105" s="20" t="s">
        <v>287</v>
      </c>
      <c r="D105" s="20" t="s">
        <v>1182</v>
      </c>
      <c r="E105" s="20" t="s">
        <v>329</v>
      </c>
      <c r="F105" s="20" t="s">
        <v>288</v>
      </c>
      <c r="G105" s="20" t="s">
        <v>1183</v>
      </c>
      <c r="H105" s="23"/>
      <c r="I105" s="23"/>
      <c r="J105" s="23"/>
      <c r="K105" s="23"/>
      <c r="L105" s="23"/>
      <c r="M105" s="23"/>
      <c r="N105" s="20" t="s">
        <v>36</v>
      </c>
      <c r="O105" s="20" t="s">
        <v>1184</v>
      </c>
      <c r="R105" s="38">
        <f t="shared" si="3"/>
        <v>17.7</v>
      </c>
      <c r="S105" s="38">
        <f t="shared" si="4"/>
        <v>0.03</v>
      </c>
      <c r="T105" s="38">
        <f t="shared" si="5"/>
        <v>1.6949152542372881E-3</v>
      </c>
      <c r="U105" s="20" t="s">
        <v>356</v>
      </c>
      <c r="V105" s="20" t="s">
        <v>349</v>
      </c>
      <c r="W105" s="20" t="s">
        <v>371</v>
      </c>
      <c r="X105" s="20" t="s">
        <v>351</v>
      </c>
      <c r="Y105" s="20">
        <v>300</v>
      </c>
      <c r="Z105" s="20" t="s">
        <v>373</v>
      </c>
      <c r="AA105" s="20" t="s">
        <v>373</v>
      </c>
    </row>
    <row r="106" spans="1:27" hidden="1">
      <c r="A106" s="20" t="s">
        <v>1185</v>
      </c>
      <c r="B106" s="20" t="s">
        <v>1186</v>
      </c>
      <c r="C106" s="20" t="s">
        <v>1187</v>
      </c>
      <c r="D106" s="20" t="s">
        <v>1187</v>
      </c>
      <c r="E106" s="20" t="s">
        <v>1188</v>
      </c>
      <c r="F106" s="20" t="s">
        <v>1189</v>
      </c>
      <c r="G106" s="20" t="s">
        <v>1190</v>
      </c>
      <c r="H106" s="23"/>
      <c r="I106" s="23"/>
      <c r="J106" s="23"/>
      <c r="K106" s="23"/>
      <c r="L106" s="23"/>
      <c r="M106" s="23"/>
      <c r="N106" s="20" t="s">
        <v>384</v>
      </c>
      <c r="O106" s="20" t="s">
        <v>1191</v>
      </c>
      <c r="R106" s="38">
        <f t="shared" si="3"/>
        <v>4.1951219512195124</v>
      </c>
      <c r="S106" s="38">
        <f t="shared" si="4"/>
        <v>1.2195121951219513E-2</v>
      </c>
      <c r="T106" s="38">
        <f t="shared" si="5"/>
        <v>2.9069767441860465E-3</v>
      </c>
      <c r="U106" s="20" t="s">
        <v>394</v>
      </c>
      <c r="V106" s="20" t="s">
        <v>849</v>
      </c>
      <c r="W106" s="20" t="s">
        <v>715</v>
      </c>
      <c r="X106" s="20" t="s">
        <v>351</v>
      </c>
      <c r="Y106" s="20">
        <v>500</v>
      </c>
      <c r="Z106" s="20" t="s">
        <v>373</v>
      </c>
      <c r="AA106" s="20" t="s">
        <v>373</v>
      </c>
    </row>
    <row r="107" spans="1:27" hidden="1">
      <c r="A107" s="20" t="s">
        <v>1192</v>
      </c>
      <c r="B107" s="20" t="s">
        <v>1193</v>
      </c>
      <c r="C107" s="20" t="s">
        <v>1194</v>
      </c>
      <c r="D107" s="20" t="s">
        <v>1195</v>
      </c>
      <c r="E107" s="20" t="s">
        <v>344</v>
      </c>
      <c r="F107" s="20" t="s">
        <v>1196</v>
      </c>
      <c r="G107" s="20" t="s">
        <v>1197</v>
      </c>
      <c r="H107" s="23"/>
      <c r="I107" s="23"/>
      <c r="J107" s="23"/>
      <c r="K107" s="23"/>
      <c r="L107" s="23"/>
      <c r="M107" s="23"/>
      <c r="N107" s="20" t="s">
        <v>1198</v>
      </c>
      <c r="O107" s="20" t="s">
        <v>1199</v>
      </c>
      <c r="R107" s="38" t="e">
        <f t="shared" si="3"/>
        <v>#VALUE!</v>
      </c>
      <c r="S107" s="38" t="e">
        <f t="shared" si="4"/>
        <v>#VALUE!</v>
      </c>
      <c r="T107" s="38" t="e">
        <f t="shared" si="5"/>
        <v>#VALUE!</v>
      </c>
      <c r="U107" s="20" t="s">
        <v>334</v>
      </c>
      <c r="V107" s="20" t="s">
        <v>1200</v>
      </c>
      <c r="W107" s="20" t="s">
        <v>1201</v>
      </c>
      <c r="X107" s="20" t="s">
        <v>418</v>
      </c>
      <c r="Y107" s="20" t="s">
        <v>338</v>
      </c>
      <c r="Z107" s="20" t="s">
        <v>1202</v>
      </c>
      <c r="AA107" s="20" t="s">
        <v>1043</v>
      </c>
    </row>
    <row r="108" spans="1:27" hidden="1">
      <c r="A108" s="20" t="s">
        <v>1203</v>
      </c>
      <c r="B108" s="20" t="s">
        <v>1204</v>
      </c>
      <c r="C108" s="20" t="s">
        <v>1205</v>
      </c>
      <c r="D108" s="20" t="s">
        <v>1206</v>
      </c>
      <c r="E108" s="20" t="s">
        <v>329</v>
      </c>
      <c r="F108" s="20" t="s">
        <v>1207</v>
      </c>
      <c r="G108" s="20" t="s">
        <v>1208</v>
      </c>
      <c r="N108" s="20" t="s">
        <v>516</v>
      </c>
      <c r="O108" s="20" t="s">
        <v>869</v>
      </c>
      <c r="R108" s="38">
        <f t="shared" si="3"/>
        <v>1.6875</v>
      </c>
      <c r="S108" s="38">
        <f t="shared" si="4"/>
        <v>1.8749999999999999E-2</v>
      </c>
      <c r="T108" s="38">
        <f t="shared" si="5"/>
        <v>1.1111111111111112E-2</v>
      </c>
      <c r="U108" s="20" t="s">
        <v>356</v>
      </c>
      <c r="V108" s="20" t="s">
        <v>349</v>
      </c>
      <c r="W108" s="20" t="s">
        <v>987</v>
      </c>
      <c r="X108" s="20" t="s">
        <v>418</v>
      </c>
      <c r="Y108" s="20">
        <v>300</v>
      </c>
      <c r="Z108" s="20" t="s">
        <v>1209</v>
      </c>
      <c r="AA108" s="20" t="s">
        <v>373</v>
      </c>
    </row>
    <row r="109" spans="1:27" hidden="1">
      <c r="A109" s="20" t="s">
        <v>1210</v>
      </c>
      <c r="B109" s="20" t="s">
        <v>1211</v>
      </c>
      <c r="C109" s="20" t="s">
        <v>1212</v>
      </c>
      <c r="D109" s="20" t="s">
        <v>1212</v>
      </c>
      <c r="E109" s="20" t="s">
        <v>329</v>
      </c>
      <c r="F109" s="20" t="s">
        <v>1213</v>
      </c>
      <c r="G109" s="20" t="s">
        <v>1214</v>
      </c>
      <c r="H109" s="23"/>
      <c r="I109" s="23"/>
      <c r="J109" s="23"/>
      <c r="K109" s="23"/>
      <c r="L109" s="23"/>
      <c r="M109" s="23"/>
      <c r="N109" s="20" t="s">
        <v>1215</v>
      </c>
      <c r="O109" s="20" t="s">
        <v>1216</v>
      </c>
      <c r="R109" s="38">
        <f t="shared" si="3"/>
        <v>4.5606060606060606</v>
      </c>
      <c r="S109" s="38">
        <f t="shared" si="4"/>
        <v>7.575757575757576E-3</v>
      </c>
      <c r="T109" s="38">
        <f t="shared" si="5"/>
        <v>1.6611295681063123E-3</v>
      </c>
      <c r="U109" s="20" t="s">
        <v>356</v>
      </c>
      <c r="V109" s="20" t="s">
        <v>395</v>
      </c>
      <c r="W109" s="20" t="s">
        <v>465</v>
      </c>
      <c r="X109" s="20" t="s">
        <v>351</v>
      </c>
      <c r="Y109" s="20">
        <v>500</v>
      </c>
      <c r="Z109" s="20" t="s">
        <v>1214</v>
      </c>
      <c r="AA109" s="20" t="s">
        <v>373</v>
      </c>
    </row>
    <row r="110" spans="1:27" hidden="1">
      <c r="A110" s="20" t="s">
        <v>1217</v>
      </c>
      <c r="B110" s="20" t="s">
        <v>1218</v>
      </c>
      <c r="C110" s="20" t="s">
        <v>1219</v>
      </c>
      <c r="D110" s="20" t="s">
        <v>1219</v>
      </c>
      <c r="E110" s="20" t="s">
        <v>329</v>
      </c>
      <c r="F110" s="20" t="s">
        <v>1218</v>
      </c>
      <c r="G110" s="20" t="s">
        <v>1220</v>
      </c>
      <c r="N110" s="20" t="s">
        <v>1221</v>
      </c>
      <c r="O110" s="20" t="s">
        <v>1222</v>
      </c>
      <c r="R110" s="38">
        <f t="shared" si="3"/>
        <v>5.6981132075471699</v>
      </c>
      <c r="S110" s="38">
        <f t="shared" si="4"/>
        <v>9.433962264150943E-3</v>
      </c>
      <c r="T110" s="38">
        <f t="shared" si="5"/>
        <v>1.6556291390728477E-3</v>
      </c>
      <c r="U110" s="20" t="s">
        <v>334</v>
      </c>
      <c r="V110" s="20" t="s">
        <v>785</v>
      </c>
      <c r="W110" s="20" t="s">
        <v>465</v>
      </c>
      <c r="X110" s="20" t="s">
        <v>862</v>
      </c>
      <c r="Y110" s="20">
        <v>500</v>
      </c>
      <c r="Z110" s="20" t="s">
        <v>1220</v>
      </c>
      <c r="AA110" s="20" t="s">
        <v>373</v>
      </c>
    </row>
    <row r="111" spans="1:27" hidden="1">
      <c r="A111" s="20" t="s">
        <v>1223</v>
      </c>
      <c r="B111" s="20" t="s">
        <v>1224</v>
      </c>
      <c r="C111" s="20" t="s">
        <v>1225</v>
      </c>
      <c r="D111" s="20" t="s">
        <v>1226</v>
      </c>
      <c r="E111" s="20" t="s">
        <v>344</v>
      </c>
      <c r="F111" s="20" t="s">
        <v>1227</v>
      </c>
      <c r="G111" s="20" t="s">
        <v>1228</v>
      </c>
      <c r="N111" s="20" t="s">
        <v>746</v>
      </c>
      <c r="O111" s="20" t="s">
        <v>1229</v>
      </c>
      <c r="R111" s="38">
        <f t="shared" si="3"/>
        <v>5.8928571428571432</v>
      </c>
      <c r="S111" s="38">
        <f t="shared" si="4"/>
        <v>8.9285714285714281E-3</v>
      </c>
      <c r="T111" s="38">
        <f t="shared" si="5"/>
        <v>1.5151515151515152E-3</v>
      </c>
      <c r="U111" s="20" t="s">
        <v>334</v>
      </c>
      <c r="V111" s="20" t="s">
        <v>349</v>
      </c>
      <c r="W111" s="20" t="s">
        <v>465</v>
      </c>
      <c r="X111" s="20" t="s">
        <v>351</v>
      </c>
      <c r="Y111" s="20">
        <v>500</v>
      </c>
      <c r="Z111" s="20" t="s">
        <v>1230</v>
      </c>
      <c r="AA111" s="20" t="s">
        <v>373</v>
      </c>
    </row>
    <row r="112" spans="1:27" hidden="1">
      <c r="A112" s="20" t="s">
        <v>1231</v>
      </c>
      <c r="B112" s="20" t="s">
        <v>1232</v>
      </c>
      <c r="C112" s="20" t="s">
        <v>616</v>
      </c>
      <c r="D112" s="20" t="s">
        <v>617</v>
      </c>
      <c r="E112" s="20" t="s">
        <v>344</v>
      </c>
      <c r="F112" s="20" t="s">
        <v>1233</v>
      </c>
      <c r="G112" s="20" t="s">
        <v>1234</v>
      </c>
      <c r="N112" s="20" t="s">
        <v>46</v>
      </c>
      <c r="O112" s="20" t="s">
        <v>745</v>
      </c>
      <c r="R112" s="38">
        <f t="shared" si="3"/>
        <v>1.9090909090909092</v>
      </c>
      <c r="S112" s="38">
        <f t="shared" si="4"/>
        <v>2.7272727272727271E-2</v>
      </c>
      <c r="T112" s="38">
        <f t="shared" si="5"/>
        <v>1.4285714285714285E-2</v>
      </c>
      <c r="U112" s="20" t="s">
        <v>334</v>
      </c>
      <c r="V112" s="20" t="s">
        <v>561</v>
      </c>
      <c r="W112" s="20" t="s">
        <v>407</v>
      </c>
      <c r="X112" s="20" t="s">
        <v>563</v>
      </c>
      <c r="Y112" s="20">
        <v>300</v>
      </c>
      <c r="Z112" s="20" t="s">
        <v>1235</v>
      </c>
      <c r="AA112" s="20" t="s">
        <v>373</v>
      </c>
    </row>
    <row r="113" spans="1:27" hidden="1">
      <c r="A113" s="20" t="s">
        <v>1236</v>
      </c>
      <c r="B113" s="20" t="s">
        <v>1237</v>
      </c>
      <c r="C113" s="20" t="s">
        <v>1238</v>
      </c>
      <c r="D113" s="20" t="s">
        <v>1238</v>
      </c>
      <c r="E113" s="20" t="s">
        <v>329</v>
      </c>
      <c r="F113" s="20" t="s">
        <v>1237</v>
      </c>
      <c r="G113" s="20" t="s">
        <v>1239</v>
      </c>
      <c r="H113" s="23"/>
      <c r="I113" s="23"/>
      <c r="J113" s="23"/>
      <c r="K113" s="23"/>
      <c r="L113" s="23"/>
      <c r="M113" s="23"/>
      <c r="N113" s="20" t="s">
        <v>1215</v>
      </c>
      <c r="O113" s="20" t="s">
        <v>1229</v>
      </c>
      <c r="R113" s="38">
        <f t="shared" si="3"/>
        <v>5</v>
      </c>
      <c r="S113" s="38">
        <f t="shared" si="4"/>
        <v>7.575757575757576E-3</v>
      </c>
      <c r="T113" s="38">
        <f t="shared" si="5"/>
        <v>1.5151515151515152E-3</v>
      </c>
      <c r="U113" s="20" t="s">
        <v>356</v>
      </c>
      <c r="V113" s="20" t="s">
        <v>1240</v>
      </c>
      <c r="W113" s="20" t="s">
        <v>465</v>
      </c>
      <c r="X113" s="20" t="s">
        <v>359</v>
      </c>
      <c r="Y113" s="20">
        <v>500</v>
      </c>
      <c r="Z113" s="20" t="s">
        <v>1239</v>
      </c>
      <c r="AA113" s="20" t="s">
        <v>373</v>
      </c>
    </row>
    <row r="114" spans="1:27" hidden="1">
      <c r="A114" s="20" t="s">
        <v>1241</v>
      </c>
      <c r="B114" s="20" t="s">
        <v>1242</v>
      </c>
      <c r="C114" s="20" t="s">
        <v>1243</v>
      </c>
      <c r="D114" s="20" t="s">
        <v>1243</v>
      </c>
      <c r="E114" s="20" t="s">
        <v>329</v>
      </c>
      <c r="F114" s="20" t="s">
        <v>1244</v>
      </c>
      <c r="G114" s="20" t="s">
        <v>1245</v>
      </c>
      <c r="H114" s="23"/>
      <c r="I114" s="23"/>
      <c r="J114" s="23"/>
      <c r="K114" s="23"/>
      <c r="L114" s="23"/>
      <c r="M114" s="23"/>
      <c r="N114" s="20" t="s">
        <v>46</v>
      </c>
      <c r="O114" s="20" t="s">
        <v>1246</v>
      </c>
      <c r="R114" s="38">
        <f t="shared" si="3"/>
        <v>18</v>
      </c>
      <c r="S114" s="38">
        <f t="shared" si="4"/>
        <v>2.7272727272727271E-2</v>
      </c>
      <c r="T114" s="38">
        <f t="shared" si="5"/>
        <v>1.5151515151515152E-3</v>
      </c>
      <c r="U114" s="20" t="s">
        <v>334</v>
      </c>
      <c r="V114" s="20" t="s">
        <v>517</v>
      </c>
      <c r="W114" s="20" t="s">
        <v>407</v>
      </c>
      <c r="X114" s="20" t="s">
        <v>351</v>
      </c>
      <c r="Y114" s="20">
        <v>300</v>
      </c>
      <c r="Z114" s="20" t="s">
        <v>1247</v>
      </c>
      <c r="AA114" s="20" t="s">
        <v>373</v>
      </c>
    </row>
    <row r="115" spans="1:27" hidden="1">
      <c r="A115" s="20" t="s">
        <v>1248</v>
      </c>
      <c r="B115" s="20" t="s">
        <v>1249</v>
      </c>
      <c r="C115" s="20" t="s">
        <v>1250</v>
      </c>
      <c r="D115" s="20" t="s">
        <v>1251</v>
      </c>
      <c r="E115" s="20" t="s">
        <v>329</v>
      </c>
      <c r="F115" s="20" t="s">
        <v>1252</v>
      </c>
      <c r="G115" s="20" t="s">
        <v>1253</v>
      </c>
      <c r="N115" s="20" t="s">
        <v>1094</v>
      </c>
      <c r="O115" s="20" t="s">
        <v>1254</v>
      </c>
      <c r="R115" s="38">
        <f t="shared" si="3"/>
        <v>3.6578947368421053</v>
      </c>
      <c r="S115" s="38">
        <f t="shared" si="4"/>
        <v>1.3157894736842105E-2</v>
      </c>
      <c r="T115" s="38">
        <f t="shared" si="5"/>
        <v>3.5971223021582736E-3</v>
      </c>
      <c r="U115" s="20" t="s">
        <v>356</v>
      </c>
      <c r="V115" s="20" t="s">
        <v>1255</v>
      </c>
      <c r="W115" s="20" t="s">
        <v>1256</v>
      </c>
      <c r="X115" s="20" t="s">
        <v>326</v>
      </c>
      <c r="Y115" s="20">
        <v>500</v>
      </c>
      <c r="Z115" s="20" t="s">
        <v>1257</v>
      </c>
      <c r="AA115" s="20" t="s">
        <v>373</v>
      </c>
    </row>
    <row r="116" spans="1:27" hidden="1">
      <c r="A116" s="20" t="s">
        <v>1258</v>
      </c>
      <c r="B116" s="20" t="s">
        <v>1259</v>
      </c>
      <c r="C116" s="20" t="s">
        <v>1260</v>
      </c>
      <c r="D116" s="20" t="s">
        <v>1261</v>
      </c>
      <c r="E116" s="20" t="s">
        <v>329</v>
      </c>
      <c r="F116" s="20" t="s">
        <v>1262</v>
      </c>
      <c r="G116" s="20" t="s">
        <v>1263</v>
      </c>
      <c r="N116" s="20" t="s">
        <v>46</v>
      </c>
      <c r="O116" s="20" t="s">
        <v>1264</v>
      </c>
      <c r="R116" s="38">
        <f t="shared" si="3"/>
        <v>2.1818181818181817</v>
      </c>
      <c r="S116" s="38">
        <f t="shared" si="4"/>
        <v>2.7272727272727271E-2</v>
      </c>
      <c r="T116" s="38">
        <f t="shared" si="5"/>
        <v>1.2500000000000001E-2</v>
      </c>
      <c r="U116" s="20" t="s">
        <v>334</v>
      </c>
      <c r="V116" s="20" t="s">
        <v>1265</v>
      </c>
      <c r="W116" s="20" t="s">
        <v>1266</v>
      </c>
      <c r="X116" s="20" t="s">
        <v>351</v>
      </c>
      <c r="Y116" s="20">
        <v>300</v>
      </c>
      <c r="Z116" s="20" t="s">
        <v>373</v>
      </c>
      <c r="AA116" s="20" t="s">
        <v>373</v>
      </c>
    </row>
    <row r="117" spans="1:27" hidden="1">
      <c r="A117" s="20" t="s">
        <v>1267</v>
      </c>
      <c r="B117" s="20" t="s">
        <v>1268</v>
      </c>
      <c r="C117" s="20" t="s">
        <v>1269</v>
      </c>
      <c r="D117" s="20" t="s">
        <v>1269</v>
      </c>
      <c r="E117" s="20" t="s">
        <v>329</v>
      </c>
      <c r="F117" s="20" t="s">
        <v>1270</v>
      </c>
      <c r="G117" s="20" t="s">
        <v>1271</v>
      </c>
      <c r="N117" s="20" t="s">
        <v>746</v>
      </c>
      <c r="O117" s="20" t="s">
        <v>1272</v>
      </c>
      <c r="R117" s="38">
        <f t="shared" si="3"/>
        <v>1.3214285714285714</v>
      </c>
      <c r="S117" s="38">
        <f t="shared" si="4"/>
        <v>8.9285714285714281E-3</v>
      </c>
      <c r="T117" s="38">
        <f t="shared" si="5"/>
        <v>6.7567567567567571E-3</v>
      </c>
      <c r="U117" s="20" t="s">
        <v>356</v>
      </c>
      <c r="V117" s="20" t="s">
        <v>517</v>
      </c>
      <c r="W117" s="20" t="s">
        <v>465</v>
      </c>
      <c r="X117" s="20" t="s">
        <v>326</v>
      </c>
      <c r="Y117" s="20">
        <v>500</v>
      </c>
      <c r="Z117" s="20" t="s">
        <v>373</v>
      </c>
      <c r="AA117" s="20" t="s">
        <v>373</v>
      </c>
    </row>
    <row r="118" spans="1:27" hidden="1">
      <c r="A118" s="20" t="s">
        <v>1273</v>
      </c>
      <c r="B118" s="20" t="s">
        <v>1274</v>
      </c>
      <c r="C118" s="20" t="s">
        <v>1275</v>
      </c>
      <c r="D118" s="20" t="s">
        <v>1276</v>
      </c>
      <c r="E118" s="20" t="s">
        <v>329</v>
      </c>
      <c r="F118" s="20" t="s">
        <v>1277</v>
      </c>
      <c r="G118" s="20" t="s">
        <v>1278</v>
      </c>
      <c r="N118" s="20" t="s">
        <v>46</v>
      </c>
      <c r="O118" s="20" t="s">
        <v>501</v>
      </c>
      <c r="R118" s="38">
        <f t="shared" si="3"/>
        <v>1.6363636363636365</v>
      </c>
      <c r="S118" s="38">
        <f t="shared" si="4"/>
        <v>2.7272727272727271E-2</v>
      </c>
      <c r="T118" s="38">
        <f t="shared" si="5"/>
        <v>1.6666666666666666E-2</v>
      </c>
      <c r="U118" s="20" t="s">
        <v>334</v>
      </c>
      <c r="V118" s="20" t="s">
        <v>395</v>
      </c>
      <c r="W118" s="20" t="s">
        <v>465</v>
      </c>
      <c r="X118" s="20" t="s">
        <v>418</v>
      </c>
      <c r="Y118" s="20">
        <v>300</v>
      </c>
      <c r="Z118" s="20" t="s">
        <v>1279</v>
      </c>
      <c r="AA118" s="20" t="s">
        <v>373</v>
      </c>
    </row>
    <row r="119" spans="1:27" hidden="1">
      <c r="A119" s="20" t="s">
        <v>1280</v>
      </c>
      <c r="B119" s="20" t="s">
        <v>1281</v>
      </c>
      <c r="C119" s="20" t="s">
        <v>1282</v>
      </c>
      <c r="D119" s="20" t="s">
        <v>1282</v>
      </c>
      <c r="E119" s="20" t="s">
        <v>329</v>
      </c>
      <c r="F119" s="20" t="s">
        <v>1283</v>
      </c>
      <c r="G119" s="20" t="s">
        <v>1284</v>
      </c>
      <c r="H119" s="23"/>
      <c r="I119" s="23"/>
      <c r="J119" s="23"/>
      <c r="K119" s="23"/>
      <c r="L119" s="23"/>
      <c r="M119" s="23"/>
      <c r="N119" s="20" t="s">
        <v>426</v>
      </c>
      <c r="O119" s="20" t="s">
        <v>1285</v>
      </c>
      <c r="R119" s="38">
        <f t="shared" si="3"/>
        <v>6.0181818181818185</v>
      </c>
      <c r="S119" s="38">
        <f t="shared" si="4"/>
        <v>9.0909090909090905E-3</v>
      </c>
      <c r="T119" s="38">
        <f t="shared" si="5"/>
        <v>1.5105740181268882E-3</v>
      </c>
      <c r="U119" s="20" t="s">
        <v>334</v>
      </c>
      <c r="V119" s="20" t="s">
        <v>395</v>
      </c>
      <c r="W119" s="20" t="s">
        <v>465</v>
      </c>
      <c r="X119" s="20" t="s">
        <v>351</v>
      </c>
      <c r="Y119" s="20">
        <v>500</v>
      </c>
      <c r="Z119" s="20" t="s">
        <v>1284</v>
      </c>
      <c r="AA119" s="20" t="s">
        <v>373</v>
      </c>
    </row>
    <row r="120" spans="1:27" hidden="1">
      <c r="A120" s="20" t="s">
        <v>1286</v>
      </c>
      <c r="B120" s="20" t="s">
        <v>1287</v>
      </c>
      <c r="C120" s="20" t="s">
        <v>1288</v>
      </c>
      <c r="D120" s="20" t="s">
        <v>1289</v>
      </c>
      <c r="E120" s="20" t="s">
        <v>344</v>
      </c>
      <c r="F120" s="20" t="s">
        <v>1287</v>
      </c>
      <c r="G120" s="20" t="s">
        <v>1290</v>
      </c>
      <c r="N120" s="20" t="s">
        <v>1291</v>
      </c>
      <c r="O120" s="20" t="s">
        <v>649</v>
      </c>
      <c r="R120" s="38">
        <f t="shared" si="3"/>
        <v>2.569832402234637</v>
      </c>
      <c r="S120" s="38">
        <f t="shared" si="4"/>
        <v>1.3966480446927373E-2</v>
      </c>
      <c r="T120" s="38">
        <f t="shared" si="5"/>
        <v>5.434782608695652E-3</v>
      </c>
      <c r="U120" s="20" t="s">
        <v>334</v>
      </c>
      <c r="V120" s="20" t="s">
        <v>1292</v>
      </c>
      <c r="W120" s="20" t="s">
        <v>465</v>
      </c>
      <c r="X120" s="20" t="s">
        <v>862</v>
      </c>
      <c r="Y120" s="20">
        <v>500</v>
      </c>
      <c r="Z120" s="20" t="s">
        <v>1293</v>
      </c>
      <c r="AA120" s="20" t="s">
        <v>373</v>
      </c>
    </row>
    <row r="121" spans="1:27" hidden="1">
      <c r="A121" s="20" t="s">
        <v>1294</v>
      </c>
      <c r="B121" s="20" t="s">
        <v>1295</v>
      </c>
      <c r="C121" s="20" t="s">
        <v>1296</v>
      </c>
      <c r="D121" s="20" t="s">
        <v>1297</v>
      </c>
      <c r="E121" s="20" t="s">
        <v>329</v>
      </c>
      <c r="F121" s="20" t="s">
        <v>1298</v>
      </c>
      <c r="G121" s="20" t="s">
        <v>1299</v>
      </c>
      <c r="N121" s="20" t="s">
        <v>571</v>
      </c>
      <c r="O121" s="20" t="s">
        <v>1300</v>
      </c>
      <c r="R121" s="38">
        <f t="shared" si="3"/>
        <v>1.75</v>
      </c>
      <c r="S121" s="38" t="e">
        <f t="shared" si="4"/>
        <v>#VALUE!</v>
      </c>
      <c r="T121" s="38" t="e">
        <f t="shared" si="5"/>
        <v>#VALUE!</v>
      </c>
      <c r="U121" s="20" t="s">
        <v>1301</v>
      </c>
      <c r="V121" s="20" t="s">
        <v>1302</v>
      </c>
      <c r="W121" s="20" t="s">
        <v>465</v>
      </c>
      <c r="X121" s="20" t="s">
        <v>351</v>
      </c>
      <c r="Y121" s="20" t="s">
        <v>338</v>
      </c>
      <c r="Z121" s="20" t="s">
        <v>1303</v>
      </c>
      <c r="AA121" s="20" t="s">
        <v>1304</v>
      </c>
    </row>
    <row r="122" spans="1:27" hidden="1">
      <c r="A122" s="20" t="s">
        <v>1305</v>
      </c>
      <c r="B122" s="20" t="s">
        <v>1306</v>
      </c>
      <c r="C122" s="20" t="s">
        <v>1307</v>
      </c>
      <c r="D122" s="20" t="s">
        <v>1308</v>
      </c>
      <c r="E122" s="20" t="s">
        <v>344</v>
      </c>
      <c r="F122" s="20" t="s">
        <v>1309</v>
      </c>
      <c r="G122" s="20" t="s">
        <v>1310</v>
      </c>
      <c r="N122" s="20" t="s">
        <v>1311</v>
      </c>
      <c r="O122" s="20" t="s">
        <v>883</v>
      </c>
      <c r="R122" s="38">
        <f t="shared" si="3"/>
        <v>10.280373831775702</v>
      </c>
      <c r="S122" s="38">
        <f t="shared" si="4"/>
        <v>9.3457943925233641E-2</v>
      </c>
      <c r="T122" s="38">
        <f t="shared" si="5"/>
        <v>9.0909090909090905E-3</v>
      </c>
      <c r="U122" s="20" t="s">
        <v>356</v>
      </c>
      <c r="V122" s="20" t="s">
        <v>1312</v>
      </c>
      <c r="W122" s="20" t="s">
        <v>465</v>
      </c>
      <c r="X122" s="20" t="s">
        <v>351</v>
      </c>
      <c r="Y122" s="20">
        <v>300</v>
      </c>
      <c r="Z122" s="20" t="s">
        <v>1313</v>
      </c>
      <c r="AA122" s="20" t="s">
        <v>373</v>
      </c>
    </row>
    <row r="123" spans="1:27" hidden="1">
      <c r="A123" s="20" t="s">
        <v>1314</v>
      </c>
      <c r="B123" s="20" t="s">
        <v>1315</v>
      </c>
      <c r="C123" s="20" t="s">
        <v>1316</v>
      </c>
      <c r="D123" s="20" t="s">
        <v>1317</v>
      </c>
      <c r="E123" s="20" t="s">
        <v>329</v>
      </c>
      <c r="F123" s="20" t="s">
        <v>1318</v>
      </c>
      <c r="G123" s="20" t="s">
        <v>1319</v>
      </c>
      <c r="N123" s="20" t="s">
        <v>790</v>
      </c>
      <c r="O123" s="20" t="s">
        <v>1320</v>
      </c>
      <c r="R123" s="38">
        <f t="shared" si="3"/>
        <v>3.8695652173913042</v>
      </c>
      <c r="S123" s="38">
        <f t="shared" si="4"/>
        <v>1.3043478260869565E-2</v>
      </c>
      <c r="T123" s="38">
        <f t="shared" si="5"/>
        <v>3.3707865168539327E-3</v>
      </c>
      <c r="U123" s="20" t="s">
        <v>334</v>
      </c>
      <c r="V123" s="20" t="s">
        <v>1321</v>
      </c>
      <c r="W123" s="20" t="s">
        <v>737</v>
      </c>
      <c r="X123" s="20" t="s">
        <v>418</v>
      </c>
      <c r="Y123" s="20">
        <v>300</v>
      </c>
      <c r="Z123" s="20" t="s">
        <v>1322</v>
      </c>
      <c r="AA123" s="20" t="s">
        <v>373</v>
      </c>
    </row>
    <row r="124" spans="1:27" hidden="1">
      <c r="A124" s="20" t="s">
        <v>1323</v>
      </c>
      <c r="B124" s="20" t="s">
        <v>1324</v>
      </c>
      <c r="C124" s="20" t="s">
        <v>43</v>
      </c>
      <c r="D124" s="20" t="s">
        <v>47</v>
      </c>
      <c r="E124" s="20" t="s">
        <v>344</v>
      </c>
      <c r="F124" s="20" t="s">
        <v>1325</v>
      </c>
      <c r="G124" s="20" t="s">
        <v>1326</v>
      </c>
      <c r="N124" s="20" t="s">
        <v>837</v>
      </c>
      <c r="O124" s="20" t="s">
        <v>1327</v>
      </c>
      <c r="R124" s="38">
        <f t="shared" si="3"/>
        <v>2.7058823529411766</v>
      </c>
      <c r="S124" s="38">
        <f t="shared" si="4"/>
        <v>9.8039215686274508E-3</v>
      </c>
      <c r="T124" s="38">
        <f t="shared" si="5"/>
        <v>3.6231884057971015E-3</v>
      </c>
      <c r="U124" s="20" t="s">
        <v>334</v>
      </c>
      <c r="V124" s="20" t="s">
        <v>561</v>
      </c>
      <c r="W124" s="20" t="s">
        <v>465</v>
      </c>
      <c r="X124" s="20" t="s">
        <v>359</v>
      </c>
      <c r="Y124" s="20">
        <v>500</v>
      </c>
      <c r="Z124" s="20" t="s">
        <v>1328</v>
      </c>
      <c r="AA124" s="20" t="s">
        <v>373</v>
      </c>
    </row>
    <row r="125" spans="1:27" hidden="1">
      <c r="A125" s="20" t="s">
        <v>1329</v>
      </c>
      <c r="B125" s="20" t="s">
        <v>1330</v>
      </c>
      <c r="C125" s="20" t="s">
        <v>1331</v>
      </c>
      <c r="D125" s="20" t="s">
        <v>1331</v>
      </c>
      <c r="E125" s="20" t="s">
        <v>329</v>
      </c>
      <c r="F125" s="20" t="s">
        <v>1332</v>
      </c>
      <c r="G125" s="20" t="s">
        <v>1333</v>
      </c>
      <c r="N125" s="20" t="s">
        <v>1334</v>
      </c>
      <c r="O125" s="20" t="s">
        <v>1335</v>
      </c>
      <c r="R125" s="38">
        <f t="shared" si="3"/>
        <v>1.4523809523809523</v>
      </c>
      <c r="S125" s="38">
        <f t="shared" si="4"/>
        <v>1.1904761904761904E-2</v>
      </c>
      <c r="T125" s="38">
        <f t="shared" si="5"/>
        <v>8.1967213114754103E-3</v>
      </c>
      <c r="U125" s="20" t="s">
        <v>334</v>
      </c>
      <c r="V125" s="20" t="s">
        <v>349</v>
      </c>
      <c r="W125" s="20" t="s">
        <v>465</v>
      </c>
      <c r="X125" s="20" t="s">
        <v>418</v>
      </c>
      <c r="Y125" s="20">
        <v>500</v>
      </c>
      <c r="Z125" s="20" t="s">
        <v>1333</v>
      </c>
      <c r="AA125" s="20" t="s">
        <v>373</v>
      </c>
    </row>
    <row r="126" spans="1:27" hidden="1">
      <c r="A126" s="20" t="s">
        <v>1336</v>
      </c>
      <c r="B126" s="20" t="s">
        <v>1337</v>
      </c>
      <c r="C126" s="20" t="s">
        <v>1338</v>
      </c>
      <c r="D126" s="20" t="s">
        <v>1339</v>
      </c>
      <c r="E126" s="20" t="s">
        <v>329</v>
      </c>
      <c r="F126" s="20" t="s">
        <v>1340</v>
      </c>
      <c r="G126" s="20" t="s">
        <v>1341</v>
      </c>
      <c r="N126" s="20" t="s">
        <v>1342</v>
      </c>
      <c r="O126" s="20" t="s">
        <v>555</v>
      </c>
      <c r="R126" s="38">
        <f t="shared" si="3"/>
        <v>4.4436544614290794</v>
      </c>
      <c r="S126" s="38">
        <f t="shared" si="4"/>
        <v>2.6661926768574477E-2</v>
      </c>
      <c r="T126" s="38">
        <f t="shared" si="5"/>
        <v>6.0000000000000001E-3</v>
      </c>
      <c r="U126" s="20" t="s">
        <v>334</v>
      </c>
      <c r="V126" s="20" t="s">
        <v>349</v>
      </c>
      <c r="W126" s="20" t="s">
        <v>1343</v>
      </c>
      <c r="X126" s="20" t="s">
        <v>1223</v>
      </c>
      <c r="Y126" s="20">
        <v>300</v>
      </c>
      <c r="Z126" s="20" t="s">
        <v>1344</v>
      </c>
      <c r="AA126" s="20" t="s">
        <v>373</v>
      </c>
    </row>
    <row r="127" spans="1:27" hidden="1">
      <c r="A127" s="20" t="s">
        <v>1345</v>
      </c>
      <c r="B127" s="20" t="s">
        <v>1346</v>
      </c>
      <c r="C127" s="20" t="s">
        <v>1347</v>
      </c>
      <c r="D127" s="20" t="s">
        <v>1347</v>
      </c>
      <c r="E127" s="20" t="s">
        <v>329</v>
      </c>
      <c r="F127" s="20" t="s">
        <v>1348</v>
      </c>
      <c r="G127" s="20" t="s">
        <v>1349</v>
      </c>
      <c r="N127" s="20" t="s">
        <v>555</v>
      </c>
      <c r="O127" s="20" t="s">
        <v>1350</v>
      </c>
      <c r="R127" s="38">
        <f t="shared" si="3"/>
        <v>5.3</v>
      </c>
      <c r="S127" s="38">
        <f t="shared" si="4"/>
        <v>0.01</v>
      </c>
      <c r="T127" s="38">
        <f t="shared" si="5"/>
        <v>1.8867924528301887E-3</v>
      </c>
      <c r="U127" s="20" t="s">
        <v>394</v>
      </c>
      <c r="V127" s="20" t="s">
        <v>349</v>
      </c>
      <c r="W127" s="20" t="s">
        <v>465</v>
      </c>
      <c r="X127" s="20" t="s">
        <v>351</v>
      </c>
      <c r="Y127" s="20">
        <v>500</v>
      </c>
      <c r="Z127" s="20" t="s">
        <v>737</v>
      </c>
      <c r="AA127" s="20" t="s">
        <v>373</v>
      </c>
    </row>
    <row r="128" spans="1:27" hidden="1">
      <c r="A128" s="20" t="s">
        <v>1351</v>
      </c>
      <c r="B128" s="20" t="s">
        <v>1352</v>
      </c>
      <c r="C128" s="20" t="s">
        <v>1353</v>
      </c>
      <c r="D128" s="20" t="s">
        <v>1354</v>
      </c>
      <c r="E128" s="20" t="s">
        <v>329</v>
      </c>
      <c r="F128" s="20" t="s">
        <v>1352</v>
      </c>
      <c r="G128" s="20" t="s">
        <v>1355</v>
      </c>
      <c r="N128" s="20" t="s">
        <v>65</v>
      </c>
      <c r="O128" s="20" t="s">
        <v>416</v>
      </c>
      <c r="R128" s="38">
        <f t="shared" si="3"/>
        <v>4.5</v>
      </c>
      <c r="S128" s="38">
        <f t="shared" si="4"/>
        <v>2.5000000000000001E-2</v>
      </c>
      <c r="T128" s="38">
        <f t="shared" si="5"/>
        <v>5.5555555555555558E-3</v>
      </c>
      <c r="U128" s="20" t="s">
        <v>334</v>
      </c>
      <c r="V128" s="20" t="s">
        <v>349</v>
      </c>
      <c r="W128" s="20" t="s">
        <v>371</v>
      </c>
      <c r="X128" s="20" t="s">
        <v>351</v>
      </c>
      <c r="Y128" s="20">
        <v>300</v>
      </c>
      <c r="Z128" s="20" t="s">
        <v>373</v>
      </c>
      <c r="AA128" s="20" t="s">
        <v>373</v>
      </c>
    </row>
    <row r="129" spans="1:27" hidden="1">
      <c r="A129" s="20" t="s">
        <v>1356</v>
      </c>
      <c r="B129" s="20" t="s">
        <v>1357</v>
      </c>
      <c r="C129" s="20" t="s">
        <v>1358</v>
      </c>
      <c r="D129" s="20" t="s">
        <v>1359</v>
      </c>
      <c r="E129" s="20" t="s">
        <v>344</v>
      </c>
      <c r="F129" s="20" t="s">
        <v>1360</v>
      </c>
      <c r="G129" s="20" t="s">
        <v>1361</v>
      </c>
      <c r="N129" s="20" t="s">
        <v>80</v>
      </c>
      <c r="O129" s="20" t="s">
        <v>1018</v>
      </c>
      <c r="R129" s="38">
        <f t="shared" si="3"/>
        <v>3.5454545454545454</v>
      </c>
      <c r="S129" s="38">
        <f t="shared" si="4"/>
        <v>1.1363636363636364E-2</v>
      </c>
      <c r="T129" s="38">
        <f t="shared" si="5"/>
        <v>3.205128205128205E-3</v>
      </c>
      <c r="U129" s="20" t="s">
        <v>334</v>
      </c>
      <c r="V129" s="20" t="s">
        <v>349</v>
      </c>
      <c r="W129" s="20" t="s">
        <v>465</v>
      </c>
      <c r="X129" s="20" t="s">
        <v>326</v>
      </c>
      <c r="Y129" s="20">
        <v>500</v>
      </c>
      <c r="Z129" s="20" t="s">
        <v>1362</v>
      </c>
      <c r="AA129" s="20" t="s">
        <v>373</v>
      </c>
    </row>
    <row r="130" spans="1:27" hidden="1">
      <c r="A130" s="20" t="s">
        <v>1363</v>
      </c>
      <c r="B130" s="20" t="s">
        <v>1364</v>
      </c>
      <c r="C130" s="20" t="s">
        <v>1365</v>
      </c>
      <c r="D130" s="20" t="s">
        <v>1365</v>
      </c>
      <c r="E130" s="20" t="s">
        <v>329</v>
      </c>
      <c r="F130" s="20" t="s">
        <v>1366</v>
      </c>
      <c r="G130" s="20" t="s">
        <v>1367</v>
      </c>
      <c r="N130" s="20" t="s">
        <v>745</v>
      </c>
      <c r="O130" s="20" t="s">
        <v>621</v>
      </c>
      <c r="R130" s="38">
        <f t="shared" ref="R130:R157" si="6">O130/N130</f>
        <v>7.0476190476190474</v>
      </c>
      <c r="S130" s="38">
        <f t="shared" ref="S130:S157" si="7">Y130/N130</f>
        <v>1.4285714285714285E-2</v>
      </c>
      <c r="T130" s="38">
        <f t="shared" ref="T130:T157" si="8">Y130/O130</f>
        <v>2.0270270270270271E-3</v>
      </c>
      <c r="U130" s="20" t="s">
        <v>334</v>
      </c>
      <c r="V130" s="20" t="s">
        <v>517</v>
      </c>
      <c r="W130" s="20" t="s">
        <v>770</v>
      </c>
      <c r="X130" s="20" t="s">
        <v>1368</v>
      </c>
      <c r="Y130" s="20">
        <v>300</v>
      </c>
      <c r="Z130" s="20" t="s">
        <v>770</v>
      </c>
      <c r="AA130" s="20" t="s">
        <v>373</v>
      </c>
    </row>
    <row r="131" spans="1:27" hidden="1">
      <c r="A131" s="20" t="s">
        <v>1369</v>
      </c>
      <c r="B131" s="20" t="s">
        <v>1370</v>
      </c>
      <c r="C131" s="20" t="s">
        <v>1371</v>
      </c>
      <c r="D131" s="20" t="s">
        <v>1372</v>
      </c>
      <c r="E131" s="20" t="s">
        <v>329</v>
      </c>
      <c r="F131" s="20" t="s">
        <v>1373</v>
      </c>
      <c r="G131" s="20" t="s">
        <v>1374</v>
      </c>
      <c r="N131" s="20" t="s">
        <v>1119</v>
      </c>
      <c r="O131" s="20" t="s">
        <v>1375</v>
      </c>
      <c r="R131" s="38">
        <f t="shared" si="6"/>
        <v>1.9405940594059405</v>
      </c>
      <c r="S131" s="38" t="e">
        <f t="shared" si="7"/>
        <v>#VALUE!</v>
      </c>
      <c r="T131" s="38" t="e">
        <f t="shared" si="8"/>
        <v>#VALUE!</v>
      </c>
      <c r="U131" s="20" t="s">
        <v>334</v>
      </c>
      <c r="V131" s="20" t="s">
        <v>753</v>
      </c>
      <c r="W131" s="20" t="s">
        <v>407</v>
      </c>
      <c r="X131" s="20" t="s">
        <v>351</v>
      </c>
      <c r="Y131" s="20" t="s">
        <v>338</v>
      </c>
      <c r="Z131" s="20" t="s">
        <v>1376</v>
      </c>
      <c r="AA131" s="20" t="s">
        <v>1377</v>
      </c>
    </row>
    <row r="132" spans="1:27" hidden="1">
      <c r="A132" s="20" t="s">
        <v>1378</v>
      </c>
      <c r="B132" s="20" t="s">
        <v>1379</v>
      </c>
      <c r="C132" s="20" t="s">
        <v>1380</v>
      </c>
      <c r="D132" s="20" t="s">
        <v>1381</v>
      </c>
      <c r="E132" s="20" t="s">
        <v>329</v>
      </c>
      <c r="F132" s="20" t="s">
        <v>1382</v>
      </c>
      <c r="G132" s="20" t="s">
        <v>1383</v>
      </c>
      <c r="N132" s="20" t="s">
        <v>1384</v>
      </c>
      <c r="O132" s="20" t="s">
        <v>405</v>
      </c>
      <c r="R132" s="38">
        <f t="shared" si="6"/>
        <v>1.2702702702702702</v>
      </c>
      <c r="S132" s="38">
        <f t="shared" si="7"/>
        <v>1.3513513513513514E-2</v>
      </c>
      <c r="T132" s="38">
        <f t="shared" si="8"/>
        <v>1.0638297872340425E-2</v>
      </c>
      <c r="U132" s="20" t="s">
        <v>394</v>
      </c>
      <c r="V132" s="20" t="s">
        <v>1385</v>
      </c>
      <c r="W132" s="20" t="s">
        <v>1386</v>
      </c>
      <c r="X132" s="20" t="s">
        <v>1223</v>
      </c>
      <c r="Y132" s="20">
        <v>500</v>
      </c>
      <c r="Z132" s="20" t="s">
        <v>373</v>
      </c>
      <c r="AA132" s="20" t="s">
        <v>373</v>
      </c>
    </row>
    <row r="133" spans="1:27" hidden="1">
      <c r="A133" s="20" t="s">
        <v>1387</v>
      </c>
      <c r="B133" s="20" t="s">
        <v>1388</v>
      </c>
      <c r="C133" s="20" t="s">
        <v>1389</v>
      </c>
      <c r="D133" s="20" t="s">
        <v>1390</v>
      </c>
      <c r="E133" s="20" t="s">
        <v>329</v>
      </c>
      <c r="F133" s="20" t="s">
        <v>1388</v>
      </c>
      <c r="G133" s="20" t="s">
        <v>1391</v>
      </c>
      <c r="H133" s="23"/>
      <c r="I133" s="23"/>
      <c r="J133" s="23"/>
      <c r="K133" s="23"/>
      <c r="L133" s="23"/>
      <c r="M133" s="23"/>
      <c r="N133" s="20" t="s">
        <v>46</v>
      </c>
      <c r="O133" s="20" t="s">
        <v>1392</v>
      </c>
      <c r="R133" s="38">
        <f t="shared" si="6"/>
        <v>18.272727272727273</v>
      </c>
      <c r="S133" s="38">
        <f t="shared" si="7"/>
        <v>2.7272727272727271E-2</v>
      </c>
      <c r="T133" s="38">
        <f t="shared" si="8"/>
        <v>1.4925373134328358E-3</v>
      </c>
      <c r="U133" s="20" t="s">
        <v>334</v>
      </c>
      <c r="V133" s="20" t="s">
        <v>349</v>
      </c>
      <c r="W133" s="20" t="s">
        <v>371</v>
      </c>
      <c r="X133" s="20" t="s">
        <v>862</v>
      </c>
      <c r="Y133" s="20">
        <v>300</v>
      </c>
      <c r="Z133" s="20" t="s">
        <v>1391</v>
      </c>
      <c r="AA133" s="20" t="s">
        <v>373</v>
      </c>
    </row>
    <row r="134" spans="1:27" hidden="1">
      <c r="A134" s="20" t="s">
        <v>1393</v>
      </c>
      <c r="B134" s="20" t="s">
        <v>1394</v>
      </c>
      <c r="C134" s="20" t="s">
        <v>1395</v>
      </c>
      <c r="D134" s="20" t="s">
        <v>1396</v>
      </c>
      <c r="E134" s="20" t="s">
        <v>344</v>
      </c>
      <c r="F134" s="20" t="s">
        <v>1397</v>
      </c>
      <c r="G134" s="20" t="s">
        <v>1398</v>
      </c>
      <c r="N134" s="20" t="s">
        <v>915</v>
      </c>
      <c r="O134" s="20" t="s">
        <v>1399</v>
      </c>
      <c r="R134" s="38">
        <f t="shared" si="6"/>
        <v>1.09375</v>
      </c>
      <c r="S134" s="38">
        <f t="shared" si="7"/>
        <v>1.5625E-2</v>
      </c>
      <c r="T134" s="38">
        <f t="shared" si="8"/>
        <v>1.4285714285714285E-2</v>
      </c>
      <c r="U134" s="20" t="s">
        <v>334</v>
      </c>
      <c r="V134" s="20" t="s">
        <v>455</v>
      </c>
      <c r="W134" s="20" t="s">
        <v>1400</v>
      </c>
      <c r="X134" s="20" t="s">
        <v>418</v>
      </c>
      <c r="Y134" s="20">
        <v>500</v>
      </c>
      <c r="Z134" s="20" t="s">
        <v>1401</v>
      </c>
      <c r="AA134" s="20" t="s">
        <v>373</v>
      </c>
    </row>
    <row r="135" spans="1:27" hidden="1">
      <c r="A135" s="20" t="s">
        <v>1402</v>
      </c>
      <c r="B135" s="20" t="s">
        <v>1403</v>
      </c>
      <c r="C135" s="20" t="s">
        <v>1403</v>
      </c>
      <c r="D135" s="20" t="s">
        <v>1404</v>
      </c>
      <c r="E135" s="20" t="s">
        <v>329</v>
      </c>
      <c r="F135" s="20" t="s">
        <v>1405</v>
      </c>
      <c r="G135" s="20" t="s">
        <v>1406</v>
      </c>
      <c r="N135" s="20" t="s">
        <v>869</v>
      </c>
      <c r="O135" s="20" t="s">
        <v>602</v>
      </c>
      <c r="R135" s="38">
        <f t="shared" si="6"/>
        <v>3.2222222222222223</v>
      </c>
      <c r="S135" s="38">
        <f t="shared" si="7"/>
        <v>1.1111111111111112E-2</v>
      </c>
      <c r="T135" s="38">
        <f t="shared" si="8"/>
        <v>3.4482758620689655E-3</v>
      </c>
      <c r="U135" s="20" t="s">
        <v>334</v>
      </c>
      <c r="V135" s="20" t="s">
        <v>753</v>
      </c>
      <c r="W135" s="20" t="s">
        <v>465</v>
      </c>
      <c r="X135" s="20" t="s">
        <v>326</v>
      </c>
      <c r="Y135" s="20">
        <v>300</v>
      </c>
      <c r="Z135" s="20" t="s">
        <v>1407</v>
      </c>
    </row>
    <row r="136" spans="1:27" hidden="1">
      <c r="A136" s="20" t="s">
        <v>1408</v>
      </c>
      <c r="B136" s="20" t="s">
        <v>1409</v>
      </c>
      <c r="C136" s="20" t="s">
        <v>1410</v>
      </c>
      <c r="D136" s="20" t="s">
        <v>1410</v>
      </c>
      <c r="E136" s="20" t="s">
        <v>344</v>
      </c>
      <c r="F136" s="20" t="s">
        <v>1409</v>
      </c>
      <c r="G136" s="20" t="s">
        <v>1411</v>
      </c>
      <c r="H136" s="23"/>
      <c r="I136" s="23"/>
      <c r="J136" s="23"/>
      <c r="K136" s="23"/>
      <c r="L136" s="23"/>
      <c r="M136" s="23"/>
      <c r="N136" s="20" t="s">
        <v>72</v>
      </c>
      <c r="O136" s="20" t="s">
        <v>464</v>
      </c>
      <c r="R136" s="38">
        <f t="shared" si="6"/>
        <v>15</v>
      </c>
      <c r="S136" s="38">
        <f t="shared" si="7"/>
        <v>2.1428571428571429E-2</v>
      </c>
      <c r="T136" s="38">
        <f t="shared" si="8"/>
        <v>1.4285714285714286E-3</v>
      </c>
      <c r="U136" s="20" t="s">
        <v>334</v>
      </c>
      <c r="V136" s="20" t="s">
        <v>335</v>
      </c>
      <c r="W136" s="20" t="s">
        <v>465</v>
      </c>
      <c r="X136" s="20" t="s">
        <v>337</v>
      </c>
      <c r="Y136" s="20">
        <v>300</v>
      </c>
      <c r="Z136" s="20" t="s">
        <v>1411</v>
      </c>
      <c r="AA136" s="20" t="s">
        <v>373</v>
      </c>
    </row>
    <row r="137" spans="1:27" hidden="1">
      <c r="A137" s="20" t="s">
        <v>1412</v>
      </c>
      <c r="B137" s="20" t="s">
        <v>1413</v>
      </c>
      <c r="C137" s="20" t="s">
        <v>1414</v>
      </c>
      <c r="D137" s="20" t="s">
        <v>1414</v>
      </c>
      <c r="E137" s="20" t="s">
        <v>344</v>
      </c>
      <c r="F137" s="20" t="s">
        <v>1415</v>
      </c>
      <c r="G137" s="20" t="s">
        <v>1416</v>
      </c>
      <c r="N137" s="20" t="s">
        <v>1417</v>
      </c>
      <c r="O137" s="20" t="s">
        <v>1418</v>
      </c>
      <c r="R137" s="38">
        <f t="shared" si="6"/>
        <v>2.0830544569516278</v>
      </c>
      <c r="S137" s="38" t="e">
        <f t="shared" si="7"/>
        <v>#VALUE!</v>
      </c>
      <c r="T137" s="38" t="e">
        <f t="shared" si="8"/>
        <v>#VALUE!</v>
      </c>
      <c r="U137" s="20" t="s">
        <v>1419</v>
      </c>
      <c r="V137" s="20" t="s">
        <v>1086</v>
      </c>
      <c r="W137" s="20" t="s">
        <v>465</v>
      </c>
      <c r="X137" s="20" t="s">
        <v>386</v>
      </c>
      <c r="Y137" s="20" t="s">
        <v>338</v>
      </c>
      <c r="Z137" s="20" t="s">
        <v>1420</v>
      </c>
      <c r="AA137" s="20" t="s">
        <v>1421</v>
      </c>
    </row>
    <row r="138" spans="1:27" hidden="1">
      <c r="A138" s="20" t="s">
        <v>1422</v>
      </c>
      <c r="B138" s="20" t="s">
        <v>1423</v>
      </c>
      <c r="C138" s="20" t="s">
        <v>1424</v>
      </c>
      <c r="D138" s="20" t="s">
        <v>1425</v>
      </c>
      <c r="E138" s="20" t="s">
        <v>344</v>
      </c>
      <c r="F138" s="20" t="s">
        <v>1426</v>
      </c>
      <c r="G138" s="20" t="s">
        <v>1427</v>
      </c>
      <c r="N138" s="20" t="s">
        <v>516</v>
      </c>
      <c r="O138" s="20" t="s">
        <v>560</v>
      </c>
      <c r="R138" s="38">
        <f t="shared" si="6"/>
        <v>4.875</v>
      </c>
      <c r="S138" s="38">
        <f t="shared" si="7"/>
        <v>1.8749999999999999E-2</v>
      </c>
      <c r="T138" s="38">
        <f t="shared" si="8"/>
        <v>3.8461538461538464E-3</v>
      </c>
      <c r="U138" s="20" t="s">
        <v>901</v>
      </c>
      <c r="V138" s="20" t="s">
        <v>1428</v>
      </c>
      <c r="W138" s="20" t="s">
        <v>1429</v>
      </c>
      <c r="X138" s="20" t="s">
        <v>351</v>
      </c>
      <c r="Y138" s="20">
        <v>300</v>
      </c>
      <c r="Z138" s="20" t="s">
        <v>1430</v>
      </c>
      <c r="AA138" s="20" t="s">
        <v>373</v>
      </c>
    </row>
    <row r="139" spans="1:27" hidden="1">
      <c r="A139" s="20" t="s">
        <v>1431</v>
      </c>
      <c r="B139" s="20" t="s">
        <v>709</v>
      </c>
      <c r="C139" s="20" t="s">
        <v>1432</v>
      </c>
      <c r="D139" s="20" t="s">
        <v>1432</v>
      </c>
      <c r="E139" s="20" t="s">
        <v>329</v>
      </c>
      <c r="F139" s="20" t="s">
        <v>1433</v>
      </c>
      <c r="G139" s="20" t="s">
        <v>1434</v>
      </c>
      <c r="N139" s="20" t="s">
        <v>72</v>
      </c>
      <c r="O139" s="20" t="s">
        <v>464</v>
      </c>
      <c r="R139" s="38">
        <f t="shared" si="6"/>
        <v>15</v>
      </c>
      <c r="S139" s="38">
        <f t="shared" si="7"/>
        <v>2.1428571428571429E-2</v>
      </c>
      <c r="T139" s="38">
        <f t="shared" si="8"/>
        <v>1.4285714285714286E-3</v>
      </c>
      <c r="U139" s="20" t="s">
        <v>334</v>
      </c>
      <c r="V139" s="20" t="s">
        <v>349</v>
      </c>
      <c r="W139" s="20" t="s">
        <v>465</v>
      </c>
      <c r="X139" s="20" t="s">
        <v>337</v>
      </c>
      <c r="Y139" s="20">
        <v>300</v>
      </c>
      <c r="Z139" s="20" t="s">
        <v>1434</v>
      </c>
      <c r="AA139" s="20" t="s">
        <v>373</v>
      </c>
    </row>
    <row r="140" spans="1:27" hidden="1">
      <c r="A140" s="20" t="s">
        <v>1435</v>
      </c>
      <c r="B140" s="20" t="s">
        <v>1436</v>
      </c>
      <c r="C140" s="20" t="s">
        <v>1437</v>
      </c>
      <c r="D140" s="20" t="s">
        <v>1438</v>
      </c>
      <c r="E140" s="20" t="s">
        <v>344</v>
      </c>
      <c r="F140" s="20" t="s">
        <v>1436</v>
      </c>
      <c r="G140" s="20" t="s">
        <v>1439</v>
      </c>
      <c r="N140" s="20" t="s">
        <v>1440</v>
      </c>
      <c r="O140" s="20" t="s">
        <v>1441</v>
      </c>
      <c r="R140" s="38">
        <f t="shared" si="6"/>
        <v>1.3301886792452831</v>
      </c>
      <c r="S140" s="38" t="e">
        <f t="shared" si="7"/>
        <v>#VALUE!</v>
      </c>
      <c r="T140" s="38" t="e">
        <f t="shared" si="8"/>
        <v>#VALUE!</v>
      </c>
      <c r="U140" s="20" t="s">
        <v>334</v>
      </c>
      <c r="V140" s="20" t="s">
        <v>406</v>
      </c>
      <c r="W140" s="20" t="s">
        <v>465</v>
      </c>
      <c r="X140" s="20" t="s">
        <v>418</v>
      </c>
      <c r="Y140" s="20" t="s">
        <v>338</v>
      </c>
      <c r="Z140" s="20" t="s">
        <v>1439</v>
      </c>
      <c r="AA140" s="20" t="s">
        <v>1171</v>
      </c>
    </row>
    <row r="141" spans="1:27" hidden="1">
      <c r="A141" s="20" t="s">
        <v>1442</v>
      </c>
      <c r="B141" s="20" t="s">
        <v>1443</v>
      </c>
      <c r="C141" s="20" t="s">
        <v>1444</v>
      </c>
      <c r="D141" s="20" t="s">
        <v>1445</v>
      </c>
      <c r="E141" s="20" t="s">
        <v>329</v>
      </c>
      <c r="F141" s="20" t="s">
        <v>1446</v>
      </c>
      <c r="G141" s="20" t="s">
        <v>1447</v>
      </c>
      <c r="N141" s="20" t="s">
        <v>54</v>
      </c>
      <c r="O141" s="20" t="s">
        <v>752</v>
      </c>
      <c r="R141" s="38">
        <f t="shared" si="6"/>
        <v>3.7333333333333334</v>
      </c>
      <c r="S141" s="38">
        <f t="shared" si="7"/>
        <v>1.6666666666666666E-2</v>
      </c>
      <c r="T141" s="38">
        <f t="shared" si="8"/>
        <v>4.464285714285714E-3</v>
      </c>
      <c r="U141" s="20" t="s">
        <v>334</v>
      </c>
      <c r="V141" s="20" t="s">
        <v>1179</v>
      </c>
      <c r="W141" s="20" t="s">
        <v>465</v>
      </c>
      <c r="X141" s="20" t="s">
        <v>351</v>
      </c>
      <c r="Y141" s="20">
        <v>500</v>
      </c>
      <c r="Z141" s="20" t="s">
        <v>526</v>
      </c>
      <c r="AA141" s="20" t="s">
        <v>373</v>
      </c>
    </row>
    <row r="142" spans="1:27" hidden="1">
      <c r="A142" s="20" t="s">
        <v>1448</v>
      </c>
      <c r="B142" s="20" t="s">
        <v>1449</v>
      </c>
      <c r="C142" s="20" t="s">
        <v>1450</v>
      </c>
      <c r="D142" s="20" t="s">
        <v>1451</v>
      </c>
      <c r="E142" s="20" t="s">
        <v>329</v>
      </c>
      <c r="F142" s="20" t="s">
        <v>1452</v>
      </c>
      <c r="G142" s="20" t="s">
        <v>1453</v>
      </c>
      <c r="H142" s="23"/>
      <c r="I142" s="23"/>
      <c r="J142" s="23"/>
      <c r="K142" s="23"/>
      <c r="L142" s="23"/>
      <c r="M142" s="23"/>
      <c r="N142" s="20" t="s">
        <v>1454</v>
      </c>
      <c r="O142" s="20" t="s">
        <v>464</v>
      </c>
      <c r="R142" s="38">
        <f t="shared" si="6"/>
        <v>26.054590570719604</v>
      </c>
      <c r="S142" s="38">
        <f t="shared" si="7"/>
        <v>3.7220843672456573E-2</v>
      </c>
      <c r="T142" s="38">
        <f t="shared" si="8"/>
        <v>1.4285714285714286E-3</v>
      </c>
      <c r="U142" s="20" t="s">
        <v>356</v>
      </c>
      <c r="V142" s="20" t="s">
        <v>349</v>
      </c>
      <c r="W142" s="20" t="s">
        <v>1455</v>
      </c>
      <c r="X142" s="20" t="s">
        <v>326</v>
      </c>
      <c r="Y142" s="20">
        <v>300</v>
      </c>
      <c r="Z142" s="20" t="s">
        <v>1456</v>
      </c>
      <c r="AA142" s="20" t="s">
        <v>373</v>
      </c>
    </row>
    <row r="143" spans="1:27" hidden="1">
      <c r="A143" s="20" t="s">
        <v>1457</v>
      </c>
      <c r="B143" s="20" t="s">
        <v>1458</v>
      </c>
      <c r="C143" s="20" t="s">
        <v>1459</v>
      </c>
      <c r="D143" s="20" t="s">
        <v>1460</v>
      </c>
      <c r="E143" s="20" t="s">
        <v>1188</v>
      </c>
      <c r="F143" s="20" t="s">
        <v>1461</v>
      </c>
      <c r="G143" s="20" t="s">
        <v>1462</v>
      </c>
      <c r="N143" s="20" t="s">
        <v>1463</v>
      </c>
      <c r="O143" s="20" t="s">
        <v>1464</v>
      </c>
      <c r="R143" s="38">
        <f t="shared" si="6"/>
        <v>4.6363636363636367</v>
      </c>
      <c r="S143" s="38">
        <f t="shared" si="7"/>
        <v>1.3636363636363636E-2</v>
      </c>
      <c r="T143" s="38">
        <f t="shared" si="8"/>
        <v>2.9411764705882353E-3</v>
      </c>
      <c r="U143" s="20" t="s">
        <v>573</v>
      </c>
      <c r="V143" s="20" t="s">
        <v>1086</v>
      </c>
      <c r="W143" s="20" t="s">
        <v>1465</v>
      </c>
      <c r="X143" s="20" t="s">
        <v>351</v>
      </c>
      <c r="Y143" s="20">
        <v>300</v>
      </c>
      <c r="Z143" s="20" t="s">
        <v>1466</v>
      </c>
      <c r="AA143" s="20" t="s">
        <v>373</v>
      </c>
    </row>
    <row r="144" spans="1:27" hidden="1">
      <c r="A144" s="20" t="s">
        <v>1467</v>
      </c>
      <c r="B144" s="20" t="s">
        <v>1468</v>
      </c>
      <c r="C144" s="20" t="s">
        <v>1469</v>
      </c>
      <c r="D144" s="20" t="s">
        <v>1470</v>
      </c>
      <c r="E144" s="20" t="s">
        <v>344</v>
      </c>
      <c r="F144" s="20" t="s">
        <v>1471</v>
      </c>
      <c r="G144" s="20" t="s">
        <v>1472</v>
      </c>
      <c r="N144" s="20" t="s">
        <v>1473</v>
      </c>
      <c r="O144" s="20" t="s">
        <v>860</v>
      </c>
      <c r="R144" s="38">
        <f t="shared" si="6"/>
        <v>2.8888888888888888</v>
      </c>
      <c r="S144" s="38">
        <f t="shared" si="7"/>
        <v>1.1111111111111112E-2</v>
      </c>
      <c r="T144" s="38">
        <f t="shared" si="8"/>
        <v>3.8461538461538464E-3</v>
      </c>
      <c r="U144" s="20" t="s">
        <v>334</v>
      </c>
      <c r="V144" s="20" t="s">
        <v>1200</v>
      </c>
      <c r="W144" s="20" t="s">
        <v>465</v>
      </c>
      <c r="X144" s="20" t="s">
        <v>326</v>
      </c>
      <c r="Y144" s="20">
        <v>500</v>
      </c>
      <c r="Z144" s="20" t="s">
        <v>770</v>
      </c>
      <c r="AA144" s="20" t="s">
        <v>373</v>
      </c>
    </row>
    <row r="145" spans="1:27" hidden="1">
      <c r="A145" s="20" t="s">
        <v>1474</v>
      </c>
      <c r="B145" s="20" t="s">
        <v>1475</v>
      </c>
      <c r="C145" s="20" t="s">
        <v>1476</v>
      </c>
      <c r="D145" s="20" t="s">
        <v>1476</v>
      </c>
      <c r="E145" s="20" t="s">
        <v>329</v>
      </c>
      <c r="F145" s="20" t="s">
        <v>1477</v>
      </c>
      <c r="G145" s="20" t="s">
        <v>1478</v>
      </c>
      <c r="N145" s="20" t="s">
        <v>1479</v>
      </c>
      <c r="O145" s="20" t="s">
        <v>1473</v>
      </c>
      <c r="R145" s="38">
        <f t="shared" si="6"/>
        <v>4.0362364337608758</v>
      </c>
      <c r="S145" s="38">
        <f t="shared" si="7"/>
        <v>2.6908242891739171E-2</v>
      </c>
      <c r="T145" s="38">
        <f t="shared" si="8"/>
        <v>6.6666666666666671E-3</v>
      </c>
      <c r="U145" s="20" t="s">
        <v>334</v>
      </c>
      <c r="V145" s="20" t="s">
        <v>349</v>
      </c>
      <c r="W145" s="20" t="s">
        <v>1465</v>
      </c>
      <c r="X145" s="20" t="s">
        <v>418</v>
      </c>
      <c r="Y145" s="20">
        <v>300</v>
      </c>
      <c r="Z145" s="20" t="s">
        <v>373</v>
      </c>
      <c r="AA145" s="20" t="s">
        <v>373</v>
      </c>
    </row>
    <row r="146" spans="1:27" hidden="1">
      <c r="A146" s="20" t="s">
        <v>351</v>
      </c>
      <c r="B146" s="20" t="s">
        <v>290</v>
      </c>
      <c r="C146" s="20" t="s">
        <v>291</v>
      </c>
      <c r="D146" s="20" t="s">
        <v>1480</v>
      </c>
      <c r="E146" s="20" t="s">
        <v>329</v>
      </c>
      <c r="F146" s="20" t="s">
        <v>292</v>
      </c>
      <c r="G146" s="20" t="s">
        <v>293</v>
      </c>
      <c r="N146" s="20" t="s">
        <v>915</v>
      </c>
      <c r="O146" s="20" t="s">
        <v>1481</v>
      </c>
      <c r="R146" s="38">
        <f t="shared" si="6"/>
        <v>11.0625</v>
      </c>
      <c r="S146" s="38">
        <f t="shared" si="7"/>
        <v>1.5625E-2</v>
      </c>
      <c r="T146" s="38">
        <f t="shared" si="8"/>
        <v>1.4124293785310734E-3</v>
      </c>
      <c r="U146" s="20" t="s">
        <v>334</v>
      </c>
      <c r="V146" s="20" t="s">
        <v>349</v>
      </c>
      <c r="W146" s="20" t="s">
        <v>809</v>
      </c>
      <c r="X146" s="20" t="s">
        <v>1368</v>
      </c>
      <c r="Y146" s="20">
        <v>500</v>
      </c>
      <c r="Z146" s="20" t="s">
        <v>293</v>
      </c>
      <c r="AA146" s="20" t="s">
        <v>373</v>
      </c>
    </row>
    <row r="147" spans="1:27" hidden="1">
      <c r="A147" s="20" t="s">
        <v>1482</v>
      </c>
      <c r="B147" s="20" t="s">
        <v>1483</v>
      </c>
      <c r="C147" s="20" t="s">
        <v>1484</v>
      </c>
      <c r="D147" s="20" t="s">
        <v>1485</v>
      </c>
      <c r="E147" s="20" t="s">
        <v>329</v>
      </c>
      <c r="F147" s="20" t="s">
        <v>1484</v>
      </c>
      <c r="G147" s="20" t="s">
        <v>1486</v>
      </c>
      <c r="H147" s="23"/>
      <c r="I147" s="23"/>
      <c r="J147" s="23"/>
      <c r="K147" s="23"/>
      <c r="L147" s="23"/>
      <c r="M147" s="23"/>
      <c r="N147" s="20" t="s">
        <v>661</v>
      </c>
      <c r="O147" s="20" t="s">
        <v>1487</v>
      </c>
      <c r="R147" s="38">
        <f t="shared" si="6"/>
        <v>8.52</v>
      </c>
      <c r="S147" s="38">
        <f t="shared" si="7"/>
        <v>1.2E-2</v>
      </c>
      <c r="T147" s="38">
        <f t="shared" si="8"/>
        <v>1.4084507042253522E-3</v>
      </c>
      <c r="U147" s="20" t="s">
        <v>334</v>
      </c>
      <c r="V147" s="20" t="s">
        <v>1488</v>
      </c>
      <c r="W147" s="20" t="s">
        <v>407</v>
      </c>
      <c r="X147" s="20" t="s">
        <v>326</v>
      </c>
      <c r="Y147" s="20">
        <v>300</v>
      </c>
      <c r="Z147" s="20" t="s">
        <v>1489</v>
      </c>
    </row>
    <row r="148" spans="1:27" hidden="1">
      <c r="A148" s="20" t="s">
        <v>1490</v>
      </c>
      <c r="B148" s="20" t="s">
        <v>1491</v>
      </c>
      <c r="C148" s="20" t="s">
        <v>1492</v>
      </c>
      <c r="D148" s="20" t="s">
        <v>1493</v>
      </c>
      <c r="E148" s="20" t="s">
        <v>344</v>
      </c>
      <c r="F148" s="20" t="s">
        <v>1491</v>
      </c>
      <c r="G148" s="20" t="s">
        <v>1494</v>
      </c>
      <c r="N148" s="20" t="s">
        <v>1495</v>
      </c>
      <c r="O148" s="20" t="s">
        <v>1496</v>
      </c>
      <c r="R148" s="38">
        <f t="shared" si="6"/>
        <v>2.1346153846153846</v>
      </c>
      <c r="S148" s="38" t="e">
        <f t="shared" si="7"/>
        <v>#VALUE!</v>
      </c>
      <c r="T148" s="38" t="e">
        <f t="shared" si="8"/>
        <v>#VALUE!</v>
      </c>
      <c r="U148" s="20" t="s">
        <v>334</v>
      </c>
      <c r="V148" s="20" t="s">
        <v>1497</v>
      </c>
      <c r="W148" s="20" t="s">
        <v>371</v>
      </c>
      <c r="X148" s="20" t="s">
        <v>1498</v>
      </c>
      <c r="Y148" s="20" t="s">
        <v>338</v>
      </c>
      <c r="Z148" s="20" t="s">
        <v>1499</v>
      </c>
      <c r="AA148" s="20" t="s">
        <v>1500</v>
      </c>
    </row>
    <row r="149" spans="1:27" hidden="1">
      <c r="A149" s="20" t="s">
        <v>1501</v>
      </c>
      <c r="B149" s="20" t="s">
        <v>1502</v>
      </c>
      <c r="C149" s="20" t="s">
        <v>1503</v>
      </c>
      <c r="D149" s="20" t="s">
        <v>1504</v>
      </c>
      <c r="E149" s="20" t="s">
        <v>329</v>
      </c>
      <c r="F149" s="20" t="s">
        <v>1505</v>
      </c>
      <c r="G149" s="20" t="s">
        <v>1506</v>
      </c>
      <c r="H149" s="23"/>
      <c r="I149" s="23"/>
      <c r="J149" s="23"/>
      <c r="K149" s="23"/>
      <c r="L149" s="23"/>
      <c r="M149" s="23"/>
      <c r="N149" s="20" t="s">
        <v>1507</v>
      </c>
      <c r="O149" s="20" t="s">
        <v>1487</v>
      </c>
      <c r="R149" s="38">
        <f t="shared" si="6"/>
        <v>23.782938811969629</v>
      </c>
      <c r="S149" s="38">
        <f t="shared" si="7"/>
        <v>3.3497096918267084E-2</v>
      </c>
      <c r="T149" s="38">
        <f t="shared" si="8"/>
        <v>1.4084507042253522E-3</v>
      </c>
      <c r="U149" s="20" t="s">
        <v>356</v>
      </c>
      <c r="V149" s="20" t="s">
        <v>1508</v>
      </c>
      <c r="W149" s="20" t="s">
        <v>465</v>
      </c>
      <c r="X149" s="20" t="s">
        <v>418</v>
      </c>
      <c r="Y149" s="20">
        <v>300</v>
      </c>
      <c r="Z149" s="20" t="s">
        <v>1509</v>
      </c>
      <c r="AA149" s="20" t="s">
        <v>373</v>
      </c>
    </row>
    <row r="150" spans="1:27" hidden="1">
      <c r="A150" s="20" t="s">
        <v>1510</v>
      </c>
      <c r="B150" s="20" t="s">
        <v>1511</v>
      </c>
      <c r="C150" s="20" t="s">
        <v>1512</v>
      </c>
      <c r="D150" s="20" t="s">
        <v>1512</v>
      </c>
      <c r="E150" s="20" t="s">
        <v>329</v>
      </c>
      <c r="F150" s="20" t="s">
        <v>1511</v>
      </c>
      <c r="G150" s="20" t="s">
        <v>1513</v>
      </c>
      <c r="N150" s="20" t="s">
        <v>65</v>
      </c>
      <c r="O150" s="20" t="s">
        <v>1514</v>
      </c>
      <c r="R150" s="38">
        <f t="shared" si="6"/>
        <v>19.75</v>
      </c>
      <c r="S150" s="38">
        <f t="shared" si="7"/>
        <v>2.5000000000000001E-2</v>
      </c>
      <c r="T150" s="38">
        <f t="shared" si="8"/>
        <v>1.2658227848101266E-3</v>
      </c>
      <c r="U150" s="20" t="s">
        <v>334</v>
      </c>
      <c r="V150" s="20" t="s">
        <v>349</v>
      </c>
      <c r="W150" s="20" t="s">
        <v>371</v>
      </c>
      <c r="X150" s="20" t="s">
        <v>862</v>
      </c>
      <c r="Y150" s="20">
        <v>300</v>
      </c>
      <c r="Z150" s="20" t="s">
        <v>1513</v>
      </c>
      <c r="AA150" s="20" t="s">
        <v>373</v>
      </c>
    </row>
    <row r="151" spans="1:27" hidden="1">
      <c r="A151" s="20" t="s">
        <v>1515</v>
      </c>
      <c r="B151" s="20" t="s">
        <v>1516</v>
      </c>
      <c r="C151" s="20" t="s">
        <v>1517</v>
      </c>
      <c r="D151" s="20" t="s">
        <v>1518</v>
      </c>
      <c r="E151" s="20" t="s">
        <v>329</v>
      </c>
      <c r="F151" s="20" t="s">
        <v>1519</v>
      </c>
      <c r="G151" s="20" t="s">
        <v>1520</v>
      </c>
      <c r="N151" s="20" t="s">
        <v>698</v>
      </c>
      <c r="O151" s="20" t="s">
        <v>1521</v>
      </c>
      <c r="R151" s="38">
        <f t="shared" si="6"/>
        <v>11.388888888888889</v>
      </c>
      <c r="S151" s="38">
        <f t="shared" si="7"/>
        <v>1.3888888888888888E-2</v>
      </c>
      <c r="T151" s="38">
        <f t="shared" si="8"/>
        <v>1.2195121951219512E-3</v>
      </c>
      <c r="U151" s="20" t="s">
        <v>394</v>
      </c>
      <c r="V151" s="20" t="s">
        <v>349</v>
      </c>
      <c r="W151" s="20" t="s">
        <v>1522</v>
      </c>
      <c r="X151" s="20" t="s">
        <v>1523</v>
      </c>
      <c r="Y151" s="20">
        <v>500</v>
      </c>
      <c r="Z151" s="20" t="s">
        <v>1524</v>
      </c>
      <c r="AA151" s="20" t="s">
        <v>373</v>
      </c>
    </row>
    <row r="152" spans="1:27" hidden="1">
      <c r="A152" s="20" t="s">
        <v>1525</v>
      </c>
      <c r="B152" s="20" t="s">
        <v>1526</v>
      </c>
      <c r="C152" s="20" t="s">
        <v>1527</v>
      </c>
      <c r="D152" s="20" t="s">
        <v>1528</v>
      </c>
      <c r="E152" s="20" t="s">
        <v>344</v>
      </c>
      <c r="F152" s="20" t="s">
        <v>1529</v>
      </c>
      <c r="G152" s="20" t="s">
        <v>1530</v>
      </c>
      <c r="N152" s="20" t="s">
        <v>1531</v>
      </c>
      <c r="O152" s="20" t="s">
        <v>1532</v>
      </c>
      <c r="R152" s="38">
        <f t="shared" si="6"/>
        <v>1.6666666666666667</v>
      </c>
      <c r="S152" s="38" t="e">
        <f t="shared" si="7"/>
        <v>#VALUE!</v>
      </c>
      <c r="T152" s="38" t="e">
        <f t="shared" si="8"/>
        <v>#VALUE!</v>
      </c>
      <c r="U152" s="20" t="s">
        <v>334</v>
      </c>
      <c r="V152" s="20" t="s">
        <v>1533</v>
      </c>
      <c r="W152" s="20" t="s">
        <v>502</v>
      </c>
      <c r="X152" s="20" t="s">
        <v>326</v>
      </c>
      <c r="Y152" s="20" t="s">
        <v>338</v>
      </c>
      <c r="Z152" s="20" t="s">
        <v>1530</v>
      </c>
      <c r="AA152" s="20" t="s">
        <v>974</v>
      </c>
    </row>
    <row r="153" spans="1:27" hidden="1">
      <c r="A153" s="20" t="s">
        <v>1534</v>
      </c>
      <c r="B153" s="20" t="s">
        <v>1535</v>
      </c>
      <c r="C153" s="20" t="s">
        <v>1536</v>
      </c>
      <c r="D153" s="20" t="s">
        <v>1536</v>
      </c>
      <c r="E153" s="20" t="s">
        <v>329</v>
      </c>
      <c r="F153" s="20" t="s">
        <v>1537</v>
      </c>
      <c r="G153" s="20" t="s">
        <v>1538</v>
      </c>
      <c r="H153" s="23"/>
      <c r="I153" s="23"/>
      <c r="J153" s="23"/>
      <c r="K153" s="23"/>
      <c r="L153" s="23"/>
      <c r="M153" s="23"/>
      <c r="N153" s="20" t="s">
        <v>532</v>
      </c>
      <c r="O153" s="20" t="s">
        <v>1539</v>
      </c>
      <c r="R153" s="38">
        <f t="shared" si="6"/>
        <v>6.6111111111111107</v>
      </c>
      <c r="S153" s="38">
        <f t="shared" si="7"/>
        <v>6.9444444444444441E-3</v>
      </c>
      <c r="T153" s="38">
        <f t="shared" si="8"/>
        <v>1.0504201680672268E-3</v>
      </c>
      <c r="U153" s="20" t="s">
        <v>334</v>
      </c>
      <c r="V153" s="20" t="s">
        <v>335</v>
      </c>
      <c r="W153" s="20" t="s">
        <v>465</v>
      </c>
      <c r="X153" s="20" t="s">
        <v>351</v>
      </c>
      <c r="Y153" s="20">
        <v>500</v>
      </c>
      <c r="Z153" s="20" t="s">
        <v>1538</v>
      </c>
      <c r="AA153" s="20" t="s">
        <v>373</v>
      </c>
    </row>
    <row r="154" spans="1:27" hidden="1">
      <c r="A154" s="20" t="s">
        <v>1540</v>
      </c>
      <c r="B154" s="20" t="s">
        <v>296</v>
      </c>
      <c r="C154" s="20" t="s">
        <v>297</v>
      </c>
      <c r="D154" s="20" t="s">
        <v>1541</v>
      </c>
      <c r="E154" s="20" t="s">
        <v>329</v>
      </c>
      <c r="F154" s="20" t="s">
        <v>296</v>
      </c>
      <c r="G154" s="20" t="s">
        <v>1542</v>
      </c>
      <c r="N154" s="20" t="s">
        <v>1543</v>
      </c>
      <c r="O154" s="20" t="s">
        <v>1544</v>
      </c>
      <c r="R154" s="38">
        <f t="shared" si="6"/>
        <v>11.411137745904075</v>
      </c>
      <c r="S154" s="38">
        <f t="shared" si="7"/>
        <v>9.9055015155417314E-3</v>
      </c>
      <c r="T154" s="38">
        <f t="shared" si="8"/>
        <v>8.6805555555555551E-4</v>
      </c>
      <c r="U154" s="20" t="s">
        <v>356</v>
      </c>
      <c r="V154" s="20" t="s">
        <v>1545</v>
      </c>
      <c r="W154" s="20" t="s">
        <v>1546</v>
      </c>
      <c r="X154" s="20" t="s">
        <v>418</v>
      </c>
      <c r="Y154" s="20">
        <v>500</v>
      </c>
      <c r="Z154" s="20" t="s">
        <v>1547</v>
      </c>
      <c r="AA154" s="20" t="s">
        <v>373</v>
      </c>
    </row>
    <row r="155" spans="1:27" hidden="1">
      <c r="A155" s="20" t="s">
        <v>1368</v>
      </c>
      <c r="B155" s="20" t="s">
        <v>1548</v>
      </c>
      <c r="C155" s="20" t="s">
        <v>1549</v>
      </c>
      <c r="D155" s="20" t="s">
        <v>1549</v>
      </c>
      <c r="E155" s="20" t="s">
        <v>344</v>
      </c>
      <c r="F155" s="20" t="s">
        <v>1548</v>
      </c>
      <c r="G155" s="20" t="s">
        <v>1550</v>
      </c>
      <c r="N155" s="20" t="s">
        <v>85</v>
      </c>
      <c r="O155" s="20" t="s">
        <v>1551</v>
      </c>
      <c r="R155" s="38">
        <f t="shared" si="6"/>
        <v>55.769230769230766</v>
      </c>
      <c r="S155" s="38">
        <f t="shared" si="7"/>
        <v>9.6153846153846159E-3</v>
      </c>
      <c r="T155" s="38">
        <f t="shared" si="8"/>
        <v>1.7241379310344826E-4</v>
      </c>
      <c r="U155" s="20" t="s">
        <v>356</v>
      </c>
      <c r="V155" s="20" t="s">
        <v>517</v>
      </c>
      <c r="W155" s="20" t="s">
        <v>465</v>
      </c>
      <c r="X155" s="20" t="s">
        <v>418</v>
      </c>
      <c r="Y155" s="20">
        <v>500</v>
      </c>
      <c r="Z155" s="20" t="s">
        <v>1552</v>
      </c>
      <c r="AA155" s="20" t="s">
        <v>373</v>
      </c>
    </row>
    <row r="156" spans="1:27" hidden="1">
      <c r="A156" s="20" t="s">
        <v>1553</v>
      </c>
      <c r="B156" s="20" t="s">
        <v>1554</v>
      </c>
      <c r="C156" s="20" t="s">
        <v>1555</v>
      </c>
      <c r="D156" s="20" t="s">
        <v>1556</v>
      </c>
      <c r="E156" s="20" t="s">
        <v>344</v>
      </c>
      <c r="F156" s="20" t="s">
        <v>1557</v>
      </c>
      <c r="G156" s="20" t="s">
        <v>1558</v>
      </c>
      <c r="N156" s="20" t="s">
        <v>85</v>
      </c>
      <c r="O156" s="20" t="s">
        <v>1375</v>
      </c>
      <c r="R156" s="38">
        <f t="shared" si="6"/>
        <v>3.7692307692307692</v>
      </c>
      <c r="S156" s="38" t="e">
        <f t="shared" si="7"/>
        <v>#VALUE!</v>
      </c>
      <c r="T156" s="38" t="e">
        <f t="shared" si="8"/>
        <v>#VALUE!</v>
      </c>
      <c r="U156" s="20" t="s">
        <v>394</v>
      </c>
      <c r="V156" s="20" t="s">
        <v>1559</v>
      </c>
      <c r="W156" s="20" t="s">
        <v>1560</v>
      </c>
      <c r="X156" s="20" t="s">
        <v>326</v>
      </c>
      <c r="Y156" s="20" t="s">
        <v>338</v>
      </c>
      <c r="Z156" s="20" t="s">
        <v>1561</v>
      </c>
      <c r="AA156" s="20" t="s">
        <v>1043</v>
      </c>
    </row>
    <row r="157" spans="1:27" hidden="1">
      <c r="A157" s="20" t="s">
        <v>1562</v>
      </c>
      <c r="B157" s="20" t="s">
        <v>1563</v>
      </c>
      <c r="C157" s="20" t="s">
        <v>1564</v>
      </c>
      <c r="D157" s="20" t="s">
        <v>1565</v>
      </c>
      <c r="E157" s="20" t="s">
        <v>329</v>
      </c>
      <c r="F157" s="20" t="s">
        <v>1563</v>
      </c>
      <c r="G157" s="20" t="s">
        <v>1566</v>
      </c>
      <c r="N157" s="20" t="s">
        <v>326</v>
      </c>
      <c r="O157" s="20" t="s">
        <v>1223</v>
      </c>
      <c r="R157" s="38">
        <f t="shared" si="6"/>
        <v>1.4285714285714286</v>
      </c>
      <c r="S157" s="38" t="e">
        <f t="shared" si="7"/>
        <v>#VALUE!</v>
      </c>
      <c r="T157" s="38" t="e">
        <f t="shared" si="8"/>
        <v>#VALUE!</v>
      </c>
      <c r="U157" s="20" t="s">
        <v>1567</v>
      </c>
      <c r="V157" s="20" t="s">
        <v>1568</v>
      </c>
      <c r="W157" s="20" t="s">
        <v>1569</v>
      </c>
      <c r="X157" s="20" t="s">
        <v>1368</v>
      </c>
      <c r="Y157" s="20" t="s">
        <v>1042</v>
      </c>
      <c r="Z157" s="20" t="s">
        <v>373</v>
      </c>
      <c r="AA157" s="20" t="s">
        <v>373</v>
      </c>
    </row>
    <row r="158" spans="1:27">
      <c r="H158" s="22"/>
      <c r="I158" s="22"/>
      <c r="J158" s="22"/>
      <c r="K158" s="22"/>
      <c r="L158" s="22"/>
      <c r="M158" s="22"/>
      <c r="R158" s="38"/>
      <c r="S158" s="38"/>
      <c r="T158" s="38"/>
    </row>
    <row r="159" spans="1:27">
      <c r="H159" s="22"/>
      <c r="I159" s="22"/>
      <c r="J159" s="22"/>
      <c r="K159" s="22"/>
      <c r="L159" s="22"/>
      <c r="M159" s="22"/>
      <c r="R159" s="38"/>
      <c r="S159" s="38"/>
      <c r="T159" s="38"/>
    </row>
    <row r="160" spans="1:27">
      <c r="H160" s="22"/>
      <c r="I160" s="22"/>
      <c r="J160" s="22"/>
      <c r="K160" s="22"/>
      <c r="L160" s="22"/>
      <c r="M160" s="22"/>
      <c r="R160" s="38"/>
      <c r="S160" s="38"/>
      <c r="T160" s="38"/>
    </row>
    <row r="161" spans="8:20">
      <c r="H161" s="22"/>
      <c r="I161" s="22"/>
      <c r="J161" s="22"/>
      <c r="K161" s="22"/>
      <c r="L161" s="22"/>
      <c r="M161" s="22"/>
      <c r="R161" s="38"/>
      <c r="S161" s="38"/>
      <c r="T161" s="38"/>
    </row>
    <row r="162" spans="8:20">
      <c r="H162" s="22"/>
      <c r="I162" s="22"/>
      <c r="J162" s="22"/>
      <c r="K162" s="22"/>
      <c r="L162" s="22"/>
      <c r="M162" s="22"/>
      <c r="R162" s="38"/>
      <c r="S162" s="38"/>
      <c r="T162" s="38"/>
    </row>
    <row r="163" spans="8:20">
      <c r="H163" s="22"/>
      <c r="I163" s="22"/>
      <c r="J163" s="22"/>
      <c r="K163" s="22"/>
      <c r="L163" s="22"/>
      <c r="M163" s="22"/>
      <c r="R163" s="38"/>
      <c r="S163" s="38"/>
      <c r="T163" s="38"/>
    </row>
    <row r="164" spans="8:20">
      <c r="H164" s="22"/>
      <c r="I164" s="22"/>
      <c r="J164" s="22"/>
      <c r="K164" s="22"/>
      <c r="L164" s="22"/>
      <c r="M164" s="22"/>
      <c r="R164" s="38"/>
      <c r="S164" s="38"/>
      <c r="T164" s="38"/>
    </row>
    <row r="165" spans="8:20">
      <c r="H165" s="22"/>
      <c r="I165" s="22"/>
      <c r="J165" s="22"/>
      <c r="K165" s="22"/>
      <c r="L165" s="22"/>
      <c r="M165" s="22"/>
      <c r="R165" s="38"/>
      <c r="S165" s="38"/>
      <c r="T165" s="38"/>
    </row>
    <row r="166" spans="8:20">
      <c r="H166" s="22"/>
      <c r="I166" s="22"/>
      <c r="J166" s="22"/>
      <c r="K166" s="22"/>
      <c r="L166" s="22"/>
      <c r="M166" s="22"/>
      <c r="R166" s="38"/>
      <c r="S166" s="38"/>
      <c r="T166" s="38"/>
    </row>
    <row r="167" spans="8:20">
      <c r="H167" s="22"/>
      <c r="I167" s="22"/>
      <c r="J167" s="22"/>
      <c r="K167" s="22"/>
      <c r="L167" s="22"/>
      <c r="M167" s="22"/>
      <c r="R167" s="38"/>
      <c r="S167" s="38"/>
      <c r="T167" s="38"/>
    </row>
    <row r="168" spans="8:20">
      <c r="H168" s="22"/>
      <c r="I168" s="22"/>
      <c r="J168" s="22"/>
      <c r="K168" s="22"/>
      <c r="L168" s="22"/>
      <c r="M168" s="22"/>
      <c r="R168" s="38"/>
      <c r="S168" s="38"/>
      <c r="T168" s="38"/>
    </row>
    <row r="169" spans="8:20">
      <c r="H169" s="22"/>
      <c r="I169" s="22"/>
      <c r="J169" s="22"/>
      <c r="K169" s="22"/>
      <c r="L169" s="22"/>
      <c r="M169" s="22"/>
      <c r="R169" s="38"/>
      <c r="S169" s="38"/>
      <c r="T169" s="38"/>
    </row>
    <row r="170" spans="8:20">
      <c r="H170" s="22"/>
      <c r="I170" s="22"/>
      <c r="J170" s="22"/>
      <c r="K170" s="22"/>
      <c r="L170" s="22"/>
      <c r="M170" s="22"/>
      <c r="R170" s="38"/>
      <c r="S170" s="38"/>
      <c r="T170" s="38"/>
    </row>
    <row r="171" spans="8:20">
      <c r="H171" s="22"/>
      <c r="I171" s="22"/>
      <c r="J171" s="22"/>
      <c r="K171" s="22"/>
      <c r="L171" s="22"/>
      <c r="M171" s="22"/>
      <c r="R171" s="38"/>
      <c r="S171" s="38"/>
      <c r="T171" s="38"/>
    </row>
    <row r="172" spans="8:20">
      <c r="H172" s="22"/>
      <c r="I172" s="22"/>
      <c r="J172" s="22"/>
      <c r="K172" s="22"/>
      <c r="L172" s="22"/>
      <c r="M172" s="22"/>
      <c r="R172" s="38"/>
      <c r="S172" s="38"/>
      <c r="T172" s="38"/>
    </row>
    <row r="173" spans="8:20">
      <c r="H173" s="22"/>
      <c r="I173" s="22"/>
      <c r="J173" s="22"/>
      <c r="K173" s="22"/>
      <c r="L173" s="22"/>
      <c r="M173" s="22"/>
      <c r="R173" s="38"/>
      <c r="S173" s="38"/>
      <c r="T173" s="38"/>
    </row>
    <row r="174" spans="8:20">
      <c r="H174" s="22"/>
      <c r="I174" s="22"/>
      <c r="J174" s="22"/>
      <c r="K174" s="22"/>
      <c r="L174" s="22"/>
      <c r="M174" s="22"/>
      <c r="R174" s="38"/>
      <c r="S174" s="38"/>
      <c r="T174" s="38"/>
    </row>
    <row r="175" spans="8:20">
      <c r="H175" s="22"/>
      <c r="I175" s="22"/>
      <c r="J175" s="22"/>
      <c r="K175" s="22"/>
      <c r="L175" s="22"/>
      <c r="M175" s="22"/>
      <c r="R175" s="38"/>
      <c r="S175" s="38"/>
      <c r="T175" s="38"/>
    </row>
    <row r="176" spans="8:20">
      <c r="H176" s="22"/>
      <c r="I176" s="22"/>
      <c r="J176" s="22"/>
      <c r="K176" s="22"/>
      <c r="L176" s="22"/>
      <c r="M176" s="22"/>
      <c r="R176" s="38"/>
      <c r="S176" s="38"/>
      <c r="T176" s="38"/>
    </row>
    <row r="177" spans="8:20">
      <c r="H177" s="22"/>
      <c r="I177" s="22"/>
      <c r="J177" s="22"/>
      <c r="K177" s="22"/>
      <c r="L177" s="22"/>
      <c r="M177" s="22"/>
      <c r="R177" s="38"/>
      <c r="S177" s="38"/>
      <c r="T177" s="38"/>
    </row>
    <row r="178" spans="8:20">
      <c r="H178" s="22"/>
      <c r="I178" s="22"/>
      <c r="J178" s="22"/>
      <c r="K178" s="22"/>
      <c r="L178" s="22"/>
      <c r="M178" s="22"/>
      <c r="R178" s="38"/>
      <c r="S178" s="38"/>
      <c r="T178" s="38"/>
    </row>
    <row r="179" spans="8:20">
      <c r="H179" s="22"/>
      <c r="I179" s="22"/>
      <c r="J179" s="22"/>
      <c r="K179" s="22"/>
      <c r="L179" s="22"/>
      <c r="M179" s="22"/>
      <c r="R179" s="38"/>
      <c r="S179" s="38"/>
      <c r="T179" s="38"/>
    </row>
    <row r="180" spans="8:20">
      <c r="R180" s="38"/>
      <c r="S180" s="38"/>
      <c r="T180" s="38"/>
    </row>
    <row r="181" spans="8:20">
      <c r="R181" s="38"/>
      <c r="S181" s="38"/>
      <c r="T181" s="38"/>
    </row>
    <row r="182" spans="8:20">
      <c r="R182" s="38"/>
      <c r="S182" s="38"/>
      <c r="T182" s="38"/>
    </row>
    <row r="183" spans="8:20">
      <c r="R183" s="38"/>
      <c r="S183" s="38"/>
      <c r="T183" s="38"/>
    </row>
    <row r="184" spans="8:20">
      <c r="R184" s="38"/>
      <c r="S184" s="38"/>
      <c r="T184" s="38"/>
    </row>
    <row r="185" spans="8:20">
      <c r="R185" s="38"/>
      <c r="S185" s="38"/>
      <c r="T185" s="38"/>
    </row>
    <row r="186" spans="8:20">
      <c r="R186" s="38"/>
      <c r="S186" s="38"/>
      <c r="T186" s="38"/>
    </row>
    <row r="187" spans="8:20">
      <c r="R187" s="38"/>
      <c r="S187" s="38"/>
      <c r="T187" s="38"/>
    </row>
    <row r="188" spans="8:20">
      <c r="R188" s="38"/>
      <c r="S188" s="38"/>
      <c r="T188" s="38"/>
    </row>
    <row r="189" spans="8:20">
      <c r="R189" s="38"/>
      <c r="S189" s="38"/>
      <c r="T189" s="38"/>
    </row>
    <row r="190" spans="8:20">
      <c r="R190" s="38"/>
      <c r="S190" s="38"/>
      <c r="T190" s="38"/>
    </row>
    <row r="191" spans="8:20">
      <c r="R191" s="38"/>
      <c r="S191" s="38"/>
      <c r="T191" s="38"/>
    </row>
    <row r="192" spans="8:20">
      <c r="R192" s="38"/>
      <c r="S192" s="38"/>
      <c r="T192" s="38"/>
    </row>
    <row r="193" spans="18:20">
      <c r="R193" s="38"/>
      <c r="S193" s="38"/>
      <c r="T193" s="38"/>
    </row>
    <row r="194" spans="18:20">
      <c r="R194" s="38"/>
      <c r="S194" s="38"/>
      <c r="T194" s="38"/>
    </row>
    <row r="195" spans="18:20">
      <c r="R195" s="38"/>
      <c r="S195" s="38"/>
      <c r="T195" s="38"/>
    </row>
    <row r="196" spans="18:20">
      <c r="R196" s="38"/>
      <c r="S196" s="38"/>
      <c r="T196" s="38"/>
    </row>
    <row r="197" spans="18:20">
      <c r="R197" s="38"/>
      <c r="S197" s="38"/>
      <c r="T197" s="38"/>
    </row>
    <row r="198" spans="18:20">
      <c r="R198" s="38"/>
      <c r="S198" s="38"/>
      <c r="T198" s="38"/>
    </row>
    <row r="199" spans="18:20">
      <c r="R199" s="38"/>
      <c r="S199" s="38"/>
      <c r="T199" s="38"/>
    </row>
    <row r="200" spans="18:20">
      <c r="R200" s="38"/>
      <c r="S200" s="38"/>
      <c r="T200" s="38"/>
    </row>
    <row r="201" spans="18:20">
      <c r="R201" s="38"/>
      <c r="S201" s="38"/>
      <c r="T201" s="38"/>
    </row>
    <row r="202" spans="18:20">
      <c r="R202" s="38"/>
      <c r="S202" s="38"/>
      <c r="T202" s="38"/>
    </row>
    <row r="203" spans="18:20">
      <c r="R203" s="38"/>
      <c r="S203" s="38"/>
      <c r="T203" s="38"/>
    </row>
    <row r="204" spans="18:20">
      <c r="R204" s="38"/>
      <c r="S204" s="38"/>
      <c r="T204" s="38"/>
    </row>
    <row r="205" spans="18:20">
      <c r="R205" s="38"/>
      <c r="S205" s="38"/>
      <c r="T205" s="38"/>
    </row>
    <row r="206" spans="18:20">
      <c r="R206" s="38"/>
      <c r="S206" s="38"/>
      <c r="T206" s="38"/>
    </row>
    <row r="207" spans="18:20">
      <c r="R207" s="38"/>
      <c r="S207" s="38"/>
      <c r="T207" s="38"/>
    </row>
    <row r="208" spans="18:20">
      <c r="R208" s="38"/>
      <c r="S208" s="38"/>
      <c r="T208" s="38"/>
    </row>
    <row r="209" spans="18:20">
      <c r="R209" s="38"/>
      <c r="S209" s="38"/>
      <c r="T209" s="38"/>
    </row>
    <row r="210" spans="18:20">
      <c r="R210" s="38"/>
      <c r="S210" s="38"/>
      <c r="T210" s="38"/>
    </row>
    <row r="211" spans="18:20">
      <c r="R211" s="38"/>
      <c r="S211" s="38"/>
      <c r="T211" s="38"/>
    </row>
  </sheetData>
  <autoFilter ref="A1:AA157" xr:uid="{00000000-0009-0000-0000-000001000000}">
    <filterColumn colId="7">
      <filters>
        <filter val="https://www.xiaohongshu.com/discovery/item/5f646bea000000000100819e"/>
        <filter val="https://www.xiaohongshu.com/discovery/item/5f6484d7000000000101d592"/>
        <filter val="https://www.xiaohongshu.com/discovery/item/5f6f183b000000000101e732"/>
        <filter val="https://www.xiaohongshu.com/discovery/item/5f7018fb0000000001007511"/>
        <filter val="https://www.xiaohongshu.com/discovery/item/5f70388f000000000100366a"/>
        <filter val="https://www.xiaohongshu.com/discovery/item/5f709fe30000000001000529"/>
        <filter val="https://www.xiaohongshu.com/discovery/item/5f71b9970000000001001811"/>
        <filter val="https://www.xiaohongshu.com/discovery/item/5f71be2f000000000101dd90"/>
        <filter val="https://www.xiaohongshu.com/discovery/item/5f742b9b0000000001009c31"/>
        <filter val="https://www.xiaohongshu.com/discovery/item/5f7552a4000000000100112a"/>
        <filter val="https://www.xiaohongshu.com/discovery/item/5f7ca3f6000000000100bce2"/>
        <filter val="https://www.xiaohongshu.com/discovery/item/5f806e41000000000100b724"/>
        <filter val="https://www.xiaohongshu.com/discovery/item/5f82e01e0000000001001010"/>
        <filter val="https://www.xiaohongshu.com/discovery/item/5f83ee0b000000000100a539"/>
        <filter val="https://www.xiaohongshu.com/discovery/item/5f8439750000000001002480"/>
        <filter val="https://www.xiaohongshu.com/discovery/item/5f844b4b00000000010025f4"/>
        <filter val="https://www.xiaohongshu.com/discovery/item/5f8552df0000000001003034"/>
        <filter val="https://www.xiaohongshu.com/discovery/item/5f855f3900000000010017ad"/>
        <filter val="https://www.xiaohongshu.com/discovery/item/5f87be0a000000000101d1ac"/>
        <filter val="https://www.xiaohongshu.com/discovery/item/5f893b940000000001000d22"/>
        <filter val="https://www.xiaohongshu.com/discovery/item/5f89511900000000010095dc"/>
        <filter val="https://www.xiaohongshu.com/discovery/item/5f8973990000000001000332"/>
        <filter val="https://www.xiaohongshu.com/discovery/item/5f89832c000000000100bdf4"/>
        <filter val="https://www.xiaohongshu.com/discovery/item/5f89a04d0000000001002260"/>
      </filters>
    </filterColumn>
    <filterColumn colId="11">
      <filters>
        <filter val="高"/>
      </filters>
    </filterColumn>
    <filterColumn colId="12">
      <filters>
        <filter val="高"/>
      </filters>
    </filterColumn>
    <filterColumn colId="17">
      <customFilters>
        <customFilter operator="greaterThanOrEqual" val="4"/>
      </customFilters>
    </filterColumn>
    <filterColumn colId="19">
      <customFilters>
        <customFilter operator="greaterThanOrEqual" val="2E-3"/>
      </customFilters>
    </filterColumn>
    <filterColumn colId="20">
      <filters>
        <filter val="护肤"/>
        <filter val="护肤,彩妆"/>
        <filter val="护肤,彩妆,穿搭"/>
        <filter val="护肤,彩妆,美食"/>
        <filter val="护肤,旅行,穿搭"/>
      </filters>
    </filterColumn>
    <filterColumn colId="23">
      <filters>
        <filter val="2"/>
        <filter val="3"/>
        <filter val="3-5"/>
        <filter val="3天内"/>
        <filter val="4"/>
        <filter val="5"/>
        <filter val="5天"/>
        <filter val="5天内"/>
        <filter val="7"/>
        <filter val="7."/>
        <filter val="7天内"/>
        <filter val="一周"/>
        <filter val="一周内"/>
        <filter val="五天"/>
      </filters>
    </filterColumn>
    <filterColumn colId="25">
      <filters>
        <filter val="_77777777楠友cherry发布了一篇小红书笔记，快来看吧！😆 tqBCXgfQTUByL8s 😆 http://xhslink.com/VFWjJ，复制本条信息，打开【小红书】App查看精彩内容！"/>
        <filter val="61分发布了一篇小红书笔记，快来看吧！😆 Ohb9eK6csLyPejX 😆 http://xhslink.com/Uo55J，复制本条信息，打开【小红书】App查看精彩内容！"/>
        <filter val="ChanU77发布了一篇小红书笔记，快来看吧！😆 EYECAYw3pbmFoIj 😆 http://xhslink.com/39eyJ，复制本条信息，打开【小红书】App查看精彩内容！"/>
        <filter val="Chan🍫发布了一篇小红书笔记，快来看吧！😆 0by1Hghpdx4TeQX 😆 http://xhslink.com/js9kJ，复制本条信息，打开【小红书】App查看精彩内容！"/>
        <filter val="CookieZmm发布了一篇小红书笔记，快来看吧！😆 sHQMcYfQvsh8RuH 😆 http://xhslink.com/tFOjJ，复制本条信息，打开【小红书】App查看精彩内容！"/>
        <filter val="DingingS发布了一篇小红书笔记，快来看吧！😆 yeSu9AEYOt5SQcy 😆 http://xhslink.com/Q9QjJ，复制本条信息，打开【小红书】App查看精彩内容！"/>
        <filter val="Fiona💜发布了一篇小红书笔记，快来看吧！😆 U9mjmXGJr66axXR 😆 http://xhslink.com/ElMpJ，复制本条信息，打开【小红书】App查看精彩内容！"/>
        <filter val="http://xhslink.com/1u9jJ"/>
        <filter val="http://xhslink.com/M8mtJ"/>
        <filter val="http://xhslink.com/S1EBJ"/>
        <filter val="http://xhslink.com/v7btJ"/>
        <filter val="https://itunes.apple.com/cn/app/id741292507?l=en&amp;mt=8"/>
        <filter val="https://www.xiaohongshu.com/discovery/item/5e186cf900000000010023ee?xhsshare=CopyLink&amp;appuid=5b66e6f6423b0a0001882971&amp;apptime=1600236159"/>
        <filter val="https://www.xiaohongshu.com/discovery/item/5f4cf3ee0000000001008584?xhsshare=CopyLink&amp;appuid=5be01fc20b6b7200015c6df0&amp;apptime=1602419965"/>
        <filter val="https://www.xiaohongshu.com/discovery/item/5f6b3d660000000001006f0b?xhsshare=CopyLink&amp;appuid=5e60d5b0000000000100050b&amp;apptime=1602304535"/>
        <filter val="https://www.xiaohongshu.com/discovery/item/5f6dc9ac0000000001005aad?xhsshare=CopyLink&amp;appuid=5a7b38c1e8ac2b0d4cdff560&amp;apptime=1602303632"/>
        <filter val="https://www.xiaohongshu.com/discovery/item/5f70371d000000000101ece9?xhsshare=CopyLink&amp;appuid=55fa0555589446271683c6d0&amp;apptime=1602313554"/>
        <filter val="https://www.xiaohongshu.com/discovery/item/5f733bf00000000001005a83?xhsshare=CopyLink&amp;appuid=5dad912c0000000001002bb4&amp;apptime=1602302913"/>
        <filter val="https://www.xiaohongshu.com/discovery/item/5f7481ee0000000001004901?xhsshare=CopyLink&amp;appuid=5effd0c100000000010022ca&amp;apptime=1602500018"/>
        <filter val="https://www.xiaohongshu.com/discovery/item/5f7dca4f0000000001002d49?xhsshare=CopyLink&amp;appuid=5f01bfd1000000000100012d&amp;apptime=1602148736"/>
        <filter val="https://www.xiaohongshu.com/discovery/item/5f805f8b0000000001005c2e?xhsshare=CopyLink&amp;appuid=5b23dd194eacab243c284f62&amp;apptime=1602314531"/>
        <filter val="https://www.xiaohongshu.com/user/profile/56728945b8ce1a43f8a04e6b?xhsshare=CopyLink&amp;appuid=5a228df611be1013e98abea1&amp;apptime=1601427334"/>
        <filter val="https://www.xiaohongshu.com/user/profile/58837ebe50c4b46f0dd1e006?xhsshare=CopyLink&amp;appuid=58837ebe50c4b46f0dd1e006&amp;apptime=1597934565"/>
        <filter val="https://www.xiaohongshu.com/user/profile/5927fb535e87e73932bd7066?xhsshare=CopyLink&amp;appuid=5927fb535e87e73932bd7066&amp;apptime=1593521659"/>
        <filter val="https://www.xiaohongshu.com/user/profile/599e4cc582ec39036b13b500?xhsshare=CopyLink&amp;appuid=599e4cc582ec39036b13b500&amp;apptime=1602317181"/>
        <filter val="https://www.xiaohongshu.com/user/profile/5a032bc74eacab78d62110be?xhsshare=CopyLink&amp;appuid=5a032bc74eacab78d62110be&amp;apptime=1597939523"/>
        <filter val="https://www.xiaohongshu.com/user/profile/5ae936ac6b58b71f841aaca9?xhsshare=CopyLink&amp;appuid=5ae936ac6b58b71f841aaca9&amp;apptime=1602302476"/>
        <filter val="https://www.xiaohongshu.com/user/profile/5afad76c11be1049912b54bb?xhsshare=CopyLink&amp;appuid=5afad76c11be1049912b54bb&amp;apptime=1584429053"/>
        <filter val="https://www.xiaohongshu.com/user/profile/5b1e2d7c11be1075a48ea7d7?xhsshare=CopyLink&amp;appuid=5927fb535e87e73932bd7066&amp;apptime=1596768686"/>
        <filter val="https://www.xiaohongshu.com/user/profile/5b3db3bb4eacab702f594677?xhsshare=CopyLink&amp;appuid=5ba5b5e520a9190001586b1b&amp;apptime=1602308293"/>
        <filter val="https://www.xiaohongshu.com/user/profile/5b5955bae8ac2b5ce3c676ed?xhsshare=CopyLink&amp;appuid=5b5955bae8ac2b5ce3c676ed&amp;apptime=1600399124"/>
        <filter val="https://www.xiaohongshu.com/user/profile/5b65813a4b523800017f6ac3?xhsshare=CopyLink&amp;appuid=5b65813a4b523800017f6ac3&amp;apptime=1567060780"/>
        <filter val="https://www.xiaohongshu.com/user/profile/5bab95362d833c00015887a9?xhsshare=CopyLink&amp;appuid=5bab95362d833c00015887a9&amp;apptime=1542880311"/>
        <filter val="https://www.xiaohongshu.com/user/profile/5bab974a8abbba0001941055?xhsshare=CopyLink&amp;appuid=5bab974a8abbba0001941055&amp;apptime=1552537339"/>
        <filter val="https://www.xiaohongshu.com/user/profile/5baddd0d8e36b50001ae16ac?xhsshare=CopyLink&amp;appuid=5baddd0d8e36b50001ae16ac&amp;apptime=1597982443"/>
        <filter val="https://www.xiaohongshu.com/user/profile/5baf31c144deec0001b61c6b?xhsshare=CopyLink&amp;appuid=5baf31c144deec0001b61c6b&amp;apptime=1589166983"/>
        <filter val="https://www.xiaohongshu.com/user/profile/5bb0a49bcd338f00016f82b9?xhsshare=CopyLink&amp;appuid=5bb0a49bcd338f00016f82b9&amp;apptime=1560310382"/>
        <filter val="https://www.xiaohongshu.com/user/profile/5bb6f46b6ccde00001685797?xhsshare=CopyLink&amp;appuid=5bb6f46b6ccde00001685797&amp;apptime=15749"/>
        <filter val="https://www.xiaohongshu.com/user/profile/5bc9b394dbcfaf0001605159?xhsshare=CopyLink&amp;appuid=5bc9b394dbcfaf0001605159&amp;apptime=1595383844"/>
        <filter val="https://www.xiaohongshu.com/user/profile/5bcc276083f1170001689b55?xhsshare=CopyLink&amp;appuid=5bcc276083f1170001689b55&amp;apptime=1583306415"/>
        <filter val="https://www.xiaohongshu.com/user/profile/5bcda127618f63000165e9eb?xhsshare=CopyLink&amp;appuid=5bcda127618f63000165e9eb&amp;apptime=1596783826"/>
        <filter val="https://www.xiaohongshu.com/user/profile/5bd1b563e5d34700010656e0?xhsshare=CopyLink&amp;appuid=5bd1b563e5d34700010656e0&amp;apptime=1557300089"/>
        <filter val="https://www.xiaohongshu.com/user/profile/5bd48e1f4f79400001fe42c7?xhsshare=CopyLink&amp;appuid=5bd48e1f4f79400001fe42c7&amp;apptime=1570515161"/>
        <filter val="https://www.xiaohongshu.com/user/profile/5bdac65cfa3e430001ae43dc?xhsshare=CopyLink&amp;appuid=5bdac65cfa3e430001ae43dc&amp;apptime=1576737167"/>
        <filter val="https://www.xiaohongshu.com/user/profile/5bdbfe81f60ac60001386029?xhsshare=CopyLink&amp;appuid=5bdbfe81f60ac60001386029&amp;apptime=1545038648"/>
        <filter val="https://www.xiaohongshu.com/user/profile/5bfd3997e5ff920001bbbe2f?xhsshare=CopyLink&amp;appuid=5bfd3997e5ff920001bbbe2f&amp;apptime=1597387062"/>
        <filter val="https://www.xiaohongshu.com/user/profile/5c19f1ca000000000603e0bf?xhsshare=CopyLink&amp;appuid=5bb6f46b6ccde00001685797&amp;apptime=1588921124"/>
        <filter val="https://www.xiaohongshu.com/user/profile/5c278815000000000701ddbe?xhsshare=CopyLink&amp;appuid=5c278815000000000701ddbe&amp;apptime=1602434643"/>
        <filter val="https://www.xiaohongshu.com/user/profile/5c28bae0000000000602f154?xhsshare=CopyLink&amp;appuid=56c6847d1c07df21022ba284&amp;apptime=1596593951"/>
        <filter val="https://www.xiaohongshu.com/user/profile/5d9c68b30000000001008452?xhsshare=CopyLink&amp;appuid=5d9c68b30000000001008452&amp;apptime=1602324809"/>
        <filter val="https://www.xiaohongshu.com/user/profile/5dabcd2f00000000010099ee?xhsshare=CopyLink&amp;appuid=5dabcd2f00000000010099ee&amp;apptime=1602345852"/>
        <filter val="https://www.xiaohongshu.com/user/profile/5e1d1fc50000000001009af8?xhsshare=CopyLink&amp;appuid=5e1d1fc50000000001009af8&amp;apptime=1600138414"/>
        <filter val="https://www.xiaohongshu.com/user/profile/5ee736e1000000000100605e?xhsshare=CopyLink&amp;appuid=5ee736e1000000000100605e&amp;apptime=1600224053"/>
        <filter val="https://www.xiaohongshu.com/user/profile/5efd34000000000001000013?xhsshare=CopyLink&amp;appuid=5efd34000000000001000013&amp;apptime=1600159540"/>
        <filter val="Jenn欣发布了一篇小红书笔记，快来看吧！😆 Y38D41OvQT30Nhc 😆 http://xhslink.com/CzbnK，复制本条信息，打开【小红书】App查看精彩内容！"/>
        <filter val="KIKIBABE发布了一篇小红书笔记，快来看吧！😆 U2IUb3OZrG0XioL 😆 http://xhslink.com/OFjAJ，复制本条信息，打开【小红书】App查看精彩内容！"/>
        <filter val="KIKIKEY发布了一篇小红书笔记，快来看吧！😆 XyHT8L5V0wTbIvq 😆 http://xhslink.com/hUJJJ，复制本条信息，打开【小红书】App查看精彩内容！"/>
        <filter val="Mesue33发布了一篇小红书笔记，快来看吧！😆 KjdWHs0DXeSZDpu 😆 http://xhslink.com/3q9xJ，复制本条信息，打开【小红书】App查看精彩内容！"/>
        <filter val="Nacy-鹿发布了一篇小红书笔记，快来看吧！😆 xK77zhCo1wbh8hR 😆 http://xhslink.com/Dy1kJ，复制本条信息，打开【小红书】App查看精彩内容！"/>
        <filter val="ouni酱酱发布了一篇小红书笔记，快来看吧！😆 S7t4tABvYphMXnQ 😆 http://xhslink.com/WnVgK，复制本条信息，打开【小红书】App查看精彩内容！"/>
        <filter val="STARK钢铁侠发布了一篇小红书笔记，快来看吧！😆 RluRzwlETOyCmV3 😆 http://xhslink.com/vaO5J，复制本条信息，打开【小红书】App查看精彩内容！"/>
        <filter val="VIGOUR CHLOE发布了一篇小红书笔记，快来看吧！😆 czwnqZl3hX8UIQx 😆 http://xhslink.com/hLxGJ，复制本条信息，打开【小红书】App查看精彩内容！"/>
        <filter val="vivibaby发布了一篇小红书笔记，快来看吧！😆 clsf0niL2AOETvO 😆 http://xhslink.com/GkuzJ，复制本条信息，打开【小红书】App查看精彩内容！"/>
        <filter val="Week1发布了一篇小红书笔记，快来看吧！😆 9imjc90KkKWemz9 😆 http://xhslink.com/gQqGJ，复制本条信息，打开【小红书】App查看精彩内容！"/>
        <filter val="wings发布了一篇小红书笔记，快来看吧！😆 Pg3FsaDppbKL9kc 😆 http://xhslink.com/V48jJ，复制本条信息，打开【小红书】App查看精彩内容！"/>
        <filter val="🍇dddddiuuuuu-✨发布了一篇小红书笔记，快来看吧！😆 LMUUTAYicgO7jxn 😆 http://xhslink.com/6WPuJ，复制本条信息，打开【小红书】App查看精彩内容！"/>
        <filter val="一个百香果发布了一篇小红书笔记，快来看吧！😆 qY2cG8J3So7nsrl 😆 http://xhslink.com/N1ckJ，复制本条信息，打开【小红书】App查看精彩内容！"/>
        <filter val="一只萌湘🐰发布了一篇小红书笔记，快来看吧！😆 eSQOrE9xF3BP9Oo 😆 http://xhslink.com/QpnDJ，复制本条信息，打开【小红书】App查看精彩内容！"/>
        <filter val="一桶饼饼发布了一篇小红书笔记，快来看吧！😆 dOJz20UdJ915wmu 😆 http://xhslink.com/U57mJ，复制本条信息，打开【小红书】App查看精彩内容！"/>
        <filter val="一粒大米～发布了一篇小红书笔记，快来看吧！😆 dxFUBJnLJRwvSXy 😆 http://xhslink.com/gpNjJ，复制本条信息，打开【小红书】App查看精彩内容！"/>
        <filter val="人间麻辣鸡发布了一篇小红书笔记，快来看吧！😆 tWGkPQuYw7kZzym 😆 http://xhslink.com/CK3AJ，复制本条信息，打开【小红书】App查看精彩内容！"/>
        <filter val="佐希发布了一篇小红书笔记，快来看吧！😆 MKUp9sPBRR8qDG8 😆 http://xhslink.com/tnTZJ，复制本条信息，打开【小红书】App查看精彩内容！"/>
        <filter val="余侲希发布了一篇小红书笔记，快来看吧！😆 YVI0xcSA6nx6NJs 😆 http://xhslink.com/tMesJ，复制本条信息，打开【小红书】App查看精彩内容！"/>
        <filter val="元气de棉花发布了一篇小红书笔记，快来看吧！😆 FEBWxVEuXHvXxjv 😆 http://xhslink.com/AbypJ，复制本条信息，打开【小红书】App查看精彩内容！"/>
        <filter val="全糖女孩发布了一篇小红书笔记，快来看吧！😆 bSh6F1B4lfJ2J5I 😆 http://xhslink.com/OIatJ，复制本条信息，打开【小红书】App查看精彩内容！"/>
        <filter val="勿忘心安发布了一篇小红书笔记，快来看吧！😆 0rZun906awllgjf 😆 http://xhslink.com/puzqJ，复制本条信息，打开【小红书】App查看精彩内容！"/>
        <filter val="南曦姐姐✨发布了一篇小红书笔记，快来看吧！😆 TbmFVno2ER7FnbA 😆 http://xhslink.com/wqmpJ，复制本条信息，打开【小红书】App查看精彩内容！"/>
        <filter val="卢小萌发布了一篇小红书笔记，快来看吧！😆 l8VQ7hBL8wlZC3A 😆 http://xhslink.com/hpzmJ，复制本条信息，打开【小红书】App查看精彩内容！"/>
        <filter val="嘉毅宝贝发布了一篇小红书笔记，快来看吧！😆 pTTLUPllkUBU96d 😆 http://xhslink.com/YtWtJ，复制本条信息，打开【小红书】App查看精彩内容！"/>
        <filter val="困困7发布了一篇小红书笔记，快来看吧！😆 Gi4raeGx0u0Ik9i 😆 http://xhslink.com/rmP7J，复制本条信息，打开【小红书】App查看精彩内容！"/>
        <filter val="圆宝xx发布了一篇小红书笔记，快来看吧！😆 JiIvHG82qjNmJ0q 😆 http://xhslink.com/uTLtJ，复制本条信息，打开【小红书】App查看精彩内容！"/>
        <filter val="奶凶奶凶的小肉肉发布了一篇小红书笔记，快来看吧！😆 wy8BhKIJqiT4sni 😆 http://xhslink.com/4T7wJ，复制本条信息，打开【小红书】App查看精彩内容！"/>
        <filter val="好想吃大饼🤗发布了一篇小红书笔记，快来看吧！😆 W8FsBdAeoFWBBwM 😆 http://xhslink.com/J0NjJ，复制本条信息，打开【小红书】App查看精彩内容！"/>
        <filter val="季陶民发布了一篇小红书笔记，快来看吧！😆 7BRyDCc4sWD55s1 😆 http://xhslink.com/PeYwJ，复制本条信息，打开【小红书】App查看精彩内容！"/>
        <filter val="宝藏女孩_发布了一篇小红书笔记，快来看吧！😆 TKdYCvSskMpUlet 😆 http://xhslink.com/ReExJ，复制本条信息，打开【小红书】App查看精彩内容！"/>
        <filter val="小梨妹妹X发布了一篇小红书笔记，快来看吧！😆 CeWcmTaOuDFkXGH 😆 http://xhslink.com/NlupJ，复制本条信息，打开【小红书】App查看精彩内容！"/>
        <filter val="小肥咩发布了一篇小红书笔记，快来看吧！😆 AXlM6BPSnjxmcN5 😆 http://xhslink.com/OALuJ，复制本条信息，打开【小红书】App查看精彩内容！"/>
        <filter val="小藍好圓发布了一篇小红书笔记，快来看吧！😆 CZoI5ThNQMVhhDj 😆 http://xhslink.com/dI4yJ，复制本条信息，打开【小红书】App查看精彩内容！"/>
        <filter val="川小Q发布了一篇小红书笔记，快来看吧！😆 bxpTPF823uCOtdA 😆 http://xhslink.com/EyOlJ，复制本条信息，打开【小红书】App查看精彩内容！"/>
        <filter val="布丁奶茶打补丁发布了一篇小红书笔记，快来看吧！😆 qIhj634XC9ZJpwo 😆 http://xhslink.com/5CYkJ，复制本条信息，打开【小红书】App查看精彩内容！"/>
        <filter val="张甜妮子发布了一篇小红书笔记，快来看吧！😆 bI5mSxradEsjwI7 😆 http://xhslink.com/qkJjJ，复制本条信息，打开【小红书】App查看精彩内容！"/>
        <filter val="慕白在这里发布了一篇小红书笔记，快来看吧！😆 Snx1cmVgyaIVxvM 😆 http://xhslink.com/EsZqJ，复制本条信息，打开【小红书】App查看精彩内容！"/>
        <filter val="捞月亮的兔子发布了一篇小红书笔记，快来看吧！😆 gEIELhqjr0lXIkV 😆 http://xhslink.com/diBkK，复制本条信息，打开【小红书】App查看精彩内容！"/>
        <filter val="易木三替发布了一篇小红书笔记，快来看吧！😆 ETi1dfiVRRVEdCY 😆 http://xhslink.com/7W0MJ，复制本条信息，打开【小红书】App查看精彩内容！"/>
        <filter val="是乔妹妹呢发布了一篇小红书笔记，快来看吧！😆 R9LAF51kudH6BAI 😆 http://xhslink.com/Yq9yJ，复制本条信息，打开【小红书】App查看精彩内容！"/>
        <filter val="是你的11发布了一篇小红书笔记，快来看吧！😆 J63jx87qUnPGTGj 😆 http://xhslink.com/IIfkJ，复制本条信息，打开【小红书】App查看精彩内容！"/>
        <filter val="是你的胖妮吖发布了一篇小红书笔记，快来看吧！😆 jrU1OyPhNcC1DRK 😆 http://xhslink.com/6qfkJ，复制本条信息，打开【小红书】App查看精彩内容！"/>
        <filter val="木一学长发布了一篇小红书笔记，快来看吧！😆 YMlNXr09RPV5q2Q 😆 http://xhslink.com/ymevJ，复制本条信息，打开【小红书】App查看精彩内容！"/>
        <filter val="木子发布了一篇小红书笔记，快来看吧！😆 i8cnpwbmn93tI0p 😆 http://xhslink.com/x4TwJ，复制本条信息，打开【小红书】App查看精彩内容！"/>
        <filter val="杨哈哈大笑发布了一篇小红书笔记，快来看吧！😆 y7NpFzyjJ6DZsZ0 😆 http://xhslink.com/YUHwJ，复制本条信息，打开【小红书】App查看精彩内容！"/>
        <filter val="柠七不加冰发布了一篇小红书笔记，快来看吧！😆 l1uN6upfKFgpDPM 😆 http://xhslink.com/g5JjJ，复制本条信息，打开【小红书】App查看精彩内容！"/>
        <filter val="橘子橙Orange发布了一篇小红书笔记，快来看吧！😆 rttocoDbBR31g8i 😆 http://xhslink.com/qRNjJ，复制本条信息，打开【小红书】App查看精彩内容！"/>
        <filter val="橙子CC发布了一篇小红书笔记，快来看吧！😆 wTxPCPOMRDwtTvN 😆 http://xhslink.com/dezkJ，复制本条信息，打开【小红书】App查看精彩内容！"/>
        <filter val="油条送粥发布了一篇小红书笔记，快来看吧！😆 Xegx1xvHj46Zdfn 😆 http://xhslink.com/qShqJ，复制本条信息，打开【小红书】App查看精彩内容！"/>
        <filter val="爱吃榴莲的Lee废废发布了一篇小红书笔记，快来看吧！😆 ka00KN7lUJodRlr 😆 http://xhslink.com/IhcuJ，复制本条信息，打开【小红书】App查看精彩内容！"/>
        <filter val="爱护肤的鹿鹿酱发布了一篇小红书笔记，快来看吧！😆 qYTIOkdxkOKEcGa 😆 http://xhslink.com/ZWAqJ，复制本条信息，打开【小红书】App查看精彩内容！"/>
        <filter val="牛牛ン发布了一篇小红书笔记，快来看吧！😆 jToSiqe7K9x7dew 😆 http://xhslink.com/uQ6MJ，复制本条信息，打开【小红书】App查看精彩内容！"/>
        <filter val="璇璇bb发布了一篇小红书笔记，快来看吧！😆 OsUeyrEhnOXPaxJ 😆 http://xhslink.com/VjI5J，复制本条信息，打开【小红书】App查看精彩内容！"/>
        <filter val="町町和铛铛发布了一篇小红书笔记，快来看吧！😆 kjtg6lfm3yKZsak 😆 http://xhslink.com/s93lJ，复制本条信息，打开【小红书】App查看精彩内容！"/>
        <filter val="直走不回头发布了一篇小红书笔记，快来看吧！😆 ZpIOCwnWobMJwph 😆 http://xhslink.com/qIuHJ，复制本条信息，打开【小红书】App查看精彩内容！"/>
        <filter val="知寒小女子发布了一篇小红书笔记，快来看吧！😆 r8mTQnqIa6OkiLg 😆 http://xhslink.com/i2rlJ，复制本条信息，打开【小红书】App查看精彩内容！"/>
        <filter val="福子的异想世界发布了一篇小红书笔记，快来看吧！😆 F3Qmm6hGenDiQdL 😆 http://xhslink.com/QXUoJ，复制本条信息，打开【小红书】App查看精彩内容！"/>
        <filter val="程煊棋发布了一篇小红书笔记，快来看吧！😆 462NRMRFQW3hpIj 😆 http://xhslink.com/aT7vJ，复制本条信息，打开【小红书】App查看精彩内容！"/>
        <filter val="糯米团子发布了一篇小红书笔记，快来看吧！😆 suhL0bR7mJ8QA9f 😆 http://xhslink.com/bRMjJ，复制本条信息，打开【小红书】App查看精彩内容！"/>
        <filter val="羊仔日记发布了一篇小红书笔记，快来看吧！😆 8ONNgSCvGJZpCA2 😆 http://xhslink.com/GIXjJ，复制本条信息，打开【小红书】App查看精彩内容！"/>
        <filter val="羊羊-Lorelei发布了一篇小红书笔记，快来看吧！😆 ixThLHMMZnRSpdW 😆 http://xhslink.com/7HDrK，复制本条信息，打开【小红书】App查看精彩内容！"/>
        <filter val="芝士cookies发布了一篇小红书笔记，快来看吧！😆 RvAV55A5rmxg5Dz 😆 http://xhslink.com/9HRjJ，复制本条信息，打开【小红书】App查看精彩内容！"/>
        <filter val="芝是为你发布了一篇小红书笔记，快来看吧！😆 MrbDnBCAidJr6Ou 😆 http://xhslink.com/NkooJ，复制本条信息，打开【小红书】App查看精彩内容！"/>
        <filter val="芮芮宁呀～发布了一篇小红书笔记，快来看吧！😆 Ez2kVIWk9IEGxoH 😆 http://xhslink.com/JUpkJ，复制本条信息，打开【小红书】App查看精彩内容！"/>
        <filter val="苏苏大可爱发布了一篇小红书笔记，快来看吧！😆 z9G0fZfdGcFMBfZ 😆 http://xhslink.com/tr2EJ，复制本条信息，打开【小红书】App查看精彩内容！"/>
        <filter val="西柚bb发布了一篇小红书笔记，快来看吧！😆 vwo5TYNP7oHpLqY 😆 http://xhslink.com/UbsuJ，复制本条信息，打开【小红书】App查看精彩内容！"/>
        <filter val="贺贺发布了一篇小红书笔记，快来看吧！😆 yl6Yn9N1CWsEldn 😆 http://xhslink.com/1UhkJ，复制本条信息，打开【小红书】App查看精彩内容！"/>
        <filter val="郑玲玲发布了一篇小红书笔记，快来看吧！😆 e40EaEY20y6rlnY 😆 http://xhslink.com/85bkJ，复制本条信息，打开【小红书】App查看精彩内容！"/>
        <filter val="门门小天使发布了一篇小红书笔记，快来看吧！😆 ItEVlbpMSt8Tonz 😆 http://xhslink.com/dVsrJ，复制本条信息，打开【小红书】App查看精彩内容！"/>
        <filter val="阿月喜欢吃饭发布了一篇小红书笔记，快来看吧！😆 qtLIqeAswNsuZy4 😆 http://xhslink.com/1lZjJ，复制本条信息，打开【小红书】App查看精彩内容！"/>
        <filter val="阿月爱吃糖ii发布了一篇小红书笔记，快来看吧！😆 RVLVfGkANEfI5BQ 😆 http://xhslink.com/8oekJ，复制本条信息，打开【小红书】App查看精彩内容！"/>
        <filter val="陈Cc发布了一篇小红书笔记，快来看吧！😆 YQtj5u9J5lJvmS7 😆 http://xhslink.com/T9LjJ，复制本条信息，打开【小红书】App查看精彩内容！"/>
        <filter val="陈酱紫吖发布了一篇小红书笔记，快来看吧！😆 asnEBhEcn9493wp 😆 http://xhslink.com/F1ekJ，复制本条信息，打开【小红书】App查看精彩内容！"/>
        <filter val="馬梓媛Mona发布了一篇小红书笔记，快来看吧！😆 a9o3Y6Pf3cXjGwO 😆 http://xhslink.com/JacyJ，复制本条信息，打开【小红书】App查看精彩内容！"/>
        <filter val="馬梓惠Meroy发布了一篇小红书笔记，快来看吧！😆 8PHCFGui1dzppc8 😆 http://xhslink.com/FwmAJ，复制本条信息，打开【小红书】App查看精彩内容！"/>
        <filter val="马多云小活泼发布了一篇小红书笔记，快来看吧！😆 PU2vnhoMMeL1RTR 😆 http://xhslink.com/cjRyJ，复制本条信息，打开【小红书】App查看精彩内容！"/>
        <filter val="黑心妈咪发布了一篇小红书笔记，快来看吧！😆 cLWNH6cyvHnke4T 😆 http://xhslink.com/ldhzJ，复制本条信息，打开【小红书】App查看精彩内容！"/>
      </filters>
    </filterColumn>
  </autoFilter>
  <hyperlinks>
    <hyperlink ref="H8" r:id="rId1" xr:uid="{00000000-0004-0000-0100-000000000000}"/>
    <hyperlink ref="H9" r:id="rId2" xr:uid="{00000000-0004-0000-0100-000001000000}"/>
    <hyperlink ref="H15" r:id="rId3" xr:uid="{00000000-0004-0000-0100-000002000000}"/>
    <hyperlink ref="H16" r:id="rId4" xr:uid="{00000000-0004-0000-0100-000003000000}"/>
    <hyperlink ref="H17" r:id="rId5" xr:uid="{00000000-0004-0000-0100-000004000000}"/>
    <hyperlink ref="H24" r:id="rId6" xr:uid="{00000000-0004-0000-0100-000005000000}"/>
    <hyperlink ref="H26" r:id="rId7" xr:uid="{00000000-0004-0000-0100-000006000000}"/>
    <hyperlink ref="H29" r:id="rId8" xr:uid="{00000000-0004-0000-0100-000007000000}"/>
    <hyperlink ref="H30" r:id="rId9" xr:uid="{00000000-0004-0000-0100-000008000000}"/>
    <hyperlink ref="H6" r:id="rId10" xr:uid="{00000000-0004-0000-0100-000009000000}"/>
    <hyperlink ref="H35" r:id="rId11" xr:uid="{00000000-0004-0000-0100-00000A000000}"/>
    <hyperlink ref="H40" r:id="rId12" xr:uid="{00000000-0004-0000-0100-00000B000000}"/>
    <hyperlink ref="H42" r:id="rId13" xr:uid="{00000000-0004-0000-0100-00000C000000}"/>
    <hyperlink ref="H46" r:id="rId14" xr:uid="{00000000-0004-0000-0100-00000D000000}"/>
    <hyperlink ref="H61" r:id="rId15" xr:uid="{00000000-0004-0000-0100-00000E000000}"/>
    <hyperlink ref="H63" r:id="rId16" xr:uid="{00000000-0004-0000-0100-00000F000000}"/>
    <hyperlink ref="H69" r:id="rId17" xr:uid="{00000000-0004-0000-0100-000010000000}"/>
    <hyperlink ref="H76" r:id="rId18" xr:uid="{00000000-0004-0000-0100-000011000000}"/>
    <hyperlink ref="H79" r:id="rId19" xr:uid="{00000000-0004-0000-0100-000012000000}"/>
    <hyperlink ref="H80" r:id="rId20" xr:uid="{00000000-0004-0000-0100-000013000000}"/>
  </hyperlinks>
  <pageMargins left="0.75" right="0.75" top="1" bottom="1" header="0.5" footer="0.5"/>
  <pageSetup paperSize="256"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93"/>
  <sheetViews>
    <sheetView topLeftCell="A9" workbookViewId="0">
      <selection activeCell="G57" sqref="G57"/>
    </sheetView>
  </sheetViews>
  <sheetFormatPr baseColWidth="10" defaultColWidth="8" defaultRowHeight="15"/>
  <cols>
    <col min="1" max="4" width="8" style="20"/>
    <col min="5" max="5" width="9" style="20" customWidth="1"/>
    <col min="6" max="6" width="8" style="23"/>
    <col min="7" max="7" width="14.109375" style="23" customWidth="1"/>
    <col min="8" max="9" width="20.21875" style="20" customWidth="1"/>
    <col min="10" max="16384" width="8" style="20"/>
  </cols>
  <sheetData>
    <row r="1" spans="1:10">
      <c r="A1" s="24" t="s">
        <v>1570</v>
      </c>
      <c r="B1" s="20" t="s">
        <v>2</v>
      </c>
      <c r="C1" s="20" t="s">
        <v>3</v>
      </c>
      <c r="D1" s="20" t="s">
        <v>4</v>
      </c>
      <c r="E1" s="20" t="s">
        <v>5</v>
      </c>
      <c r="F1" s="23" t="s">
        <v>6</v>
      </c>
      <c r="G1" s="25" t="s">
        <v>1571</v>
      </c>
      <c r="H1" s="23" t="s">
        <v>8</v>
      </c>
      <c r="I1" s="23" t="s">
        <v>1572</v>
      </c>
      <c r="J1" s="20" t="s">
        <v>324</v>
      </c>
    </row>
    <row r="2" spans="1:10">
      <c r="A2" s="26" t="s">
        <v>1573</v>
      </c>
      <c r="B2" s="20" t="s">
        <v>1574</v>
      </c>
      <c r="C2" s="20" t="s">
        <v>96</v>
      </c>
      <c r="D2" s="20" t="s">
        <v>97</v>
      </c>
      <c r="E2" s="20" t="s">
        <v>98</v>
      </c>
      <c r="F2" s="23">
        <v>51009</v>
      </c>
      <c r="G2" s="25">
        <v>500</v>
      </c>
      <c r="H2" s="27">
        <v>13426186148</v>
      </c>
      <c r="I2" s="27" t="s">
        <v>38</v>
      </c>
      <c r="J2" s="20" t="s">
        <v>1575</v>
      </c>
    </row>
    <row r="3" spans="1:10">
      <c r="A3" s="26" t="s">
        <v>1573</v>
      </c>
      <c r="B3" s="20" t="s">
        <v>101</v>
      </c>
      <c r="C3" s="20" t="s">
        <v>102</v>
      </c>
      <c r="D3" s="20" t="s">
        <v>103</v>
      </c>
      <c r="E3" s="20" t="s">
        <v>104</v>
      </c>
      <c r="F3" s="23">
        <v>64000</v>
      </c>
      <c r="G3" s="25">
        <v>500</v>
      </c>
      <c r="H3" s="27">
        <v>13924642621</v>
      </c>
      <c r="I3" s="27" t="s">
        <v>38</v>
      </c>
      <c r="J3" s="20" t="s">
        <v>1576</v>
      </c>
    </row>
    <row r="4" spans="1:10">
      <c r="A4" s="20" t="s">
        <v>1577</v>
      </c>
      <c r="B4" s="20" t="s">
        <v>1578</v>
      </c>
      <c r="C4" s="20" t="s">
        <v>107</v>
      </c>
      <c r="D4" s="20" t="s">
        <v>1579</v>
      </c>
      <c r="E4" s="20" t="s">
        <v>109</v>
      </c>
      <c r="F4" s="23">
        <v>11000</v>
      </c>
      <c r="G4" s="25">
        <v>200</v>
      </c>
      <c r="H4" s="27">
        <v>18964832771</v>
      </c>
      <c r="I4" s="27" t="s">
        <v>38</v>
      </c>
      <c r="J4" s="20" t="s">
        <v>1580</v>
      </c>
    </row>
    <row r="5" spans="1:10" hidden="1">
      <c r="A5" s="20" t="s">
        <v>1577</v>
      </c>
      <c r="B5" s="20" t="s">
        <v>1581</v>
      </c>
      <c r="C5" s="20" t="s">
        <v>1582</v>
      </c>
      <c r="D5" s="20" t="s">
        <v>1581</v>
      </c>
      <c r="E5" s="20" t="s">
        <v>1583</v>
      </c>
      <c r="F5" s="23">
        <v>12000</v>
      </c>
      <c r="G5" s="25">
        <v>200</v>
      </c>
      <c r="H5" s="27">
        <v>15382137725</v>
      </c>
      <c r="I5" s="27" t="e">
        <v>#N/A</v>
      </c>
      <c r="J5" s="20" t="s">
        <v>1584</v>
      </c>
    </row>
    <row r="6" spans="1:10">
      <c r="A6" s="20" t="s">
        <v>1577</v>
      </c>
      <c r="B6" s="20" t="s">
        <v>1585</v>
      </c>
      <c r="C6" s="20" t="s">
        <v>115</v>
      </c>
      <c r="D6" s="20" t="s">
        <v>116</v>
      </c>
      <c r="E6" s="20" t="s">
        <v>117</v>
      </c>
      <c r="F6" s="23">
        <v>34000</v>
      </c>
      <c r="G6" s="25">
        <v>300</v>
      </c>
      <c r="H6" s="27">
        <v>18817878510</v>
      </c>
      <c r="I6" s="27" t="s">
        <v>38</v>
      </c>
      <c r="J6" s="20" t="s">
        <v>1586</v>
      </c>
    </row>
    <row r="7" spans="1:10">
      <c r="A7" s="20" t="s">
        <v>1577</v>
      </c>
      <c r="B7" s="20" t="s">
        <v>120</v>
      </c>
      <c r="C7" s="20" t="s">
        <v>121</v>
      </c>
      <c r="D7" s="20" t="s">
        <v>122</v>
      </c>
      <c r="E7" s="20" t="s">
        <v>123</v>
      </c>
      <c r="F7" s="23">
        <v>12000</v>
      </c>
      <c r="G7" s="25">
        <v>200</v>
      </c>
      <c r="H7" s="27">
        <v>19916942682</v>
      </c>
      <c r="I7" s="27" t="s">
        <v>38</v>
      </c>
      <c r="J7" s="20" t="s">
        <v>1587</v>
      </c>
    </row>
    <row r="8" spans="1:10">
      <c r="A8" s="20" t="s">
        <v>1577</v>
      </c>
      <c r="B8" s="20" t="s">
        <v>126</v>
      </c>
      <c r="C8" s="20" t="s">
        <v>127</v>
      </c>
      <c r="D8" s="20" t="s">
        <v>128</v>
      </c>
      <c r="E8" s="20" t="s">
        <v>129</v>
      </c>
      <c r="F8" s="23">
        <v>10030</v>
      </c>
      <c r="G8" s="25">
        <v>200</v>
      </c>
      <c r="H8" s="27">
        <v>18520254561</v>
      </c>
      <c r="I8" s="27" t="s">
        <v>38</v>
      </c>
      <c r="J8" s="20" t="s">
        <v>1588</v>
      </c>
    </row>
    <row r="9" spans="1:10">
      <c r="A9" s="20" t="s">
        <v>1577</v>
      </c>
      <c r="B9" s="20" t="s">
        <v>132</v>
      </c>
      <c r="C9" s="20" t="s">
        <v>133</v>
      </c>
      <c r="D9" s="20" t="s">
        <v>134</v>
      </c>
      <c r="E9" s="20" t="s">
        <v>135</v>
      </c>
      <c r="F9" s="23">
        <v>34000</v>
      </c>
      <c r="G9" s="25">
        <v>300</v>
      </c>
      <c r="H9" s="27">
        <v>18738057301</v>
      </c>
      <c r="I9" s="27" t="s">
        <v>38</v>
      </c>
      <c r="J9" s="20" t="s">
        <v>1589</v>
      </c>
    </row>
    <row r="10" spans="1:10" hidden="1">
      <c r="A10" s="20" t="s">
        <v>1577</v>
      </c>
      <c r="B10" s="20" t="s">
        <v>1590</v>
      </c>
      <c r="C10" s="20" t="s">
        <v>1591</v>
      </c>
      <c r="D10" s="20" t="s">
        <v>1592</v>
      </c>
      <c r="E10" s="20" t="s">
        <v>1593</v>
      </c>
      <c r="F10" s="23">
        <v>34000</v>
      </c>
      <c r="G10" s="25">
        <v>300</v>
      </c>
      <c r="H10" s="27">
        <v>13149399034</v>
      </c>
      <c r="I10" s="27" t="e">
        <v>#N/A</v>
      </c>
      <c r="J10" s="20" t="s">
        <v>1594</v>
      </c>
    </row>
    <row r="11" spans="1:10" hidden="1">
      <c r="A11" s="20" t="s">
        <v>1577</v>
      </c>
      <c r="B11" s="20" t="s">
        <v>1595</v>
      </c>
      <c r="C11" s="20" t="s">
        <v>1596</v>
      </c>
      <c r="D11" s="20" t="s">
        <v>1595</v>
      </c>
      <c r="E11" s="20" t="s">
        <v>1597</v>
      </c>
      <c r="F11" s="23">
        <v>11200</v>
      </c>
      <c r="G11" s="25">
        <v>200</v>
      </c>
      <c r="H11" s="27">
        <v>15183820150</v>
      </c>
      <c r="I11" s="27" t="e">
        <v>#N/A</v>
      </c>
      <c r="J11" s="20" t="s">
        <v>1598</v>
      </c>
    </row>
    <row r="12" spans="1:10">
      <c r="A12" s="20" t="s">
        <v>1577</v>
      </c>
      <c r="B12" s="20" t="s">
        <v>137</v>
      </c>
      <c r="C12" s="20" t="s">
        <v>138</v>
      </c>
      <c r="D12" s="20" t="s">
        <v>139</v>
      </c>
      <c r="E12" s="20" t="s">
        <v>140</v>
      </c>
      <c r="F12" s="23">
        <v>11000</v>
      </c>
      <c r="G12" s="25">
        <v>200</v>
      </c>
      <c r="H12" s="27">
        <v>18676062744</v>
      </c>
      <c r="I12" s="27" t="s">
        <v>38</v>
      </c>
      <c r="J12" s="20" t="s">
        <v>1599</v>
      </c>
    </row>
    <row r="13" spans="1:10">
      <c r="A13" s="20" t="s">
        <v>1577</v>
      </c>
      <c r="B13" s="20" t="s">
        <v>144</v>
      </c>
      <c r="C13" s="20" t="s">
        <v>145</v>
      </c>
      <c r="D13" s="20" t="s">
        <v>146</v>
      </c>
      <c r="E13" s="20" t="s">
        <v>147</v>
      </c>
      <c r="F13" s="23">
        <v>10900</v>
      </c>
      <c r="G13" s="25">
        <v>200</v>
      </c>
      <c r="H13" s="27">
        <v>13959776681</v>
      </c>
      <c r="I13" s="27" t="s">
        <v>38</v>
      </c>
      <c r="J13" s="20" t="s">
        <v>1600</v>
      </c>
    </row>
    <row r="14" spans="1:10">
      <c r="A14" s="20" t="s">
        <v>1577</v>
      </c>
      <c r="B14" s="20" t="s">
        <v>150</v>
      </c>
      <c r="C14" s="20" t="s">
        <v>151</v>
      </c>
      <c r="D14" s="20" t="s">
        <v>152</v>
      </c>
      <c r="E14" s="20" t="s">
        <v>153</v>
      </c>
      <c r="F14" s="23">
        <v>40000</v>
      </c>
      <c r="G14" s="25">
        <v>300</v>
      </c>
      <c r="H14" s="27">
        <v>15965557991</v>
      </c>
      <c r="I14" s="27" t="s">
        <v>38</v>
      </c>
      <c r="J14" s="20" t="s">
        <v>1601</v>
      </c>
    </row>
    <row r="15" spans="1:10" hidden="1">
      <c r="A15" s="20" t="s">
        <v>1577</v>
      </c>
      <c r="B15" s="20" t="s">
        <v>1602</v>
      </c>
      <c r="C15" s="20" t="s">
        <v>1603</v>
      </c>
      <c r="D15" s="20" t="s">
        <v>1604</v>
      </c>
      <c r="E15" s="20" t="s">
        <v>1605</v>
      </c>
      <c r="F15" s="23">
        <v>32000</v>
      </c>
      <c r="G15" s="25">
        <v>300</v>
      </c>
      <c r="H15" s="27">
        <v>13591030256</v>
      </c>
      <c r="I15" s="27" t="e">
        <v>#N/A</v>
      </c>
      <c r="J15" s="20" t="s">
        <v>770</v>
      </c>
    </row>
    <row r="16" spans="1:10" hidden="1">
      <c r="A16" s="20" t="s">
        <v>1577</v>
      </c>
      <c r="B16" s="20" t="s">
        <v>1606</v>
      </c>
      <c r="C16" s="20" t="s">
        <v>1607</v>
      </c>
      <c r="D16" s="20" t="s">
        <v>1608</v>
      </c>
      <c r="E16" s="20" t="s">
        <v>1609</v>
      </c>
      <c r="F16" s="23">
        <v>14000</v>
      </c>
      <c r="G16" s="25">
        <v>200</v>
      </c>
      <c r="H16" s="27">
        <v>13697767173</v>
      </c>
      <c r="I16" s="27" t="e">
        <v>#N/A</v>
      </c>
      <c r="J16" s="20" t="s">
        <v>1610</v>
      </c>
    </row>
    <row r="17" spans="1:10">
      <c r="A17" s="20" t="s">
        <v>1577</v>
      </c>
      <c r="B17" s="20" t="s">
        <v>155</v>
      </c>
      <c r="C17" s="20" t="s">
        <v>156</v>
      </c>
      <c r="D17" s="20" t="s">
        <v>155</v>
      </c>
      <c r="E17" s="20" t="s">
        <v>157</v>
      </c>
      <c r="F17" s="23">
        <v>15268</v>
      </c>
      <c r="G17" s="25">
        <v>200</v>
      </c>
      <c r="H17" s="27">
        <v>13106701614</v>
      </c>
      <c r="I17" s="27" t="s">
        <v>38</v>
      </c>
      <c r="J17" s="20" t="s">
        <v>373</v>
      </c>
    </row>
    <row r="18" spans="1:10" hidden="1">
      <c r="A18" s="20" t="s">
        <v>1577</v>
      </c>
      <c r="B18" s="20" t="s">
        <v>1611</v>
      </c>
      <c r="C18" s="20" t="s">
        <v>1612</v>
      </c>
      <c r="D18" s="20" t="s">
        <v>1611</v>
      </c>
      <c r="E18" s="20" t="s">
        <v>1613</v>
      </c>
      <c r="F18" s="23">
        <v>32000</v>
      </c>
      <c r="G18" s="25">
        <v>300</v>
      </c>
      <c r="H18" s="27">
        <v>17394900293</v>
      </c>
      <c r="I18" s="27" t="e">
        <v>#N/A</v>
      </c>
      <c r="J18" s="20" t="s">
        <v>1614</v>
      </c>
    </row>
    <row r="19" spans="1:10">
      <c r="A19" s="20" t="s">
        <v>1577</v>
      </c>
      <c r="B19" s="20" t="s">
        <v>505</v>
      </c>
      <c r="C19" s="20" t="s">
        <v>160</v>
      </c>
      <c r="D19" s="20" t="s">
        <v>161</v>
      </c>
      <c r="E19" s="20" t="s">
        <v>162</v>
      </c>
      <c r="F19" s="23">
        <v>11000</v>
      </c>
      <c r="G19" s="25">
        <v>200</v>
      </c>
      <c r="H19" s="27">
        <v>18826345616</v>
      </c>
      <c r="I19" s="27" t="s">
        <v>38</v>
      </c>
      <c r="J19" s="20" t="s">
        <v>1615</v>
      </c>
    </row>
    <row r="20" spans="1:10" hidden="1">
      <c r="A20" s="20" t="s">
        <v>1577</v>
      </c>
      <c r="B20" s="20" t="s">
        <v>1616</v>
      </c>
      <c r="C20" s="20" t="s">
        <v>1617</v>
      </c>
      <c r="D20" s="20" t="s">
        <v>1618</v>
      </c>
      <c r="E20" s="20" t="s">
        <v>1619</v>
      </c>
      <c r="F20" s="23">
        <v>14000</v>
      </c>
      <c r="G20" s="25">
        <v>200</v>
      </c>
      <c r="H20" s="27">
        <v>15976876364</v>
      </c>
      <c r="I20" s="27" t="e">
        <v>#N/A</v>
      </c>
      <c r="J20" s="20" t="s">
        <v>1620</v>
      </c>
    </row>
    <row r="21" spans="1:10" hidden="1">
      <c r="A21" s="20" t="s">
        <v>1577</v>
      </c>
      <c r="B21" s="20" t="s">
        <v>1621</v>
      </c>
      <c r="C21" s="20" t="s">
        <v>1622</v>
      </c>
      <c r="D21" s="20" t="s">
        <v>1623</v>
      </c>
      <c r="E21" s="20" t="s">
        <v>1624</v>
      </c>
      <c r="F21" s="23">
        <v>11000</v>
      </c>
      <c r="G21" s="25">
        <v>200</v>
      </c>
      <c r="H21" s="27">
        <v>19867330320</v>
      </c>
      <c r="I21" s="27" t="e">
        <v>#N/A</v>
      </c>
      <c r="J21" s="20" t="s">
        <v>1625</v>
      </c>
    </row>
    <row r="22" spans="1:10">
      <c r="A22" s="20" t="s">
        <v>1577</v>
      </c>
      <c r="B22" s="20" t="s">
        <v>165</v>
      </c>
      <c r="C22" s="20" t="s">
        <v>166</v>
      </c>
      <c r="D22" s="20" t="s">
        <v>167</v>
      </c>
      <c r="E22" s="20" t="s">
        <v>168</v>
      </c>
      <c r="F22" s="23">
        <v>11000</v>
      </c>
      <c r="G22" s="25">
        <v>200</v>
      </c>
      <c r="H22" s="27">
        <v>13067839088</v>
      </c>
      <c r="I22" s="27" t="s">
        <v>38</v>
      </c>
      <c r="J22" s="20" t="s">
        <v>168</v>
      </c>
    </row>
    <row r="23" spans="1:10">
      <c r="A23" s="20" t="s">
        <v>1577</v>
      </c>
      <c r="B23" s="20" t="s">
        <v>170</v>
      </c>
      <c r="C23" s="20" t="s">
        <v>171</v>
      </c>
      <c r="D23" s="20" t="s">
        <v>170</v>
      </c>
      <c r="E23" s="20" t="s">
        <v>172</v>
      </c>
      <c r="F23" s="23">
        <v>15000</v>
      </c>
      <c r="G23" s="25">
        <v>200</v>
      </c>
      <c r="H23" s="27">
        <v>13790219052</v>
      </c>
      <c r="I23" s="27" t="s">
        <v>38</v>
      </c>
      <c r="J23" s="20" t="s">
        <v>1626</v>
      </c>
    </row>
    <row r="24" spans="1:10">
      <c r="A24" s="20" t="s">
        <v>1577</v>
      </c>
      <c r="B24" s="20" t="s">
        <v>174</v>
      </c>
      <c r="C24" s="20" t="s">
        <v>175</v>
      </c>
      <c r="D24" s="20" t="s">
        <v>174</v>
      </c>
      <c r="E24" s="20" t="s">
        <v>176</v>
      </c>
      <c r="F24" s="23">
        <v>16964</v>
      </c>
      <c r="G24" s="25">
        <v>200</v>
      </c>
      <c r="H24" s="27">
        <v>19866594934</v>
      </c>
      <c r="I24" s="27" t="s">
        <v>38</v>
      </c>
      <c r="J24" s="20" t="s">
        <v>1627</v>
      </c>
    </row>
    <row r="25" spans="1:10">
      <c r="A25" s="20" t="s">
        <v>1577</v>
      </c>
      <c r="B25" s="20" t="s">
        <v>178</v>
      </c>
      <c r="C25" s="20" t="s">
        <v>179</v>
      </c>
      <c r="D25" s="20" t="s">
        <v>180</v>
      </c>
      <c r="E25" s="20" t="s">
        <v>181</v>
      </c>
      <c r="F25" s="23">
        <v>15000</v>
      </c>
      <c r="G25" s="25">
        <v>200</v>
      </c>
      <c r="H25" s="27">
        <v>18122243218</v>
      </c>
      <c r="I25" s="27" t="s">
        <v>38</v>
      </c>
      <c r="J25" s="20" t="s">
        <v>373</v>
      </c>
    </row>
    <row r="26" spans="1:10">
      <c r="A26" s="20" t="s">
        <v>1577</v>
      </c>
      <c r="B26" s="20" t="s">
        <v>183</v>
      </c>
      <c r="C26" s="20" t="s">
        <v>184</v>
      </c>
      <c r="D26" s="20" t="s">
        <v>183</v>
      </c>
      <c r="E26" s="20" t="s">
        <v>185</v>
      </c>
      <c r="F26" s="23">
        <v>32000</v>
      </c>
      <c r="G26" s="25">
        <v>300</v>
      </c>
      <c r="H26" s="27">
        <v>15024549269</v>
      </c>
      <c r="I26" s="27" t="s">
        <v>38</v>
      </c>
      <c r="J26" s="20" t="s">
        <v>185</v>
      </c>
    </row>
    <row r="27" spans="1:10" hidden="1">
      <c r="A27" s="20" t="s">
        <v>1577</v>
      </c>
      <c r="B27" s="20" t="s">
        <v>1628</v>
      </c>
      <c r="C27" s="20" t="s">
        <v>1629</v>
      </c>
      <c r="D27" s="20" t="s">
        <v>1630</v>
      </c>
      <c r="E27" s="20" t="s">
        <v>1631</v>
      </c>
      <c r="F27" s="23">
        <v>21000</v>
      </c>
      <c r="G27" s="25">
        <v>200</v>
      </c>
      <c r="H27" s="27">
        <v>13543816455</v>
      </c>
      <c r="I27" s="27" t="e">
        <v>#N/A</v>
      </c>
      <c r="J27" s="20" t="s">
        <v>1632</v>
      </c>
    </row>
    <row r="28" spans="1:10">
      <c r="A28" s="20" t="s">
        <v>1577</v>
      </c>
      <c r="B28" s="20" t="s">
        <v>187</v>
      </c>
      <c r="C28" s="20" t="s">
        <v>188</v>
      </c>
      <c r="D28" s="20" t="s">
        <v>189</v>
      </c>
      <c r="E28" s="20" t="s">
        <v>190</v>
      </c>
      <c r="F28" s="23">
        <v>12268</v>
      </c>
      <c r="G28" s="25">
        <v>200</v>
      </c>
      <c r="H28" s="27">
        <v>18927005225</v>
      </c>
      <c r="I28" s="27" t="s">
        <v>38</v>
      </c>
      <c r="J28" s="20" t="s">
        <v>1633</v>
      </c>
    </row>
    <row r="29" spans="1:10">
      <c r="A29" s="20" t="s">
        <v>1577</v>
      </c>
      <c r="B29" s="20" t="s">
        <v>192</v>
      </c>
      <c r="C29" s="20" t="s">
        <v>193</v>
      </c>
      <c r="D29" s="20" t="s">
        <v>194</v>
      </c>
      <c r="E29" s="20" t="s">
        <v>195</v>
      </c>
      <c r="F29" s="23">
        <v>39000</v>
      </c>
      <c r="G29" s="25">
        <v>300</v>
      </c>
      <c r="H29" s="27">
        <v>19820705680</v>
      </c>
      <c r="I29" s="27" t="s">
        <v>38</v>
      </c>
      <c r="J29" s="20" t="s">
        <v>1634</v>
      </c>
    </row>
    <row r="30" spans="1:10" hidden="1">
      <c r="A30" s="20" t="s">
        <v>1577</v>
      </c>
      <c r="B30" s="20" t="s">
        <v>664</v>
      </c>
      <c r="C30" s="20" t="s">
        <v>666</v>
      </c>
      <c r="D30" s="20" t="s">
        <v>667</v>
      </c>
      <c r="E30" s="20" t="s">
        <v>1635</v>
      </c>
      <c r="F30" s="23">
        <v>12000</v>
      </c>
      <c r="G30" s="25">
        <v>200</v>
      </c>
      <c r="H30" s="27">
        <v>13710316843</v>
      </c>
      <c r="I30" s="27" t="e">
        <v>#N/A</v>
      </c>
      <c r="J30" s="20" t="s">
        <v>1635</v>
      </c>
    </row>
    <row r="31" spans="1:10" hidden="1">
      <c r="A31" s="20" t="s">
        <v>1577</v>
      </c>
      <c r="B31" s="20" t="s">
        <v>1636</v>
      </c>
      <c r="C31" s="20" t="s">
        <v>1637</v>
      </c>
      <c r="D31" s="20" t="s">
        <v>1636</v>
      </c>
      <c r="E31" s="20" t="s">
        <v>1638</v>
      </c>
      <c r="F31" s="23">
        <v>11000</v>
      </c>
      <c r="G31" s="25">
        <v>200</v>
      </c>
      <c r="H31" s="27">
        <v>13464150664</v>
      </c>
      <c r="I31" s="27" t="e">
        <v>#N/A</v>
      </c>
      <c r="J31" s="20" t="s">
        <v>770</v>
      </c>
    </row>
    <row r="32" spans="1:10" hidden="1">
      <c r="A32" s="20" t="s">
        <v>1577</v>
      </c>
      <c r="B32" s="20" t="s">
        <v>1045</v>
      </c>
      <c r="C32" s="20" t="s">
        <v>1046</v>
      </c>
      <c r="D32" s="20" t="s">
        <v>1048</v>
      </c>
      <c r="E32" s="20" t="s">
        <v>1639</v>
      </c>
      <c r="F32" s="23">
        <v>42000</v>
      </c>
      <c r="G32" s="25">
        <v>300</v>
      </c>
      <c r="H32" s="27">
        <v>15641052978</v>
      </c>
      <c r="I32" s="27" t="e">
        <v>#N/A</v>
      </c>
      <c r="J32" s="20" t="s">
        <v>526</v>
      </c>
    </row>
    <row r="33" spans="1:10">
      <c r="A33" s="20" t="s">
        <v>1577</v>
      </c>
      <c r="B33" s="20" t="s">
        <v>197</v>
      </c>
      <c r="C33" s="20" t="s">
        <v>198</v>
      </c>
      <c r="D33" s="20" t="s">
        <v>199</v>
      </c>
      <c r="E33" s="20" t="s">
        <v>200</v>
      </c>
      <c r="F33" s="23">
        <v>32000</v>
      </c>
      <c r="G33" s="25">
        <v>300</v>
      </c>
      <c r="H33" s="27">
        <v>13070232883</v>
      </c>
      <c r="I33" s="27" t="s">
        <v>38</v>
      </c>
      <c r="J33" s="20" t="s">
        <v>200</v>
      </c>
    </row>
    <row r="34" spans="1:10" hidden="1">
      <c r="A34" s="20" t="s">
        <v>1577</v>
      </c>
      <c r="B34" s="20" t="s">
        <v>1027</v>
      </c>
      <c r="C34" s="20" t="s">
        <v>1640</v>
      </c>
      <c r="D34" s="20" t="s">
        <v>1027</v>
      </c>
      <c r="E34" s="20" t="s">
        <v>1641</v>
      </c>
      <c r="F34" s="23">
        <v>54000</v>
      </c>
      <c r="G34" s="25">
        <v>300</v>
      </c>
      <c r="H34" s="27">
        <v>16620129471</v>
      </c>
      <c r="I34" s="27" t="e">
        <v>#N/A</v>
      </c>
      <c r="J34" s="20" t="s">
        <v>1641</v>
      </c>
    </row>
    <row r="35" spans="1:10" hidden="1">
      <c r="A35" s="20" t="s">
        <v>1577</v>
      </c>
      <c r="B35" s="20" t="s">
        <v>1642</v>
      </c>
      <c r="C35" s="20" t="s">
        <v>1643</v>
      </c>
      <c r="D35" s="20" t="s">
        <v>1644</v>
      </c>
      <c r="E35" s="20" t="s">
        <v>1645</v>
      </c>
      <c r="F35" s="23">
        <v>12000</v>
      </c>
      <c r="G35" s="25">
        <v>200</v>
      </c>
      <c r="H35" s="27">
        <v>15813653056</v>
      </c>
      <c r="I35" s="27" t="e">
        <v>#N/A</v>
      </c>
      <c r="J35" s="20" t="s">
        <v>1646</v>
      </c>
    </row>
    <row r="36" spans="1:10">
      <c r="A36" s="20" t="s">
        <v>1577</v>
      </c>
      <c r="B36" s="20" t="s">
        <v>203</v>
      </c>
      <c r="C36" s="20" t="s">
        <v>204</v>
      </c>
      <c r="D36" s="20" t="s">
        <v>203</v>
      </c>
      <c r="E36" s="20" t="s">
        <v>205</v>
      </c>
      <c r="F36" s="23">
        <v>14000</v>
      </c>
      <c r="G36" s="25">
        <v>200</v>
      </c>
      <c r="H36" s="27">
        <v>13927392774</v>
      </c>
      <c r="I36" s="27" t="s">
        <v>38</v>
      </c>
      <c r="J36" s="20" t="s">
        <v>1647</v>
      </c>
    </row>
    <row r="37" spans="1:10">
      <c r="A37" s="20" t="s">
        <v>1577</v>
      </c>
      <c r="B37" s="20" t="s">
        <v>208</v>
      </c>
      <c r="C37" s="20" t="s">
        <v>209</v>
      </c>
      <c r="D37" s="20" t="s">
        <v>210</v>
      </c>
      <c r="E37" s="20" t="s">
        <v>211</v>
      </c>
      <c r="F37" s="23">
        <v>11466</v>
      </c>
      <c r="G37" s="25">
        <v>200</v>
      </c>
      <c r="H37" s="27">
        <v>15626492835</v>
      </c>
      <c r="I37" s="27" t="s">
        <v>38</v>
      </c>
      <c r="J37" s="20" t="s">
        <v>1648</v>
      </c>
    </row>
    <row r="38" spans="1:10">
      <c r="A38" s="20" t="s">
        <v>1577</v>
      </c>
      <c r="B38" s="20" t="s">
        <v>214</v>
      </c>
      <c r="C38" s="20" t="s">
        <v>215</v>
      </c>
      <c r="D38" s="20" t="s">
        <v>216</v>
      </c>
      <c r="E38" s="20" t="s">
        <v>217</v>
      </c>
      <c r="F38" s="23">
        <v>24000</v>
      </c>
      <c r="G38" s="25">
        <v>200</v>
      </c>
      <c r="H38" s="27">
        <v>17607625262</v>
      </c>
      <c r="I38" s="27" t="s">
        <v>38</v>
      </c>
      <c r="J38" s="20" t="s">
        <v>1649</v>
      </c>
    </row>
    <row r="39" spans="1:10">
      <c r="A39" s="20" t="s">
        <v>1577</v>
      </c>
      <c r="B39" s="20" t="s">
        <v>219</v>
      </c>
      <c r="C39" s="20" t="s">
        <v>220</v>
      </c>
      <c r="D39" s="20" t="s">
        <v>221</v>
      </c>
      <c r="E39" s="20" t="s">
        <v>222</v>
      </c>
      <c r="F39" s="23">
        <v>11000</v>
      </c>
      <c r="G39" s="25">
        <v>200</v>
      </c>
      <c r="H39" s="27">
        <v>15988133707</v>
      </c>
      <c r="I39" s="27" t="s">
        <v>38</v>
      </c>
      <c r="J39" s="20" t="s">
        <v>1650</v>
      </c>
    </row>
    <row r="40" spans="1:10" hidden="1">
      <c r="A40" s="20" t="s">
        <v>1577</v>
      </c>
      <c r="B40" s="20" t="s">
        <v>1651</v>
      </c>
      <c r="C40" s="20" t="s">
        <v>1652</v>
      </c>
      <c r="D40" s="20" t="s">
        <v>1653</v>
      </c>
      <c r="E40" s="20" t="s">
        <v>1654</v>
      </c>
      <c r="F40" s="23">
        <v>55400</v>
      </c>
      <c r="G40" s="25">
        <v>300</v>
      </c>
      <c r="H40" s="27">
        <v>13735860841</v>
      </c>
      <c r="I40" s="27" t="e">
        <v>#N/A</v>
      </c>
      <c r="J40" s="20" t="s">
        <v>373</v>
      </c>
    </row>
    <row r="41" spans="1:10" hidden="1">
      <c r="A41" s="20" t="s">
        <v>1577</v>
      </c>
      <c r="B41" s="20" t="s">
        <v>1655</v>
      </c>
      <c r="C41" s="20" t="s">
        <v>1656</v>
      </c>
      <c r="D41" s="20" t="s">
        <v>1657</v>
      </c>
      <c r="E41" s="20" t="s">
        <v>1658</v>
      </c>
      <c r="F41" s="23">
        <v>20000</v>
      </c>
      <c r="G41" s="25">
        <v>200</v>
      </c>
      <c r="H41" s="27">
        <v>18004103392</v>
      </c>
      <c r="I41" s="27" t="e">
        <v>#N/A</v>
      </c>
      <c r="J41" s="20" t="s">
        <v>770</v>
      </c>
    </row>
    <row r="42" spans="1:10">
      <c r="A42" s="20" t="s">
        <v>1577</v>
      </c>
      <c r="B42" s="20" t="s">
        <v>224</v>
      </c>
      <c r="C42" s="20" t="s">
        <v>224</v>
      </c>
      <c r="D42" s="20" t="s">
        <v>225</v>
      </c>
      <c r="E42" s="20" t="s">
        <v>226</v>
      </c>
      <c r="F42" s="23">
        <v>13000</v>
      </c>
      <c r="G42" s="25">
        <v>200</v>
      </c>
      <c r="H42" s="27">
        <v>18879274172</v>
      </c>
      <c r="I42" s="27" t="s">
        <v>38</v>
      </c>
      <c r="J42" s="20" t="s">
        <v>1659</v>
      </c>
    </row>
    <row r="43" spans="1:10">
      <c r="A43" s="20" t="s">
        <v>1577</v>
      </c>
      <c r="B43" s="20" t="s">
        <v>229</v>
      </c>
      <c r="C43" s="20" t="s">
        <v>230</v>
      </c>
      <c r="D43" s="20" t="s">
        <v>231</v>
      </c>
      <c r="E43" s="20" t="s">
        <v>232</v>
      </c>
      <c r="F43" s="23">
        <v>25000</v>
      </c>
      <c r="G43" s="25">
        <v>200</v>
      </c>
      <c r="H43" s="27">
        <v>13715925955</v>
      </c>
      <c r="I43" s="27" t="s">
        <v>38</v>
      </c>
      <c r="J43" s="20" t="s">
        <v>1660</v>
      </c>
    </row>
    <row r="44" spans="1:10">
      <c r="A44" s="20" t="s">
        <v>1577</v>
      </c>
      <c r="B44" s="20" t="s">
        <v>234</v>
      </c>
      <c r="C44" s="20" t="s">
        <v>235</v>
      </c>
      <c r="D44" s="20" t="s">
        <v>236</v>
      </c>
      <c r="E44" s="20" t="s">
        <v>237</v>
      </c>
      <c r="F44" s="23">
        <v>11000</v>
      </c>
      <c r="G44" s="25">
        <v>200</v>
      </c>
      <c r="H44" s="27">
        <v>17876238248</v>
      </c>
      <c r="I44" s="27" t="s">
        <v>38</v>
      </c>
      <c r="J44" s="20" t="s">
        <v>770</v>
      </c>
    </row>
    <row r="45" spans="1:10">
      <c r="A45" s="20" t="s">
        <v>1577</v>
      </c>
      <c r="B45" s="20" t="s">
        <v>1661</v>
      </c>
      <c r="C45" s="20" t="s">
        <v>241</v>
      </c>
      <c r="D45" s="20" t="s">
        <v>242</v>
      </c>
      <c r="E45" s="20" t="s">
        <v>243</v>
      </c>
      <c r="F45" s="23">
        <v>47000</v>
      </c>
      <c r="G45" s="25">
        <v>300</v>
      </c>
      <c r="H45" s="27">
        <v>13413761421</v>
      </c>
      <c r="I45" s="27" t="s">
        <v>38</v>
      </c>
      <c r="J45" s="20" t="s">
        <v>1662</v>
      </c>
    </row>
    <row r="46" spans="1:10" hidden="1">
      <c r="A46" s="20" t="s">
        <v>1577</v>
      </c>
      <c r="B46" s="20" t="s">
        <v>1663</v>
      </c>
      <c r="C46" s="20" t="s">
        <v>1664</v>
      </c>
      <c r="D46" s="20" t="s">
        <v>1665</v>
      </c>
      <c r="E46" s="20" t="s">
        <v>1666</v>
      </c>
      <c r="F46" s="23">
        <v>22000</v>
      </c>
      <c r="G46" s="25">
        <v>200</v>
      </c>
      <c r="H46" s="27">
        <v>15218812635</v>
      </c>
      <c r="I46" s="27" t="e">
        <v>#N/A</v>
      </c>
      <c r="J46" s="20" t="s">
        <v>1666</v>
      </c>
    </row>
    <row r="47" spans="1:10" hidden="1">
      <c r="A47" s="20" t="s">
        <v>1577</v>
      </c>
      <c r="B47" s="20" t="s">
        <v>1667</v>
      </c>
      <c r="C47" s="20" t="s">
        <v>1668</v>
      </c>
      <c r="D47" s="20" t="s">
        <v>1667</v>
      </c>
      <c r="E47" s="20" t="s">
        <v>1669</v>
      </c>
      <c r="F47" s="23">
        <v>10000</v>
      </c>
      <c r="G47" s="25">
        <v>200</v>
      </c>
      <c r="H47" s="27">
        <v>15820342013</v>
      </c>
      <c r="I47" s="27" t="e">
        <v>#N/A</v>
      </c>
      <c r="J47" s="20" t="s">
        <v>1669</v>
      </c>
    </row>
    <row r="48" spans="1:10" hidden="1">
      <c r="A48" s="20" t="s">
        <v>1577</v>
      </c>
      <c r="B48" s="20" t="s">
        <v>1022</v>
      </c>
      <c r="C48" s="20" t="s">
        <v>1023</v>
      </c>
      <c r="D48" s="20" t="s">
        <v>1022</v>
      </c>
      <c r="E48" s="20" t="s">
        <v>1024</v>
      </c>
      <c r="F48" s="23">
        <v>55000</v>
      </c>
      <c r="G48" s="25">
        <v>300</v>
      </c>
      <c r="H48" s="27">
        <v>15820208071</v>
      </c>
      <c r="I48" s="27" t="e">
        <v>#N/A</v>
      </c>
      <c r="J48" s="20" t="s">
        <v>1670</v>
      </c>
    </row>
    <row r="49" spans="1:10" hidden="1">
      <c r="A49" s="20" t="s">
        <v>1577</v>
      </c>
      <c r="B49" s="20" t="s">
        <v>1141</v>
      </c>
      <c r="C49" s="20" t="s">
        <v>1142</v>
      </c>
      <c r="D49" s="20" t="s">
        <v>1141</v>
      </c>
      <c r="E49" s="20" t="s">
        <v>1143</v>
      </c>
      <c r="F49" s="23">
        <v>53000</v>
      </c>
      <c r="G49" s="25">
        <v>300</v>
      </c>
      <c r="H49" s="27">
        <v>17846745098</v>
      </c>
      <c r="I49" s="27" t="e">
        <v>#N/A</v>
      </c>
      <c r="J49" s="20" t="s">
        <v>1143</v>
      </c>
    </row>
    <row r="50" spans="1:10">
      <c r="A50" s="20" t="s">
        <v>1577</v>
      </c>
      <c r="B50" s="20" t="s">
        <v>245</v>
      </c>
      <c r="C50" s="20" t="s">
        <v>246</v>
      </c>
      <c r="D50" s="20" t="s">
        <v>247</v>
      </c>
      <c r="E50" s="20" t="s">
        <v>248</v>
      </c>
      <c r="F50" s="23">
        <v>19000</v>
      </c>
      <c r="G50" s="25">
        <v>200</v>
      </c>
      <c r="H50" s="27">
        <v>13916857890</v>
      </c>
      <c r="I50" s="27" t="s">
        <v>38</v>
      </c>
      <c r="J50" s="20" t="s">
        <v>1671</v>
      </c>
    </row>
    <row r="51" spans="1:10">
      <c r="A51" s="20" t="s">
        <v>1577</v>
      </c>
      <c r="B51" s="20" t="s">
        <v>251</v>
      </c>
      <c r="C51" s="20" t="s">
        <v>252</v>
      </c>
      <c r="D51" s="20" t="s">
        <v>253</v>
      </c>
      <c r="E51" s="20" t="s">
        <v>254</v>
      </c>
      <c r="F51" s="23">
        <v>14000</v>
      </c>
      <c r="G51" s="25">
        <v>200</v>
      </c>
      <c r="H51" s="27">
        <v>1365286688</v>
      </c>
      <c r="I51" s="27" t="s">
        <v>38</v>
      </c>
      <c r="J51" s="20" t="s">
        <v>1672</v>
      </c>
    </row>
    <row r="52" spans="1:10" hidden="1">
      <c r="A52" s="20" t="s">
        <v>1577</v>
      </c>
      <c r="B52" s="20" t="s">
        <v>1673</v>
      </c>
      <c r="C52" s="20" t="s">
        <v>1674</v>
      </c>
      <c r="D52" s="20" t="s">
        <v>1675</v>
      </c>
      <c r="E52" s="20" t="s">
        <v>1676</v>
      </c>
      <c r="F52" s="23">
        <v>13000</v>
      </c>
      <c r="G52" s="25">
        <v>200</v>
      </c>
      <c r="H52" s="27">
        <v>18928770687</v>
      </c>
      <c r="I52" s="27" t="e">
        <v>#N/A</v>
      </c>
      <c r="J52" s="20" t="s">
        <v>1676</v>
      </c>
    </row>
    <row r="53" spans="1:10" hidden="1">
      <c r="A53" s="20" t="s">
        <v>1577</v>
      </c>
      <c r="B53" s="20" t="s">
        <v>1548</v>
      </c>
      <c r="C53" s="20" t="s">
        <v>1549</v>
      </c>
      <c r="D53" s="20" t="s">
        <v>1548</v>
      </c>
      <c r="E53" s="20" t="s">
        <v>1550</v>
      </c>
      <c r="F53" s="23">
        <v>52000</v>
      </c>
      <c r="G53" s="25">
        <v>300</v>
      </c>
      <c r="H53" s="27">
        <v>18928452932</v>
      </c>
      <c r="I53" s="27" t="e">
        <v>#N/A</v>
      </c>
      <c r="J53" s="20" t="s">
        <v>1677</v>
      </c>
    </row>
    <row r="54" spans="1:10">
      <c r="A54" s="20" t="s">
        <v>1577</v>
      </c>
      <c r="B54" s="20" t="s">
        <v>1678</v>
      </c>
      <c r="C54" s="20" t="s">
        <v>257</v>
      </c>
      <c r="D54" s="20" t="s">
        <v>258</v>
      </c>
      <c r="E54" s="20" t="s">
        <v>259</v>
      </c>
      <c r="F54" s="23">
        <v>26000</v>
      </c>
      <c r="G54" s="25">
        <v>200</v>
      </c>
      <c r="H54" s="27">
        <v>17875228001</v>
      </c>
      <c r="I54" s="27" t="s">
        <v>38</v>
      </c>
      <c r="J54" s="20" t="s">
        <v>373</v>
      </c>
    </row>
    <row r="55" spans="1:10">
      <c r="A55" s="20" t="s">
        <v>1577</v>
      </c>
      <c r="B55" s="20" t="s">
        <v>261</v>
      </c>
      <c r="C55" s="20" t="s">
        <v>262</v>
      </c>
      <c r="D55" s="20" t="s">
        <v>263</v>
      </c>
      <c r="E55" s="20" t="s">
        <v>264</v>
      </c>
      <c r="F55" s="23">
        <v>21000</v>
      </c>
      <c r="G55" s="25">
        <v>200</v>
      </c>
      <c r="H55" s="27">
        <v>15627368970</v>
      </c>
      <c r="I55" s="27" t="s">
        <v>38</v>
      </c>
      <c r="J55" s="20" t="s">
        <v>770</v>
      </c>
    </row>
    <row r="56" spans="1:10" hidden="1">
      <c r="A56" s="20" t="s">
        <v>1577</v>
      </c>
      <c r="B56" s="20" t="s">
        <v>1679</v>
      </c>
      <c r="C56" s="20" t="s">
        <v>1680</v>
      </c>
      <c r="D56" s="20" t="s">
        <v>1681</v>
      </c>
      <c r="E56" s="20" t="s">
        <v>1682</v>
      </c>
      <c r="F56" s="23">
        <v>37000</v>
      </c>
      <c r="G56" s="25">
        <v>300</v>
      </c>
      <c r="H56" s="27">
        <v>18820130282</v>
      </c>
      <c r="I56" s="27" t="e">
        <v>#N/A</v>
      </c>
      <c r="J56" s="20" t="s">
        <v>1683</v>
      </c>
    </row>
    <row r="57" spans="1:10">
      <c r="A57" s="20" t="s">
        <v>1577</v>
      </c>
      <c r="B57" s="20" t="s">
        <v>956</v>
      </c>
      <c r="C57" s="20" t="s">
        <v>267</v>
      </c>
      <c r="D57" s="20" t="s">
        <v>268</v>
      </c>
      <c r="E57" s="20" t="s">
        <v>269</v>
      </c>
      <c r="F57" s="23">
        <v>21000</v>
      </c>
      <c r="G57" s="25">
        <v>200</v>
      </c>
      <c r="H57" s="27">
        <v>17844553776</v>
      </c>
      <c r="I57" s="27" t="s">
        <v>38</v>
      </c>
      <c r="J57" s="20" t="s">
        <v>962</v>
      </c>
    </row>
    <row r="58" spans="1:10" hidden="1">
      <c r="A58" s="20" t="s">
        <v>1577</v>
      </c>
      <c r="B58" s="20" t="s">
        <v>1684</v>
      </c>
      <c r="C58" s="20" t="s">
        <v>1685</v>
      </c>
      <c r="D58" s="20" t="s">
        <v>1686</v>
      </c>
      <c r="E58" s="20" t="s">
        <v>1687</v>
      </c>
      <c r="F58" s="23">
        <v>18200</v>
      </c>
      <c r="G58" s="25">
        <v>200</v>
      </c>
      <c r="H58" s="27">
        <v>18306028269</v>
      </c>
      <c r="I58" s="27" t="e">
        <v>#N/A</v>
      </c>
      <c r="J58" s="20" t="s">
        <v>1688</v>
      </c>
    </row>
    <row r="59" spans="1:10" hidden="1">
      <c r="A59" s="20" t="s">
        <v>1577</v>
      </c>
      <c r="B59" s="20" t="s">
        <v>1211</v>
      </c>
      <c r="C59" s="20" t="s">
        <v>1212</v>
      </c>
      <c r="D59" s="20" t="s">
        <v>1213</v>
      </c>
      <c r="E59" s="20" t="s">
        <v>1214</v>
      </c>
      <c r="F59" s="23">
        <v>66000</v>
      </c>
      <c r="G59" s="25">
        <v>300</v>
      </c>
      <c r="H59" s="27">
        <v>15915810397</v>
      </c>
      <c r="I59" s="27" t="e">
        <v>#N/A</v>
      </c>
      <c r="J59" s="20" t="s">
        <v>1214</v>
      </c>
    </row>
    <row r="60" spans="1:10" hidden="1">
      <c r="A60" s="20" t="s">
        <v>1577</v>
      </c>
      <c r="B60" s="20" t="s">
        <v>990</v>
      </c>
      <c r="C60" s="20" t="s">
        <v>991</v>
      </c>
      <c r="D60" s="20" t="s">
        <v>990</v>
      </c>
      <c r="E60" s="20" t="s">
        <v>1689</v>
      </c>
      <c r="F60" s="23">
        <v>26000</v>
      </c>
      <c r="G60" s="25">
        <v>200</v>
      </c>
      <c r="H60" s="27">
        <v>15013137120</v>
      </c>
      <c r="I60" s="27" t="e">
        <v>#N/A</v>
      </c>
      <c r="J60" s="20" t="s">
        <v>1689</v>
      </c>
    </row>
    <row r="61" spans="1:10" hidden="1">
      <c r="A61" s="20" t="s">
        <v>1577</v>
      </c>
      <c r="B61" s="20" t="s">
        <v>1218</v>
      </c>
      <c r="C61" s="20" t="s">
        <v>1219</v>
      </c>
      <c r="D61" s="20" t="s">
        <v>1218</v>
      </c>
      <c r="E61" s="20" t="s">
        <v>1690</v>
      </c>
      <c r="F61" s="23">
        <v>53000</v>
      </c>
      <c r="G61" s="25">
        <v>300</v>
      </c>
      <c r="H61" s="27">
        <v>18701112031</v>
      </c>
      <c r="I61" s="27" t="e">
        <v>#N/A</v>
      </c>
      <c r="J61" s="20" t="s">
        <v>1690</v>
      </c>
    </row>
    <row r="62" spans="1:10" hidden="1">
      <c r="A62" s="20" t="s">
        <v>1577</v>
      </c>
      <c r="B62" s="20" t="s">
        <v>1016</v>
      </c>
      <c r="C62" s="20" t="s">
        <v>1691</v>
      </c>
      <c r="D62" s="20" t="s">
        <v>1016</v>
      </c>
      <c r="E62" s="20" t="s">
        <v>1692</v>
      </c>
      <c r="F62" s="23">
        <v>11000</v>
      </c>
      <c r="G62" s="25">
        <v>200</v>
      </c>
      <c r="H62" s="27">
        <v>13631130057</v>
      </c>
      <c r="I62" s="27" t="e">
        <v>#N/A</v>
      </c>
      <c r="J62" s="20" t="s">
        <v>1693</v>
      </c>
    </row>
    <row r="63" spans="1:10" hidden="1">
      <c r="A63" s="20" t="s">
        <v>1577</v>
      </c>
      <c r="B63" s="20" t="s">
        <v>1694</v>
      </c>
      <c r="C63" s="20" t="s">
        <v>1695</v>
      </c>
      <c r="D63" s="20" t="s">
        <v>1696</v>
      </c>
      <c r="E63" s="20" t="s">
        <v>1697</v>
      </c>
      <c r="F63" s="23">
        <v>10500</v>
      </c>
      <c r="G63" s="25">
        <v>200</v>
      </c>
      <c r="H63" s="27">
        <v>16503352699</v>
      </c>
      <c r="I63" s="27" t="e">
        <v>#N/A</v>
      </c>
      <c r="J63" s="20" t="s">
        <v>373</v>
      </c>
    </row>
    <row r="64" spans="1:10">
      <c r="A64" s="20" t="s">
        <v>1577</v>
      </c>
      <c r="B64" s="20" t="s">
        <v>271</v>
      </c>
      <c r="C64" s="20" t="s">
        <v>272</v>
      </c>
      <c r="D64" s="20" t="s">
        <v>273</v>
      </c>
      <c r="E64" s="20" t="s">
        <v>274</v>
      </c>
      <c r="F64" s="23">
        <v>22000</v>
      </c>
      <c r="G64" s="25">
        <v>200</v>
      </c>
      <c r="H64" s="27">
        <v>18407593049</v>
      </c>
      <c r="I64" s="27" t="s">
        <v>38</v>
      </c>
      <c r="J64" s="20" t="s">
        <v>1698</v>
      </c>
    </row>
    <row r="65" spans="1:10" hidden="1">
      <c r="A65" s="20" t="s">
        <v>1577</v>
      </c>
      <c r="B65" s="20" t="s">
        <v>1699</v>
      </c>
      <c r="C65" s="20" t="s">
        <v>1700</v>
      </c>
      <c r="D65" s="20" t="s">
        <v>1699</v>
      </c>
      <c r="E65" s="20" t="s">
        <v>1701</v>
      </c>
      <c r="F65" s="23">
        <v>24000</v>
      </c>
      <c r="G65" s="25">
        <v>200</v>
      </c>
      <c r="H65" s="27">
        <v>15522502833</v>
      </c>
      <c r="I65" s="27" t="e">
        <v>#N/A</v>
      </c>
      <c r="J65" s="20" t="s">
        <v>1702</v>
      </c>
    </row>
    <row r="66" spans="1:10" hidden="1">
      <c r="A66" s="20" t="s">
        <v>1577</v>
      </c>
      <c r="B66" s="20" t="s">
        <v>1703</v>
      </c>
      <c r="C66" s="20" t="s">
        <v>1704</v>
      </c>
      <c r="D66" s="20" t="s">
        <v>1705</v>
      </c>
      <c r="E66" s="20" t="s">
        <v>1706</v>
      </c>
      <c r="F66" s="23">
        <v>11000</v>
      </c>
      <c r="G66" s="25">
        <v>200</v>
      </c>
      <c r="H66" s="27">
        <v>13260821734</v>
      </c>
      <c r="I66" s="27" t="e">
        <v>#N/A</v>
      </c>
      <c r="J66" s="20" t="s">
        <v>1706</v>
      </c>
    </row>
    <row r="67" spans="1:10" hidden="1">
      <c r="A67" s="20" t="s">
        <v>1577</v>
      </c>
      <c r="B67" s="20" t="s">
        <v>1707</v>
      </c>
      <c r="C67" s="20" t="s">
        <v>1708</v>
      </c>
      <c r="D67" s="20" t="s">
        <v>1707</v>
      </c>
      <c r="E67" s="20" t="s">
        <v>1709</v>
      </c>
      <c r="F67" s="23">
        <v>47000</v>
      </c>
      <c r="G67" s="25">
        <v>300</v>
      </c>
      <c r="H67" s="27">
        <v>16655123867</v>
      </c>
      <c r="I67" s="27" t="e">
        <v>#N/A</v>
      </c>
      <c r="J67" s="20" t="s">
        <v>1709</v>
      </c>
    </row>
    <row r="68" spans="1:10" hidden="1">
      <c r="A68" s="20" t="s">
        <v>1577</v>
      </c>
      <c r="B68" s="20" t="s">
        <v>1710</v>
      </c>
      <c r="C68" s="20" t="s">
        <v>1711</v>
      </c>
      <c r="D68" s="20" t="s">
        <v>1710</v>
      </c>
      <c r="E68" s="20" t="s">
        <v>1712</v>
      </c>
      <c r="F68" s="23">
        <v>52000</v>
      </c>
      <c r="G68" s="25">
        <v>300</v>
      </c>
      <c r="H68" s="27">
        <v>17816694278</v>
      </c>
      <c r="I68" s="27" t="e">
        <v>#N/A</v>
      </c>
      <c r="J68" s="20" t="s">
        <v>1712</v>
      </c>
    </row>
    <row r="69" spans="1:10" hidden="1">
      <c r="A69" s="20" t="s">
        <v>1577</v>
      </c>
      <c r="B69" s="20" t="s">
        <v>1713</v>
      </c>
      <c r="C69" s="20" t="s">
        <v>1714</v>
      </c>
      <c r="D69" s="20" t="s">
        <v>1715</v>
      </c>
      <c r="E69" s="20" t="s">
        <v>1716</v>
      </c>
      <c r="F69" s="23">
        <v>58000</v>
      </c>
      <c r="G69" s="25">
        <v>300</v>
      </c>
      <c r="H69" s="27">
        <v>13527785098</v>
      </c>
      <c r="I69" s="27" t="e">
        <v>#N/A</v>
      </c>
      <c r="J69" s="20" t="s">
        <v>1716</v>
      </c>
    </row>
    <row r="70" spans="1:10" hidden="1">
      <c r="A70" s="20" t="s">
        <v>1577</v>
      </c>
      <c r="B70" s="20" t="s">
        <v>1224</v>
      </c>
      <c r="C70" s="20" t="s">
        <v>1226</v>
      </c>
      <c r="D70" s="20" t="s">
        <v>1717</v>
      </c>
      <c r="E70" s="20" t="s">
        <v>1718</v>
      </c>
      <c r="F70" s="23">
        <v>56000</v>
      </c>
      <c r="G70" s="25">
        <v>300</v>
      </c>
      <c r="H70" s="27">
        <v>18587252362</v>
      </c>
      <c r="I70" s="27" t="e">
        <v>#N/A</v>
      </c>
      <c r="J70" s="20" t="s">
        <v>1719</v>
      </c>
    </row>
    <row r="71" spans="1:10">
      <c r="A71" s="20" t="s">
        <v>1577</v>
      </c>
      <c r="B71" s="20" t="s">
        <v>1054</v>
      </c>
      <c r="C71" s="20" t="s">
        <v>1055</v>
      </c>
      <c r="D71" s="20" t="s">
        <v>1055</v>
      </c>
      <c r="E71" s="20" t="s">
        <v>278</v>
      </c>
      <c r="F71" s="23">
        <v>11000</v>
      </c>
      <c r="G71" s="25">
        <v>200</v>
      </c>
      <c r="H71" s="23" t="s">
        <v>279</v>
      </c>
      <c r="I71" s="27" t="s">
        <v>38</v>
      </c>
      <c r="J71" s="20" t="s">
        <v>1720</v>
      </c>
    </row>
    <row r="72" spans="1:10" hidden="1">
      <c r="A72" s="20" t="s">
        <v>1577</v>
      </c>
      <c r="B72" s="20" t="s">
        <v>1721</v>
      </c>
      <c r="C72" s="20" t="s">
        <v>1722</v>
      </c>
      <c r="D72" s="20" t="s">
        <v>1723</v>
      </c>
      <c r="E72" s="20" t="s">
        <v>1724</v>
      </c>
      <c r="F72" s="23">
        <v>11028</v>
      </c>
      <c r="G72" s="25">
        <v>200</v>
      </c>
      <c r="H72" s="27">
        <v>15975716369</v>
      </c>
      <c r="I72" s="27" t="e">
        <v>#N/A</v>
      </c>
      <c r="J72" s="20" t="s">
        <v>1725</v>
      </c>
    </row>
    <row r="73" spans="1:10" hidden="1">
      <c r="A73" s="20" t="s">
        <v>1577</v>
      </c>
      <c r="B73" s="20" t="s">
        <v>1281</v>
      </c>
      <c r="C73" s="20" t="s">
        <v>1282</v>
      </c>
      <c r="D73" s="20" t="s">
        <v>1283</v>
      </c>
      <c r="E73" s="20" t="s">
        <v>1284</v>
      </c>
      <c r="F73" s="23">
        <v>55000</v>
      </c>
      <c r="G73" s="25">
        <v>300</v>
      </c>
      <c r="H73" s="27">
        <v>15626213656</v>
      </c>
      <c r="I73" s="27" t="e">
        <v>#N/A</v>
      </c>
      <c r="J73" s="20" t="s">
        <v>1284</v>
      </c>
    </row>
    <row r="74" spans="1:10" hidden="1">
      <c r="A74" s="20" t="s">
        <v>1577</v>
      </c>
      <c r="B74" s="20" t="s">
        <v>1726</v>
      </c>
      <c r="C74" s="20" t="s">
        <v>1727</v>
      </c>
      <c r="D74" s="20" t="s">
        <v>1726</v>
      </c>
      <c r="E74" s="20" t="s">
        <v>1728</v>
      </c>
      <c r="F74" s="23">
        <v>53000</v>
      </c>
      <c r="G74" s="25">
        <v>300</v>
      </c>
      <c r="H74" s="27">
        <v>19874246072</v>
      </c>
      <c r="I74" s="27" t="e">
        <v>#N/A</v>
      </c>
      <c r="J74" s="20" t="s">
        <v>1729</v>
      </c>
    </row>
    <row r="75" spans="1:10">
      <c r="A75" s="20" t="s">
        <v>1577</v>
      </c>
      <c r="B75" s="20" t="s">
        <v>281</v>
      </c>
      <c r="C75" s="20" t="s">
        <v>282</v>
      </c>
      <c r="D75" s="20" t="s">
        <v>283</v>
      </c>
      <c r="E75" s="20" t="s">
        <v>284</v>
      </c>
      <c r="F75" s="23">
        <v>22000</v>
      </c>
      <c r="G75" s="25">
        <v>200</v>
      </c>
      <c r="H75" s="27">
        <v>18121991504</v>
      </c>
      <c r="I75" s="27" t="s">
        <v>38</v>
      </c>
      <c r="J75" s="20" t="s">
        <v>1730</v>
      </c>
    </row>
    <row r="76" spans="1:10" hidden="1">
      <c r="A76" s="20" t="s">
        <v>1577</v>
      </c>
      <c r="B76" s="20" t="s">
        <v>1731</v>
      </c>
      <c r="C76" s="20" t="s">
        <v>1732</v>
      </c>
      <c r="D76" s="20" t="s">
        <v>1733</v>
      </c>
      <c r="E76" s="20" t="s">
        <v>1734</v>
      </c>
      <c r="F76" s="23">
        <v>53000</v>
      </c>
      <c r="G76" s="25">
        <v>300</v>
      </c>
      <c r="H76" s="27">
        <v>13246861734</v>
      </c>
      <c r="I76" s="27" t="e">
        <v>#N/A</v>
      </c>
      <c r="J76" s="20" t="s">
        <v>1734</v>
      </c>
    </row>
    <row r="77" spans="1:10">
      <c r="A77" s="20" t="s">
        <v>1577</v>
      </c>
      <c r="B77" s="20" t="s">
        <v>286</v>
      </c>
      <c r="C77" s="20" t="s">
        <v>287</v>
      </c>
      <c r="D77" s="20" t="s">
        <v>288</v>
      </c>
      <c r="E77" s="20" t="s">
        <v>289</v>
      </c>
      <c r="F77" s="23">
        <v>10000</v>
      </c>
      <c r="G77" s="25">
        <v>200</v>
      </c>
      <c r="H77" s="27">
        <v>15112089319</v>
      </c>
      <c r="I77" s="27" t="s">
        <v>38</v>
      </c>
      <c r="J77" s="20" t="s">
        <v>373</v>
      </c>
    </row>
    <row r="78" spans="1:10" hidden="1">
      <c r="A78" s="20" t="s">
        <v>1577</v>
      </c>
      <c r="B78" s="20" t="s">
        <v>1735</v>
      </c>
      <c r="C78" s="20" t="s">
        <v>1736</v>
      </c>
      <c r="D78" s="20" t="s">
        <v>1735</v>
      </c>
      <c r="E78" s="20" t="s">
        <v>1737</v>
      </c>
      <c r="F78" s="23">
        <v>27000</v>
      </c>
      <c r="G78" s="25">
        <v>200</v>
      </c>
      <c r="H78" s="27">
        <v>17853242027</v>
      </c>
      <c r="I78" s="27" t="e">
        <v>#N/A</v>
      </c>
      <c r="J78" s="20" t="s">
        <v>1738</v>
      </c>
    </row>
    <row r="79" spans="1:10">
      <c r="A79" s="20" t="s">
        <v>1577</v>
      </c>
      <c r="B79" s="20" t="s">
        <v>290</v>
      </c>
      <c r="C79" s="20" t="s">
        <v>291</v>
      </c>
      <c r="D79" s="20" t="s">
        <v>292</v>
      </c>
      <c r="E79" s="20" t="s">
        <v>293</v>
      </c>
      <c r="F79" s="23">
        <v>32000</v>
      </c>
      <c r="G79" s="25">
        <v>300</v>
      </c>
      <c r="H79" s="27">
        <v>13928851651</v>
      </c>
      <c r="I79" s="27" t="s">
        <v>38</v>
      </c>
      <c r="J79" s="20" t="s">
        <v>293</v>
      </c>
    </row>
    <row r="80" spans="1:10" hidden="1">
      <c r="A80" s="20" t="s">
        <v>1577</v>
      </c>
      <c r="B80" s="20" t="s">
        <v>1237</v>
      </c>
      <c r="C80" s="20" t="s">
        <v>1238</v>
      </c>
      <c r="D80" s="20" t="s">
        <v>1237</v>
      </c>
      <c r="E80" s="20" t="s">
        <v>1239</v>
      </c>
      <c r="F80" s="23">
        <v>66000</v>
      </c>
      <c r="G80" s="25">
        <v>300</v>
      </c>
      <c r="H80" s="27">
        <v>15132062771</v>
      </c>
      <c r="I80" s="27" t="e">
        <v>#N/A</v>
      </c>
      <c r="J80" s="20" t="s">
        <v>1239</v>
      </c>
    </row>
    <row r="81" spans="1:10" hidden="1">
      <c r="A81" s="20" t="s">
        <v>1577</v>
      </c>
      <c r="B81" s="20" t="s">
        <v>1535</v>
      </c>
      <c r="C81" s="20" t="s">
        <v>1536</v>
      </c>
      <c r="D81" s="20" t="s">
        <v>1537</v>
      </c>
      <c r="E81" s="20" t="s">
        <v>1538</v>
      </c>
      <c r="F81" s="23">
        <v>72000</v>
      </c>
      <c r="G81" s="25">
        <v>300</v>
      </c>
      <c r="H81" s="27">
        <v>13108195838</v>
      </c>
      <c r="I81" s="27" t="e">
        <v>#N/A</v>
      </c>
      <c r="J81" s="20" t="s">
        <v>1538</v>
      </c>
    </row>
    <row r="82" spans="1:10" hidden="1">
      <c r="A82" s="20" t="s">
        <v>1577</v>
      </c>
      <c r="B82" s="20" t="s">
        <v>1068</v>
      </c>
      <c r="C82" s="20" t="s">
        <v>1069</v>
      </c>
      <c r="D82" s="20" t="s">
        <v>1070</v>
      </c>
      <c r="E82" s="20" t="s">
        <v>1071</v>
      </c>
      <c r="F82" s="23">
        <v>17000</v>
      </c>
      <c r="G82" s="25">
        <v>200</v>
      </c>
      <c r="H82" s="27">
        <v>15360460761</v>
      </c>
      <c r="I82" s="27" t="e">
        <v>#N/A</v>
      </c>
      <c r="J82" s="20" t="s">
        <v>1071</v>
      </c>
    </row>
    <row r="83" spans="1:10" hidden="1">
      <c r="A83" s="20" t="s">
        <v>1577</v>
      </c>
      <c r="B83" s="20" t="s">
        <v>327</v>
      </c>
      <c r="C83" s="20" t="s">
        <v>328</v>
      </c>
      <c r="D83" s="20" t="s">
        <v>330</v>
      </c>
      <c r="E83" s="20" t="s">
        <v>331</v>
      </c>
      <c r="F83" s="23">
        <v>69000</v>
      </c>
      <c r="G83" s="25">
        <v>300</v>
      </c>
      <c r="H83" s="27">
        <v>18587356010</v>
      </c>
      <c r="I83" s="27" t="e">
        <v>#N/A</v>
      </c>
      <c r="J83" s="20" t="s">
        <v>331</v>
      </c>
    </row>
    <row r="84" spans="1:10">
      <c r="A84" s="20" t="s">
        <v>1577</v>
      </c>
      <c r="B84" s="20" t="s">
        <v>296</v>
      </c>
      <c r="C84" s="20" t="s">
        <v>297</v>
      </c>
      <c r="D84" s="20" t="s">
        <v>296</v>
      </c>
      <c r="E84" s="20" t="s">
        <v>298</v>
      </c>
      <c r="F84" s="23">
        <v>50477</v>
      </c>
      <c r="G84" s="25">
        <v>300</v>
      </c>
      <c r="H84" s="27">
        <v>15062606741</v>
      </c>
      <c r="I84" s="27" t="s">
        <v>38</v>
      </c>
      <c r="J84" s="20" t="s">
        <v>770</v>
      </c>
    </row>
    <row r="85" spans="1:10" hidden="1">
      <c r="A85" s="20" t="s">
        <v>1577</v>
      </c>
      <c r="B85" s="20" t="s">
        <v>1739</v>
      </c>
      <c r="C85" s="20" t="s">
        <v>1740</v>
      </c>
      <c r="D85" s="20" t="s">
        <v>1740</v>
      </c>
      <c r="E85" s="20" t="s">
        <v>1741</v>
      </c>
      <c r="F85" s="23">
        <v>56000</v>
      </c>
      <c r="G85" s="25">
        <v>300</v>
      </c>
      <c r="H85" s="27">
        <v>15918809626</v>
      </c>
      <c r="I85" s="27" t="e">
        <v>#N/A</v>
      </c>
      <c r="J85" s="20" t="s">
        <v>1742</v>
      </c>
    </row>
    <row r="86" spans="1:10" hidden="1">
      <c r="A86" s="20" t="s">
        <v>1577</v>
      </c>
      <c r="B86" s="20" t="s">
        <v>1743</v>
      </c>
      <c r="C86" s="20" t="s">
        <v>1744</v>
      </c>
      <c r="D86" s="20" t="s">
        <v>1745</v>
      </c>
      <c r="E86" s="20" t="s">
        <v>1746</v>
      </c>
      <c r="F86" s="23">
        <v>20000</v>
      </c>
      <c r="G86" s="25">
        <v>200</v>
      </c>
      <c r="H86" s="27">
        <v>17675767848</v>
      </c>
      <c r="I86" s="27" t="e">
        <v>#N/A</v>
      </c>
      <c r="J86" s="20" t="s">
        <v>373</v>
      </c>
    </row>
    <row r="87" spans="1:10" hidden="1">
      <c r="A87" s="20" t="s">
        <v>1577</v>
      </c>
      <c r="B87" s="20" t="s">
        <v>1388</v>
      </c>
      <c r="C87" s="20" t="s">
        <v>1388</v>
      </c>
      <c r="D87" s="20" t="s">
        <v>1388</v>
      </c>
      <c r="E87" s="20" t="s">
        <v>1391</v>
      </c>
      <c r="F87" s="23">
        <v>12000</v>
      </c>
      <c r="G87" s="25">
        <v>200</v>
      </c>
      <c r="H87" s="27">
        <v>17868140227</v>
      </c>
      <c r="I87" s="27" t="e">
        <v>#N/A</v>
      </c>
      <c r="J87" s="20" t="s">
        <v>1391</v>
      </c>
    </row>
    <row r="88" spans="1:10" hidden="1">
      <c r="A88" s="20" t="s">
        <v>1577</v>
      </c>
      <c r="B88" s="20" t="s">
        <v>1242</v>
      </c>
      <c r="C88" s="20" t="s">
        <v>1243</v>
      </c>
      <c r="D88" s="20" t="s">
        <v>1244</v>
      </c>
      <c r="E88" s="20" t="s">
        <v>1747</v>
      </c>
      <c r="F88" s="23">
        <v>11000</v>
      </c>
      <c r="G88" s="25">
        <v>200</v>
      </c>
      <c r="H88" s="27">
        <v>13750212167</v>
      </c>
      <c r="I88" s="27" t="e">
        <v>#N/A</v>
      </c>
      <c r="J88" s="20" t="s">
        <v>1748</v>
      </c>
    </row>
    <row r="89" spans="1:10" hidden="1">
      <c r="A89" s="20" t="s">
        <v>1577</v>
      </c>
      <c r="B89" s="20" t="s">
        <v>1749</v>
      </c>
      <c r="C89" s="20" t="s">
        <v>1750</v>
      </c>
      <c r="D89" s="20" t="s">
        <v>1749</v>
      </c>
      <c r="E89" s="20" t="s">
        <v>1751</v>
      </c>
      <c r="F89" s="23">
        <v>10000</v>
      </c>
      <c r="G89" s="25">
        <v>200</v>
      </c>
      <c r="H89" s="27">
        <v>17675611328</v>
      </c>
      <c r="I89" s="27" t="e">
        <v>#N/A</v>
      </c>
      <c r="J89" s="20" t="s">
        <v>1751</v>
      </c>
    </row>
    <row r="90" spans="1:10" hidden="1">
      <c r="A90" s="20" t="s">
        <v>1577</v>
      </c>
      <c r="B90" s="20" t="s">
        <v>1511</v>
      </c>
      <c r="C90" s="20" t="s">
        <v>1512</v>
      </c>
      <c r="D90" s="20" t="s">
        <v>1511</v>
      </c>
      <c r="E90" s="20" t="s">
        <v>1513</v>
      </c>
      <c r="F90" s="23">
        <v>12000</v>
      </c>
      <c r="G90" s="25">
        <v>200</v>
      </c>
      <c r="H90" s="27">
        <v>13078893745</v>
      </c>
      <c r="I90" s="27" t="e">
        <v>#N/A</v>
      </c>
      <c r="J90" s="20" t="s">
        <v>1752</v>
      </c>
    </row>
    <row r="91" spans="1:10" hidden="1">
      <c r="A91" s="20" t="s">
        <v>1577</v>
      </c>
      <c r="B91" s="20" t="s">
        <v>1753</v>
      </c>
      <c r="C91" s="20" t="s">
        <v>1754</v>
      </c>
      <c r="D91" s="20" t="s">
        <v>1755</v>
      </c>
      <c r="E91" s="20" t="s">
        <v>1756</v>
      </c>
      <c r="F91" s="23">
        <v>26000</v>
      </c>
      <c r="G91" s="25">
        <v>200</v>
      </c>
      <c r="H91" s="27">
        <v>15904103392</v>
      </c>
      <c r="I91" s="27" t="e">
        <v>#N/A</v>
      </c>
      <c r="J91" s="20" t="s">
        <v>1757</v>
      </c>
    </row>
    <row r="92" spans="1:10">
      <c r="A92" s="20" t="s">
        <v>1577</v>
      </c>
      <c r="B92" s="20" t="s">
        <v>299</v>
      </c>
      <c r="C92" s="20" t="s">
        <v>300</v>
      </c>
      <c r="D92" s="20" t="s">
        <v>301</v>
      </c>
      <c r="E92" s="20" t="s">
        <v>302</v>
      </c>
      <c r="F92" s="23">
        <v>23000</v>
      </c>
      <c r="G92" s="25">
        <v>200</v>
      </c>
      <c r="H92" s="27">
        <v>19828232998</v>
      </c>
      <c r="I92" s="27" t="s">
        <v>38</v>
      </c>
      <c r="J92" s="20" t="s">
        <v>1758</v>
      </c>
    </row>
    <row r="93" spans="1:10" hidden="1">
      <c r="A93" s="20" t="s">
        <v>1577</v>
      </c>
      <c r="B93" s="20" t="s">
        <v>1759</v>
      </c>
      <c r="C93" s="20" t="s">
        <v>1760</v>
      </c>
      <c r="D93" s="20" t="s">
        <v>1761</v>
      </c>
      <c r="E93" s="20" t="s">
        <v>1762</v>
      </c>
      <c r="F93" s="23">
        <v>10000</v>
      </c>
      <c r="G93" s="25">
        <v>200</v>
      </c>
      <c r="H93" s="27">
        <v>13160887814</v>
      </c>
      <c r="I93" s="27" t="e">
        <v>#N/A</v>
      </c>
      <c r="J93" s="20" t="s">
        <v>1762</v>
      </c>
    </row>
  </sheetData>
  <autoFilter ref="A1:J93" xr:uid="{00000000-0009-0000-0000-000002000000}">
    <filterColumn colId="8">
      <filters>
        <filter val="是"/>
      </filters>
    </filterColumn>
  </autoFilter>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0"/>
  <sheetViews>
    <sheetView workbookViewId="0">
      <selection activeCell="B40" sqref="B40"/>
    </sheetView>
  </sheetViews>
  <sheetFormatPr baseColWidth="10" defaultColWidth="8" defaultRowHeight="15"/>
  <cols>
    <col min="1" max="1" width="8" style="20"/>
    <col min="2" max="2" width="11.77734375" style="20" customWidth="1"/>
    <col min="3" max="3" width="11.44140625" style="20" customWidth="1"/>
    <col min="4" max="4" width="11.6640625" style="20" customWidth="1"/>
    <col min="5" max="7" width="8" style="20"/>
    <col min="8" max="8" width="12.33203125" style="20" customWidth="1"/>
    <col min="9" max="9" width="11.6640625" style="20" customWidth="1"/>
    <col min="10" max="12" width="8" style="20"/>
    <col min="13" max="13" width="20.44140625" style="20" customWidth="1"/>
    <col min="14" max="16384" width="8" style="20"/>
  </cols>
  <sheetData>
    <row r="1" spans="1:18">
      <c r="A1" s="20" t="s">
        <v>306</v>
      </c>
      <c r="B1" s="20" t="s">
        <v>2</v>
      </c>
      <c r="C1" s="20" t="s">
        <v>3</v>
      </c>
      <c r="D1" s="20" t="s">
        <v>4</v>
      </c>
      <c r="E1" s="20" t="s">
        <v>5</v>
      </c>
      <c r="F1" s="20" t="s">
        <v>6</v>
      </c>
      <c r="G1" s="20" t="s">
        <v>322</v>
      </c>
      <c r="H1" s="20" t="s">
        <v>8</v>
      </c>
      <c r="I1" s="20" t="s">
        <v>1572</v>
      </c>
      <c r="J1" s="20" t="s">
        <v>1763</v>
      </c>
      <c r="K1" s="20" t="s">
        <v>1764</v>
      </c>
      <c r="L1" s="20" t="s">
        <v>1765</v>
      </c>
      <c r="M1" s="20" t="s">
        <v>1766</v>
      </c>
      <c r="N1" s="20" t="s">
        <v>1767</v>
      </c>
      <c r="O1" s="20" t="s">
        <v>1768</v>
      </c>
      <c r="P1" s="20" t="s">
        <v>1769</v>
      </c>
      <c r="Q1" s="20" t="s">
        <v>1770</v>
      </c>
      <c r="R1" s="20" t="s">
        <v>1771</v>
      </c>
    </row>
    <row r="2" spans="1:18">
      <c r="A2" s="20" t="s">
        <v>770</v>
      </c>
      <c r="B2" s="20" t="s">
        <v>178</v>
      </c>
      <c r="C2" s="20" t="s">
        <v>179</v>
      </c>
      <c r="D2" s="20" t="s">
        <v>180</v>
      </c>
      <c r="E2" s="20" t="s">
        <v>1772</v>
      </c>
      <c r="F2" s="20" t="s">
        <v>583</v>
      </c>
      <c r="G2" s="20" t="s">
        <v>386</v>
      </c>
      <c r="H2" s="21">
        <v>18122243218</v>
      </c>
      <c r="I2" s="20" t="s">
        <v>38</v>
      </c>
      <c r="J2" s="20" t="s">
        <v>38</v>
      </c>
      <c r="K2" s="20" t="s">
        <v>1773</v>
      </c>
      <c r="L2" s="20" t="s">
        <v>1774</v>
      </c>
      <c r="M2" s="20" t="s">
        <v>1775</v>
      </c>
      <c r="N2" s="20" t="s">
        <v>1776</v>
      </c>
      <c r="R2" s="20" t="s">
        <v>1777</v>
      </c>
    </row>
    <row r="3" spans="1:18">
      <c r="A3" s="20" t="s">
        <v>1368</v>
      </c>
      <c r="B3" s="20" t="s">
        <v>229</v>
      </c>
      <c r="C3" s="20" t="s">
        <v>230</v>
      </c>
      <c r="D3" s="20" t="s">
        <v>231</v>
      </c>
      <c r="E3" s="20" t="s">
        <v>1778</v>
      </c>
      <c r="F3" s="20" t="s">
        <v>661</v>
      </c>
      <c r="G3" s="20" t="s">
        <v>418</v>
      </c>
      <c r="H3" s="21">
        <v>13715925955</v>
      </c>
      <c r="I3" s="20" t="s">
        <v>38</v>
      </c>
      <c r="J3" s="20" t="s">
        <v>38</v>
      </c>
      <c r="K3" s="20" t="s">
        <v>1779</v>
      </c>
      <c r="L3" s="20" t="s">
        <v>1780</v>
      </c>
      <c r="M3" s="20" t="s">
        <v>1775</v>
      </c>
      <c r="N3" s="20" t="s">
        <v>1776</v>
      </c>
      <c r="R3" s="20" t="s">
        <v>1781</v>
      </c>
    </row>
    <row r="4" spans="1:18">
      <c r="A4" s="20" t="s">
        <v>418</v>
      </c>
      <c r="B4" s="20" t="s">
        <v>1585</v>
      </c>
      <c r="C4" s="20" t="s">
        <v>115</v>
      </c>
      <c r="D4" s="20" t="s">
        <v>116</v>
      </c>
      <c r="E4" s="20" t="s">
        <v>1782</v>
      </c>
      <c r="F4" s="20" t="s">
        <v>883</v>
      </c>
      <c r="G4" s="20" t="s">
        <v>586</v>
      </c>
      <c r="H4" s="21">
        <v>18817878510</v>
      </c>
      <c r="I4" s="20" t="s">
        <v>38</v>
      </c>
      <c r="J4" s="20" t="s">
        <v>38</v>
      </c>
      <c r="K4" s="20" t="s">
        <v>1783</v>
      </c>
      <c r="L4" s="20" t="s">
        <v>1784</v>
      </c>
      <c r="M4" s="20" t="s">
        <v>1775</v>
      </c>
      <c r="N4" s="20" t="s">
        <v>1776</v>
      </c>
      <c r="R4" s="20" t="s">
        <v>1781</v>
      </c>
    </row>
    <row r="5" spans="1:18">
      <c r="A5" s="20" t="s">
        <v>386</v>
      </c>
      <c r="B5" s="20" t="s">
        <v>126</v>
      </c>
      <c r="C5" s="20" t="s">
        <v>127</v>
      </c>
      <c r="D5" s="20" t="s">
        <v>128</v>
      </c>
      <c r="E5" s="20" t="s">
        <v>1785</v>
      </c>
      <c r="F5" s="20" t="s">
        <v>1786</v>
      </c>
      <c r="G5" s="20" t="s">
        <v>359</v>
      </c>
      <c r="H5" s="21">
        <v>18520254561</v>
      </c>
      <c r="I5" s="20" t="s">
        <v>38</v>
      </c>
      <c r="J5" s="20" t="s">
        <v>38</v>
      </c>
      <c r="K5" s="20" t="s">
        <v>1787</v>
      </c>
      <c r="L5" s="20" t="s">
        <v>1788</v>
      </c>
      <c r="M5" s="20" t="s">
        <v>1775</v>
      </c>
      <c r="N5" s="20" t="s">
        <v>1776</v>
      </c>
      <c r="R5" s="20" t="s">
        <v>1789</v>
      </c>
    </row>
    <row r="6" spans="1:18">
      <c r="A6" s="20" t="s">
        <v>351</v>
      </c>
      <c r="B6" s="20" t="s">
        <v>120</v>
      </c>
      <c r="C6" s="20" t="s">
        <v>121</v>
      </c>
      <c r="D6" s="20" t="s">
        <v>122</v>
      </c>
      <c r="E6" s="20" t="s">
        <v>123</v>
      </c>
      <c r="F6" s="20" t="s">
        <v>540</v>
      </c>
      <c r="G6" s="20" t="s">
        <v>326</v>
      </c>
      <c r="H6" s="21">
        <v>19916942682</v>
      </c>
      <c r="I6" s="20" t="s">
        <v>38</v>
      </c>
      <c r="J6" s="20" t="s">
        <v>38</v>
      </c>
      <c r="K6" s="20" t="s">
        <v>1790</v>
      </c>
      <c r="L6" s="20" t="s">
        <v>1791</v>
      </c>
      <c r="M6" s="20" t="s">
        <v>1792</v>
      </c>
      <c r="N6" s="20" t="s">
        <v>1776</v>
      </c>
      <c r="R6" s="20" t="s">
        <v>1793</v>
      </c>
    </row>
    <row r="7" spans="1:18">
      <c r="A7" s="20" t="s">
        <v>955</v>
      </c>
      <c r="B7" s="20" t="s">
        <v>296</v>
      </c>
      <c r="C7" s="20" t="s">
        <v>297</v>
      </c>
      <c r="D7" s="20" t="s">
        <v>296</v>
      </c>
      <c r="E7" s="20" t="s">
        <v>1794</v>
      </c>
      <c r="F7" s="20" t="s">
        <v>1543</v>
      </c>
      <c r="G7" s="20" t="s">
        <v>955</v>
      </c>
      <c r="H7" s="21">
        <v>15062606741</v>
      </c>
      <c r="I7" s="20" t="s">
        <v>38</v>
      </c>
      <c r="J7" s="20" t="s">
        <v>38</v>
      </c>
      <c r="K7" s="20" t="s">
        <v>1795</v>
      </c>
      <c r="L7" s="20" t="s">
        <v>1796</v>
      </c>
      <c r="M7" s="20" t="s">
        <v>1797</v>
      </c>
      <c r="N7" s="20" t="s">
        <v>1776</v>
      </c>
      <c r="R7" s="20" t="s">
        <v>1798</v>
      </c>
    </row>
    <row r="8" spans="1:18">
      <c r="A8" s="20" t="s">
        <v>326</v>
      </c>
      <c r="B8" s="20" t="s">
        <v>183</v>
      </c>
      <c r="C8" s="20" t="s">
        <v>184</v>
      </c>
      <c r="D8" s="20" t="s">
        <v>183</v>
      </c>
      <c r="E8" s="20" t="s">
        <v>185</v>
      </c>
      <c r="F8" s="20" t="s">
        <v>915</v>
      </c>
      <c r="G8" s="20" t="s">
        <v>1799</v>
      </c>
      <c r="H8" s="21">
        <v>15024549269</v>
      </c>
      <c r="I8" s="20" t="s">
        <v>38</v>
      </c>
      <c r="J8" s="20" t="s">
        <v>38</v>
      </c>
      <c r="K8" s="20" t="s">
        <v>1800</v>
      </c>
      <c r="L8" s="20" t="s">
        <v>1801</v>
      </c>
      <c r="M8" s="20" t="s">
        <v>1792</v>
      </c>
      <c r="N8" s="20" t="s">
        <v>1776</v>
      </c>
      <c r="R8" s="20" t="s">
        <v>1798</v>
      </c>
    </row>
    <row r="9" spans="1:18">
      <c r="A9" s="20" t="s">
        <v>700</v>
      </c>
      <c r="B9" s="20" t="s">
        <v>1802</v>
      </c>
      <c r="C9" s="20" t="s">
        <v>215</v>
      </c>
      <c r="D9" s="20" t="s">
        <v>216</v>
      </c>
      <c r="E9" s="20" t="s">
        <v>1803</v>
      </c>
      <c r="F9" s="20" t="s">
        <v>1264</v>
      </c>
      <c r="G9" s="20" t="s">
        <v>351</v>
      </c>
      <c r="H9" s="21">
        <v>17607625262</v>
      </c>
      <c r="I9" s="20" t="s">
        <v>38</v>
      </c>
      <c r="J9" s="20" t="s">
        <v>38</v>
      </c>
      <c r="K9" s="20" t="s">
        <v>1804</v>
      </c>
      <c r="L9" s="20" t="s">
        <v>1805</v>
      </c>
      <c r="M9" s="20" t="s">
        <v>1806</v>
      </c>
      <c r="N9" s="20" t="s">
        <v>1776</v>
      </c>
      <c r="R9" s="20" t="s">
        <v>1798</v>
      </c>
    </row>
    <row r="10" spans="1:18">
      <c r="A10" s="20" t="s">
        <v>448</v>
      </c>
      <c r="B10" s="20" t="s">
        <v>144</v>
      </c>
      <c r="C10" s="20" t="s">
        <v>145</v>
      </c>
      <c r="D10" s="20" t="s">
        <v>1807</v>
      </c>
      <c r="E10" s="20" t="s">
        <v>147</v>
      </c>
      <c r="F10" s="20" t="s">
        <v>1808</v>
      </c>
      <c r="G10" s="20" t="s">
        <v>351</v>
      </c>
      <c r="H10" s="21">
        <v>15960755119</v>
      </c>
      <c r="I10" s="20" t="s">
        <v>38</v>
      </c>
      <c r="J10" s="20" t="s">
        <v>38</v>
      </c>
      <c r="K10" s="20" t="s">
        <v>1807</v>
      </c>
      <c r="L10" s="20" t="s">
        <v>1809</v>
      </c>
      <c r="M10" s="20" t="s">
        <v>1810</v>
      </c>
      <c r="N10" s="20" t="s">
        <v>1776</v>
      </c>
      <c r="R10" s="20" t="s">
        <v>1811</v>
      </c>
    </row>
    <row r="11" spans="1:18">
      <c r="A11" s="20" t="s">
        <v>1223</v>
      </c>
      <c r="B11" s="20" t="s">
        <v>1661</v>
      </c>
      <c r="C11" s="20" t="s">
        <v>241</v>
      </c>
      <c r="D11" s="20" t="s">
        <v>242</v>
      </c>
      <c r="E11" s="20" t="s">
        <v>243</v>
      </c>
      <c r="F11" s="20" t="s">
        <v>405</v>
      </c>
      <c r="G11" s="20" t="s">
        <v>326</v>
      </c>
      <c r="H11" s="21">
        <v>13413761421</v>
      </c>
      <c r="I11" s="20" t="s">
        <v>38</v>
      </c>
      <c r="J11" s="20" t="s">
        <v>38</v>
      </c>
      <c r="K11" s="20" t="s">
        <v>1812</v>
      </c>
      <c r="L11" s="20" t="s">
        <v>1813</v>
      </c>
      <c r="M11" s="20" t="s">
        <v>1792</v>
      </c>
      <c r="N11" s="20" t="s">
        <v>1776</v>
      </c>
      <c r="R11" s="20" t="s">
        <v>1814</v>
      </c>
    </row>
    <row r="12" spans="1:18">
      <c r="A12" s="20" t="s">
        <v>1021</v>
      </c>
      <c r="B12" s="20" t="s">
        <v>152</v>
      </c>
      <c r="C12" s="20" t="s">
        <v>151</v>
      </c>
      <c r="D12" s="20" t="s">
        <v>152</v>
      </c>
      <c r="E12" s="20" t="s">
        <v>153</v>
      </c>
      <c r="F12" s="20" t="s">
        <v>630</v>
      </c>
      <c r="G12" s="20" t="s">
        <v>1815</v>
      </c>
      <c r="H12" s="21">
        <v>15965557991</v>
      </c>
      <c r="I12" s="20" t="s">
        <v>38</v>
      </c>
      <c r="J12" s="20" t="s">
        <v>38</v>
      </c>
      <c r="K12" s="20" t="s">
        <v>1816</v>
      </c>
      <c r="L12" s="20" t="s">
        <v>1817</v>
      </c>
      <c r="M12" s="20" t="s">
        <v>1806</v>
      </c>
      <c r="N12" s="20" t="s">
        <v>1776</v>
      </c>
      <c r="R12" s="20" t="s">
        <v>1814</v>
      </c>
    </row>
    <row r="13" spans="1:18">
      <c r="A13" s="20" t="s">
        <v>708</v>
      </c>
      <c r="B13" s="20" t="s">
        <v>208</v>
      </c>
      <c r="C13" s="20" t="s">
        <v>209</v>
      </c>
      <c r="D13" s="20" t="s">
        <v>210</v>
      </c>
      <c r="E13" s="20" t="s">
        <v>211</v>
      </c>
      <c r="F13" s="20" t="s">
        <v>1151</v>
      </c>
      <c r="G13" s="20" t="s">
        <v>326</v>
      </c>
      <c r="H13" s="21">
        <v>15626492835</v>
      </c>
      <c r="I13" s="20" t="s">
        <v>38</v>
      </c>
      <c r="J13" s="20" t="s">
        <v>38</v>
      </c>
      <c r="K13" s="20" t="s">
        <v>1818</v>
      </c>
      <c r="L13" s="20" t="s">
        <v>1819</v>
      </c>
      <c r="M13" s="20" t="s">
        <v>1820</v>
      </c>
      <c r="N13" s="20" t="s">
        <v>1776</v>
      </c>
      <c r="R13" s="20" t="s">
        <v>1814</v>
      </c>
    </row>
    <row r="14" spans="1:18">
      <c r="A14" s="20" t="s">
        <v>458</v>
      </c>
      <c r="B14" s="20" t="s">
        <v>299</v>
      </c>
      <c r="C14" s="20" t="s">
        <v>300</v>
      </c>
      <c r="D14" s="20" t="s">
        <v>301</v>
      </c>
      <c r="E14" s="20" t="s">
        <v>1821</v>
      </c>
      <c r="F14" s="20" t="s">
        <v>790</v>
      </c>
      <c r="G14" s="20" t="s">
        <v>418</v>
      </c>
      <c r="H14" s="21">
        <v>19828232998</v>
      </c>
      <c r="I14" s="20" t="s">
        <v>38</v>
      </c>
      <c r="J14" s="20" t="s">
        <v>223</v>
      </c>
      <c r="K14" s="20" t="s">
        <v>1822</v>
      </c>
      <c r="L14" s="20" t="s">
        <v>1823</v>
      </c>
      <c r="M14" s="20" t="s">
        <v>1792</v>
      </c>
      <c r="N14" s="20" t="s">
        <v>1776</v>
      </c>
      <c r="R14" s="20" t="s">
        <v>1814</v>
      </c>
    </row>
    <row r="15" spans="1:18">
      <c r="A15" s="20" t="s">
        <v>1217</v>
      </c>
      <c r="B15" s="20" t="s">
        <v>271</v>
      </c>
      <c r="C15" s="20" t="s">
        <v>272</v>
      </c>
      <c r="D15" s="20" t="s">
        <v>273</v>
      </c>
      <c r="E15" s="20" t="s">
        <v>1824</v>
      </c>
      <c r="F15" s="20" t="s">
        <v>1463</v>
      </c>
      <c r="G15" s="20" t="s">
        <v>418</v>
      </c>
      <c r="H15" s="21">
        <v>18407593049</v>
      </c>
      <c r="I15" s="20" t="s">
        <v>38</v>
      </c>
      <c r="J15" s="20" t="s">
        <v>38</v>
      </c>
      <c r="K15" s="20" t="s">
        <v>1825</v>
      </c>
      <c r="L15" s="20" t="s">
        <v>1826</v>
      </c>
      <c r="M15" s="20" t="s">
        <v>1797</v>
      </c>
      <c r="N15" s="20" t="s">
        <v>1776</v>
      </c>
      <c r="R15" s="20" t="s">
        <v>1814</v>
      </c>
    </row>
    <row r="16" spans="1:18">
      <c r="A16" s="20" t="s">
        <v>1026</v>
      </c>
      <c r="B16" s="20" t="s">
        <v>197</v>
      </c>
      <c r="C16" s="20" t="s">
        <v>198</v>
      </c>
      <c r="D16" s="20" t="s">
        <v>199</v>
      </c>
      <c r="E16" s="20" t="s">
        <v>1827</v>
      </c>
      <c r="F16" s="20" t="s">
        <v>915</v>
      </c>
      <c r="G16" s="20" t="s">
        <v>351</v>
      </c>
      <c r="H16" s="21">
        <v>13070232883</v>
      </c>
      <c r="I16" s="20" t="s">
        <v>38</v>
      </c>
      <c r="J16" s="20" t="s">
        <v>38</v>
      </c>
      <c r="K16" s="20" t="s">
        <v>1828</v>
      </c>
      <c r="L16" s="20" t="s">
        <v>1829</v>
      </c>
      <c r="M16" s="20" t="s">
        <v>1797</v>
      </c>
      <c r="N16" s="20" t="s">
        <v>1776</v>
      </c>
      <c r="R16" s="20" t="s">
        <v>1830</v>
      </c>
    </row>
    <row r="17" spans="1:18">
      <c r="A17" s="20" t="s">
        <v>438</v>
      </c>
      <c r="B17" s="20" t="s">
        <v>290</v>
      </c>
      <c r="C17" s="20" t="s">
        <v>291</v>
      </c>
      <c r="D17" s="20" t="s">
        <v>292</v>
      </c>
      <c r="E17" s="20" t="s">
        <v>293</v>
      </c>
      <c r="F17" s="20" t="s">
        <v>915</v>
      </c>
      <c r="G17" s="20" t="s">
        <v>418</v>
      </c>
      <c r="H17" s="21">
        <v>13928851651</v>
      </c>
      <c r="I17" s="20" t="s">
        <v>38</v>
      </c>
      <c r="J17" s="20" t="s">
        <v>38</v>
      </c>
      <c r="K17" s="20" t="s">
        <v>1831</v>
      </c>
      <c r="L17" s="20" t="s">
        <v>1832</v>
      </c>
      <c r="M17" s="20" t="s">
        <v>1820</v>
      </c>
      <c r="N17" s="20" t="s">
        <v>1776</v>
      </c>
      <c r="R17" s="20" t="s">
        <v>1833</v>
      </c>
    </row>
    <row r="18" spans="1:18">
      <c r="A18" s="20" t="s">
        <v>495</v>
      </c>
      <c r="B18" s="20" t="s">
        <v>1834</v>
      </c>
      <c r="C18" s="20" t="s">
        <v>133</v>
      </c>
      <c r="D18" s="20" t="s">
        <v>134</v>
      </c>
      <c r="E18" s="20" t="s">
        <v>1835</v>
      </c>
      <c r="F18" s="20" t="s">
        <v>1836</v>
      </c>
      <c r="G18" s="20" t="s">
        <v>351</v>
      </c>
      <c r="H18" s="21">
        <v>18738057301</v>
      </c>
      <c r="I18" s="20" t="s">
        <v>38</v>
      </c>
      <c r="J18" s="20" t="s">
        <v>38</v>
      </c>
      <c r="K18" s="20" t="s">
        <v>1837</v>
      </c>
      <c r="L18" s="20" t="s">
        <v>1838</v>
      </c>
      <c r="M18" s="20" t="s">
        <v>1792</v>
      </c>
      <c r="N18" s="20" t="s">
        <v>1776</v>
      </c>
      <c r="R18" s="20" t="s">
        <v>1839</v>
      </c>
    </row>
    <row r="19" spans="1:18">
      <c r="A19" s="20" t="s">
        <v>1140</v>
      </c>
      <c r="B19" s="20" t="s">
        <v>170</v>
      </c>
      <c r="C19" s="20" t="s">
        <v>171</v>
      </c>
      <c r="D19" s="20" t="s">
        <v>170</v>
      </c>
      <c r="E19" s="20" t="s">
        <v>172</v>
      </c>
      <c r="F19" s="20" t="s">
        <v>583</v>
      </c>
      <c r="G19" s="20" t="s">
        <v>418</v>
      </c>
      <c r="H19" s="21">
        <v>13790219052</v>
      </c>
      <c r="I19" s="20" t="s">
        <v>38</v>
      </c>
      <c r="J19" s="20" t="s">
        <v>38</v>
      </c>
      <c r="K19" s="20" t="s">
        <v>170</v>
      </c>
      <c r="L19" s="20" t="s">
        <v>1840</v>
      </c>
      <c r="M19" s="20" t="s">
        <v>1792</v>
      </c>
      <c r="N19" s="20" t="s">
        <v>1776</v>
      </c>
      <c r="R19" s="20" t="s">
        <v>1839</v>
      </c>
    </row>
    <row r="20" spans="1:18">
      <c r="A20" s="20" t="s">
        <v>717</v>
      </c>
      <c r="B20" s="20" t="s">
        <v>234</v>
      </c>
      <c r="C20" s="20" t="s">
        <v>1841</v>
      </c>
      <c r="D20" s="20" t="s">
        <v>236</v>
      </c>
      <c r="E20" s="20" t="s">
        <v>1842</v>
      </c>
      <c r="F20" s="20" t="s">
        <v>46</v>
      </c>
      <c r="G20" s="20" t="s">
        <v>351</v>
      </c>
      <c r="H20" s="21">
        <v>17876238248</v>
      </c>
      <c r="I20" s="20" t="s">
        <v>38</v>
      </c>
      <c r="J20" s="20" t="s">
        <v>38</v>
      </c>
      <c r="K20" s="20" t="s">
        <v>1843</v>
      </c>
      <c r="L20" s="20" t="s">
        <v>1844</v>
      </c>
      <c r="M20" s="20" t="s">
        <v>1792</v>
      </c>
      <c r="N20" s="20" t="s">
        <v>1776</v>
      </c>
      <c r="R20" s="20" t="s">
        <v>1845</v>
      </c>
    </row>
    <row r="21" spans="1:18">
      <c r="A21" s="20" t="s">
        <v>911</v>
      </c>
      <c r="B21" s="20" t="s">
        <v>1678</v>
      </c>
      <c r="C21" s="20" t="s">
        <v>257</v>
      </c>
      <c r="D21" s="20" t="s">
        <v>258</v>
      </c>
      <c r="E21" s="20" t="s">
        <v>259</v>
      </c>
      <c r="F21" s="20" t="s">
        <v>993</v>
      </c>
      <c r="G21" s="20" t="s">
        <v>386</v>
      </c>
      <c r="H21" s="21">
        <v>17875228001</v>
      </c>
      <c r="I21" s="20" t="s">
        <v>38</v>
      </c>
      <c r="J21" s="20" t="s">
        <v>38</v>
      </c>
      <c r="K21" s="20" t="s">
        <v>1846</v>
      </c>
      <c r="L21" s="20" t="s">
        <v>1847</v>
      </c>
      <c r="M21" s="20" t="s">
        <v>1792</v>
      </c>
      <c r="N21" s="20" t="s">
        <v>1776</v>
      </c>
      <c r="R21" s="20" t="s">
        <v>1848</v>
      </c>
    </row>
    <row r="22" spans="1:18">
      <c r="A22" s="20" t="s">
        <v>723</v>
      </c>
      <c r="B22" s="20" t="s">
        <v>1849</v>
      </c>
      <c r="C22" s="20" t="s">
        <v>282</v>
      </c>
      <c r="D22" s="20" t="s">
        <v>283</v>
      </c>
      <c r="E22" s="20" t="s">
        <v>1850</v>
      </c>
      <c r="F22" s="20" t="s">
        <v>1463</v>
      </c>
      <c r="G22" s="20" t="s">
        <v>351</v>
      </c>
      <c r="H22" s="21">
        <v>18121991504</v>
      </c>
      <c r="I22" s="20" t="s">
        <v>38</v>
      </c>
      <c r="J22" s="20" t="s">
        <v>38</v>
      </c>
      <c r="K22" s="20" t="s">
        <v>1851</v>
      </c>
      <c r="L22" s="20" t="s">
        <v>1852</v>
      </c>
      <c r="M22" s="20" t="s">
        <v>1797</v>
      </c>
      <c r="N22" s="20" t="s">
        <v>1776</v>
      </c>
      <c r="R22" s="20" t="s">
        <v>1853</v>
      </c>
    </row>
    <row r="23" spans="1:18">
      <c r="A23" s="20" t="s">
        <v>786</v>
      </c>
      <c r="B23" s="20" t="s">
        <v>224</v>
      </c>
      <c r="C23" s="20" t="s">
        <v>701</v>
      </c>
      <c r="D23" s="20" t="s">
        <v>225</v>
      </c>
      <c r="E23" s="20" t="s">
        <v>226</v>
      </c>
      <c r="F23" s="20" t="s">
        <v>540</v>
      </c>
      <c r="G23" s="20" t="s">
        <v>351</v>
      </c>
      <c r="H23" s="21">
        <v>18879274172</v>
      </c>
      <c r="I23" s="20" t="s">
        <v>38</v>
      </c>
      <c r="J23" s="20" t="s">
        <v>38</v>
      </c>
      <c r="K23" s="20" t="s">
        <v>1854</v>
      </c>
      <c r="L23" s="20" t="s">
        <v>1855</v>
      </c>
      <c r="M23" s="20" t="s">
        <v>1775</v>
      </c>
      <c r="N23" s="20" t="s">
        <v>1776</v>
      </c>
      <c r="R23" s="20" t="s">
        <v>1856</v>
      </c>
    </row>
    <row r="24" spans="1:18">
      <c r="A24" s="20" t="s">
        <v>1067</v>
      </c>
      <c r="B24" s="20" t="s">
        <v>137</v>
      </c>
      <c r="C24" s="20" t="s">
        <v>138</v>
      </c>
      <c r="D24" s="20" t="s">
        <v>139</v>
      </c>
      <c r="E24" s="20" t="s">
        <v>140</v>
      </c>
      <c r="F24" s="20" t="s">
        <v>46</v>
      </c>
      <c r="G24" s="20" t="s">
        <v>1857</v>
      </c>
      <c r="H24" s="21">
        <v>18676062744</v>
      </c>
      <c r="I24" s="20" t="s">
        <v>38</v>
      </c>
      <c r="J24" s="20" t="s">
        <v>38</v>
      </c>
      <c r="K24" s="20" t="s">
        <v>1858</v>
      </c>
      <c r="L24" s="20" t="s">
        <v>1805</v>
      </c>
      <c r="M24" s="20" t="s">
        <v>1810</v>
      </c>
      <c r="N24" s="20" t="s">
        <v>1776</v>
      </c>
      <c r="R24" s="20" t="s">
        <v>1859</v>
      </c>
    </row>
    <row r="25" spans="1:18">
      <c r="A25" s="20" t="s">
        <v>550</v>
      </c>
      <c r="B25" s="20" t="s">
        <v>1578</v>
      </c>
      <c r="C25" s="20" t="s">
        <v>107</v>
      </c>
      <c r="D25" s="20" t="s">
        <v>1579</v>
      </c>
      <c r="E25" s="20" t="s">
        <v>109</v>
      </c>
      <c r="F25" s="20" t="s">
        <v>46</v>
      </c>
      <c r="G25" s="20" t="s">
        <v>351</v>
      </c>
      <c r="H25" s="21">
        <v>18964832771</v>
      </c>
      <c r="I25" s="20" t="s">
        <v>38</v>
      </c>
      <c r="J25" s="20" t="s">
        <v>38</v>
      </c>
      <c r="K25" s="20" t="s">
        <v>1860</v>
      </c>
      <c r="L25" s="20" t="s">
        <v>1861</v>
      </c>
      <c r="M25" s="20" t="s">
        <v>1806</v>
      </c>
      <c r="N25" s="20" t="s">
        <v>1776</v>
      </c>
      <c r="R25" s="20" t="s">
        <v>1862</v>
      </c>
    </row>
    <row r="26" spans="1:18">
      <c r="A26" s="20" t="s">
        <v>989</v>
      </c>
      <c r="B26" s="20" t="s">
        <v>505</v>
      </c>
      <c r="C26" s="20" t="s">
        <v>160</v>
      </c>
      <c r="D26" s="20" t="s">
        <v>161</v>
      </c>
      <c r="E26" s="20" t="s">
        <v>1863</v>
      </c>
      <c r="F26" s="20" t="s">
        <v>46</v>
      </c>
      <c r="G26" s="20" t="s">
        <v>955</v>
      </c>
      <c r="H26" s="21">
        <v>18826345616</v>
      </c>
      <c r="I26" s="20" t="s">
        <v>38</v>
      </c>
      <c r="J26" s="20" t="s">
        <v>38</v>
      </c>
      <c r="K26" s="20" t="s">
        <v>1864</v>
      </c>
      <c r="L26" s="20" t="s">
        <v>1865</v>
      </c>
      <c r="M26" s="20" t="s">
        <v>1792</v>
      </c>
      <c r="N26" s="20" t="s">
        <v>1776</v>
      </c>
      <c r="R26" s="20" t="s">
        <v>1862</v>
      </c>
    </row>
    <row r="27" spans="1:18">
      <c r="A27" s="20" t="s">
        <v>565</v>
      </c>
      <c r="B27" s="20" t="s">
        <v>192</v>
      </c>
      <c r="C27" s="20" t="s">
        <v>193</v>
      </c>
      <c r="D27" s="20" t="s">
        <v>194</v>
      </c>
      <c r="E27" s="20" t="s">
        <v>195</v>
      </c>
      <c r="F27" s="20" t="s">
        <v>892</v>
      </c>
      <c r="G27" s="20" t="s">
        <v>418</v>
      </c>
      <c r="H27" s="21">
        <v>19820705680</v>
      </c>
      <c r="I27" s="20" t="s">
        <v>38</v>
      </c>
      <c r="J27" s="20" t="s">
        <v>38</v>
      </c>
      <c r="K27" s="20" t="s">
        <v>1866</v>
      </c>
      <c r="L27" s="20" t="s">
        <v>1867</v>
      </c>
      <c r="M27" s="20" t="s">
        <v>1775</v>
      </c>
      <c r="N27" s="20" t="s">
        <v>1776</v>
      </c>
      <c r="R27" s="20" t="s">
        <v>1868</v>
      </c>
    </row>
    <row r="28" spans="1:18">
      <c r="A28" s="20" t="s">
        <v>1236</v>
      </c>
      <c r="B28" s="20" t="s">
        <v>245</v>
      </c>
      <c r="C28" s="20" t="s">
        <v>246</v>
      </c>
      <c r="D28" s="20" t="s">
        <v>247</v>
      </c>
      <c r="E28" s="20" t="s">
        <v>1869</v>
      </c>
      <c r="F28" s="20" t="s">
        <v>1870</v>
      </c>
      <c r="G28" s="20" t="s">
        <v>351</v>
      </c>
      <c r="H28" s="21">
        <v>13916857890</v>
      </c>
      <c r="I28" s="20" t="s">
        <v>38</v>
      </c>
      <c r="J28" s="20" t="s">
        <v>38</v>
      </c>
      <c r="K28" s="20" t="s">
        <v>1871</v>
      </c>
      <c r="L28" s="20" t="s">
        <v>1872</v>
      </c>
      <c r="M28" s="20" t="s">
        <v>1775</v>
      </c>
      <c r="N28" s="20" t="s">
        <v>1776</v>
      </c>
      <c r="R28" s="20" t="s">
        <v>1873</v>
      </c>
    </row>
    <row r="29" spans="1:18">
      <c r="A29" s="20" t="s">
        <v>1408</v>
      </c>
      <c r="B29" s="20" t="s">
        <v>251</v>
      </c>
      <c r="C29" s="20" t="s">
        <v>252</v>
      </c>
      <c r="D29" s="20" t="s">
        <v>253</v>
      </c>
      <c r="E29" s="20" t="s">
        <v>1874</v>
      </c>
      <c r="F29" s="20" t="s">
        <v>72</v>
      </c>
      <c r="G29" s="20" t="s">
        <v>1223</v>
      </c>
      <c r="H29" s="21">
        <v>13652866887</v>
      </c>
      <c r="I29" s="20" t="s">
        <v>38</v>
      </c>
      <c r="J29" s="20" t="s">
        <v>38</v>
      </c>
      <c r="K29" s="20" t="s">
        <v>905</v>
      </c>
      <c r="L29" s="20" t="s">
        <v>1875</v>
      </c>
      <c r="M29" s="20" t="s">
        <v>1806</v>
      </c>
      <c r="N29" s="20" t="s">
        <v>1776</v>
      </c>
      <c r="R29" s="20" t="s">
        <v>1876</v>
      </c>
    </row>
    <row r="30" spans="1:18">
      <c r="A30" s="20" t="s">
        <v>1431</v>
      </c>
      <c r="B30" s="20" t="s">
        <v>95</v>
      </c>
      <c r="C30" s="20" t="s">
        <v>96</v>
      </c>
      <c r="D30" s="20" t="s">
        <v>97</v>
      </c>
      <c r="E30" s="20" t="s">
        <v>1877</v>
      </c>
      <c r="F30" s="20" t="s">
        <v>1878</v>
      </c>
      <c r="G30" s="20" t="s">
        <v>326</v>
      </c>
      <c r="H30" s="21">
        <v>13426186148</v>
      </c>
      <c r="I30" s="20" t="s">
        <v>38</v>
      </c>
      <c r="J30" s="20" t="s">
        <v>38</v>
      </c>
      <c r="K30" s="20" t="s">
        <v>1879</v>
      </c>
      <c r="L30" s="20" t="s">
        <v>1880</v>
      </c>
      <c r="M30" s="20" t="s">
        <v>1792</v>
      </c>
      <c r="N30" s="20" t="s">
        <v>1776</v>
      </c>
      <c r="R30" s="20" t="s">
        <v>1881</v>
      </c>
    </row>
    <row r="31" spans="1:18">
      <c r="A31" s="20" t="s">
        <v>604</v>
      </c>
      <c r="B31" s="20" t="s">
        <v>187</v>
      </c>
      <c r="C31" s="20" t="s">
        <v>644</v>
      </c>
      <c r="D31" s="20" t="s">
        <v>189</v>
      </c>
      <c r="E31" s="20" t="s">
        <v>1882</v>
      </c>
      <c r="F31" s="20" t="s">
        <v>1883</v>
      </c>
      <c r="G31" s="20" t="s">
        <v>326</v>
      </c>
      <c r="H31" s="21">
        <v>18927005225</v>
      </c>
      <c r="I31" s="20" t="s">
        <v>38</v>
      </c>
      <c r="J31" s="20" t="s">
        <v>38</v>
      </c>
      <c r="K31" s="20" t="s">
        <v>1884</v>
      </c>
      <c r="L31" s="20" t="s">
        <v>1885</v>
      </c>
      <c r="M31" s="20" t="s">
        <v>1775</v>
      </c>
      <c r="N31" s="20" t="s">
        <v>1776</v>
      </c>
      <c r="R31" s="20" t="s">
        <v>1886</v>
      </c>
    </row>
    <row r="32" spans="1:18">
      <c r="A32" s="20" t="s">
        <v>485</v>
      </c>
      <c r="B32" s="20" t="s">
        <v>155</v>
      </c>
      <c r="C32" s="20" t="s">
        <v>156</v>
      </c>
      <c r="D32" s="20" t="s">
        <v>155</v>
      </c>
      <c r="E32" s="20" t="s">
        <v>1887</v>
      </c>
      <c r="F32" s="20" t="s">
        <v>1888</v>
      </c>
      <c r="G32" s="20" t="s">
        <v>770</v>
      </c>
      <c r="H32" s="21">
        <v>13106701614</v>
      </c>
      <c r="I32" s="20" t="s">
        <v>38</v>
      </c>
      <c r="J32" s="20" t="s">
        <v>38</v>
      </c>
      <c r="K32" s="20" t="s">
        <v>1889</v>
      </c>
      <c r="L32" s="20" t="s">
        <v>1890</v>
      </c>
      <c r="M32" s="20" t="s">
        <v>1806</v>
      </c>
      <c r="N32" s="20" t="s">
        <v>1776</v>
      </c>
      <c r="R32" s="20" t="s">
        <v>1891</v>
      </c>
    </row>
    <row r="33" spans="1:18">
      <c r="A33" s="20" t="s">
        <v>623</v>
      </c>
      <c r="B33" s="20" t="s">
        <v>288</v>
      </c>
      <c r="C33" s="20" t="s">
        <v>287</v>
      </c>
      <c r="D33" s="20" t="s">
        <v>288</v>
      </c>
      <c r="E33" s="20" t="s">
        <v>1892</v>
      </c>
      <c r="F33" s="20" t="s">
        <v>36</v>
      </c>
      <c r="G33" s="20" t="s">
        <v>351</v>
      </c>
      <c r="H33" s="21">
        <v>19849351438</v>
      </c>
      <c r="I33" s="20" t="s">
        <v>38</v>
      </c>
      <c r="J33" s="20" t="s">
        <v>38</v>
      </c>
      <c r="K33" s="20" t="s">
        <v>1893</v>
      </c>
      <c r="L33" s="20" t="s">
        <v>1805</v>
      </c>
      <c r="M33" s="20" t="s">
        <v>1820</v>
      </c>
      <c r="N33" s="20" t="s">
        <v>1776</v>
      </c>
      <c r="R33" s="20" t="s">
        <v>1894</v>
      </c>
    </row>
    <row r="34" spans="1:18">
      <c r="A34" s="20" t="s">
        <v>588</v>
      </c>
      <c r="B34" s="20" t="s">
        <v>1895</v>
      </c>
      <c r="C34" s="20" t="s">
        <v>166</v>
      </c>
      <c r="D34" s="20" t="s">
        <v>167</v>
      </c>
      <c r="E34" s="20" t="s">
        <v>1896</v>
      </c>
      <c r="F34" s="20" t="s">
        <v>46</v>
      </c>
      <c r="G34" s="20" t="s">
        <v>815</v>
      </c>
      <c r="H34" s="21">
        <v>13067839088</v>
      </c>
      <c r="I34" s="20" t="s">
        <v>38</v>
      </c>
      <c r="J34" s="20" t="s">
        <v>38</v>
      </c>
      <c r="K34" s="20" t="s">
        <v>1897</v>
      </c>
      <c r="L34" s="20" t="s">
        <v>1898</v>
      </c>
      <c r="M34" s="20" t="s">
        <v>1806</v>
      </c>
      <c r="N34" s="20" t="s">
        <v>1776</v>
      </c>
      <c r="R34" s="20" t="s">
        <v>1899</v>
      </c>
    </row>
    <row r="35" spans="1:18">
      <c r="A35" s="20" t="s">
        <v>1387</v>
      </c>
      <c r="B35" s="20" t="s">
        <v>219</v>
      </c>
      <c r="C35" s="20" t="s">
        <v>220</v>
      </c>
      <c r="D35" s="20" t="s">
        <v>221</v>
      </c>
      <c r="E35" s="20" t="s">
        <v>222</v>
      </c>
      <c r="F35" s="20" t="s">
        <v>46</v>
      </c>
      <c r="G35" s="20" t="s">
        <v>1498</v>
      </c>
      <c r="H35" s="21">
        <v>15988133707</v>
      </c>
      <c r="I35" s="20" t="s">
        <v>38</v>
      </c>
      <c r="J35" s="20" t="s">
        <v>38</v>
      </c>
      <c r="K35" s="20" t="s">
        <v>1900</v>
      </c>
      <c r="L35" s="20" t="s">
        <v>1901</v>
      </c>
      <c r="M35" s="20" t="s">
        <v>1792</v>
      </c>
      <c r="N35" s="20" t="s">
        <v>1776</v>
      </c>
      <c r="R35" s="20" t="s">
        <v>1902</v>
      </c>
    </row>
    <row r="36" spans="1:18">
      <c r="A36" s="20" t="s">
        <v>652</v>
      </c>
      <c r="B36" s="20" t="s">
        <v>203</v>
      </c>
      <c r="C36" s="20" t="s">
        <v>204</v>
      </c>
      <c r="D36" s="20" t="s">
        <v>203</v>
      </c>
      <c r="E36" s="20" t="s">
        <v>205</v>
      </c>
      <c r="F36" s="20" t="s">
        <v>72</v>
      </c>
      <c r="G36" s="20" t="s">
        <v>1903</v>
      </c>
      <c r="H36" s="21">
        <v>13927392774</v>
      </c>
      <c r="I36" s="20" t="s">
        <v>38</v>
      </c>
      <c r="J36" s="20" t="s">
        <v>38</v>
      </c>
      <c r="K36" s="20" t="s">
        <v>1904</v>
      </c>
      <c r="L36" s="20" t="s">
        <v>1905</v>
      </c>
      <c r="M36" s="20" t="s">
        <v>1806</v>
      </c>
      <c r="N36" s="20" t="s">
        <v>1776</v>
      </c>
      <c r="R36" s="20" t="s">
        <v>1906</v>
      </c>
    </row>
    <row r="37" spans="1:18">
      <c r="A37" s="20" t="s">
        <v>659</v>
      </c>
      <c r="B37" s="20" t="s">
        <v>1055</v>
      </c>
      <c r="C37" s="20" t="s">
        <v>1055</v>
      </c>
      <c r="D37" s="20" t="s">
        <v>1055</v>
      </c>
      <c r="E37" s="20" t="s">
        <v>1907</v>
      </c>
      <c r="F37" s="20" t="s">
        <v>46</v>
      </c>
      <c r="G37" s="20" t="s">
        <v>351</v>
      </c>
      <c r="H37" s="21">
        <v>18127347556</v>
      </c>
      <c r="I37" s="20" t="s">
        <v>38</v>
      </c>
      <c r="J37" s="20" t="s">
        <v>38</v>
      </c>
      <c r="K37" s="20" t="s">
        <v>1908</v>
      </c>
      <c r="L37" s="20" t="s">
        <v>1909</v>
      </c>
      <c r="M37" s="20" t="s">
        <v>1775</v>
      </c>
      <c r="N37" s="20" t="s">
        <v>1776</v>
      </c>
      <c r="R37" s="20" t="s">
        <v>1910</v>
      </c>
    </row>
    <row r="38" spans="1:18">
      <c r="A38" s="20" t="s">
        <v>904</v>
      </c>
      <c r="B38" s="20" t="s">
        <v>1911</v>
      </c>
      <c r="C38" s="20" t="s">
        <v>175</v>
      </c>
      <c r="D38" s="20" t="s">
        <v>174</v>
      </c>
      <c r="E38" s="20" t="s">
        <v>1912</v>
      </c>
      <c r="F38" s="20" t="s">
        <v>1913</v>
      </c>
      <c r="G38" s="20" t="s">
        <v>386</v>
      </c>
      <c r="H38" s="21">
        <v>19866594934</v>
      </c>
      <c r="I38" s="20" t="s">
        <v>38</v>
      </c>
      <c r="J38" s="20" t="s">
        <v>38</v>
      </c>
      <c r="K38" s="20" t="s">
        <v>1914</v>
      </c>
      <c r="L38" s="20" t="s">
        <v>1915</v>
      </c>
      <c r="M38" s="20" t="s">
        <v>1775</v>
      </c>
      <c r="N38" s="20" t="s">
        <v>1776</v>
      </c>
      <c r="R38" s="20" t="s">
        <v>1916</v>
      </c>
    </row>
    <row r="39" spans="1:18">
      <c r="A39" s="20" t="s">
        <v>670</v>
      </c>
      <c r="B39" s="20" t="s">
        <v>956</v>
      </c>
      <c r="C39" s="20" t="s">
        <v>267</v>
      </c>
      <c r="D39" s="20" t="s">
        <v>268</v>
      </c>
      <c r="E39" s="20" t="s">
        <v>1917</v>
      </c>
      <c r="F39" s="20" t="s">
        <v>745</v>
      </c>
      <c r="G39" s="20" t="s">
        <v>351</v>
      </c>
      <c r="H39" s="21">
        <v>17844553776</v>
      </c>
      <c r="I39" s="20" t="s">
        <v>38</v>
      </c>
      <c r="J39" s="20" t="s">
        <v>38</v>
      </c>
      <c r="K39" s="20" t="s">
        <v>1918</v>
      </c>
      <c r="L39" s="20" t="s">
        <v>1919</v>
      </c>
      <c r="M39" s="20" t="s">
        <v>1820</v>
      </c>
      <c r="N39" s="20" t="s">
        <v>1776</v>
      </c>
      <c r="R39" s="20" t="s">
        <v>1920</v>
      </c>
    </row>
    <row r="40" spans="1:18">
      <c r="A40" s="20" t="s">
        <v>340</v>
      </c>
      <c r="B40" s="20" t="s">
        <v>1921</v>
      </c>
      <c r="H40" s="22">
        <v>15627368970</v>
      </c>
      <c r="I40" s="20" t="s">
        <v>38</v>
      </c>
      <c r="J40" s="20" t="s">
        <v>38</v>
      </c>
      <c r="K40" s="20" t="s">
        <v>263</v>
      </c>
      <c r="L40" s="20" t="s">
        <v>1922</v>
      </c>
      <c r="M40" s="20" t="s">
        <v>1792</v>
      </c>
      <c r="N40" s="20" t="s">
        <v>1776</v>
      </c>
      <c r="R40" s="20" t="s">
        <v>1920</v>
      </c>
    </row>
  </sheetData>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F23" sqref="F23"/>
    </sheetView>
  </sheetViews>
  <sheetFormatPr baseColWidth="10" defaultColWidth="8.88671875" defaultRowHeight="16.5"/>
  <sheetData>
    <row r="1" spans="1:4" ht="17.25">
      <c r="A1" s="15" t="s">
        <v>33</v>
      </c>
      <c r="B1" s="16">
        <v>300</v>
      </c>
      <c r="C1" s="17" t="s">
        <v>34</v>
      </c>
      <c r="D1" s="17" t="s">
        <v>33</v>
      </c>
    </row>
    <row r="2" spans="1:4" ht="17.25">
      <c r="A2" s="18" t="s">
        <v>42</v>
      </c>
      <c r="B2" s="5">
        <v>300</v>
      </c>
      <c r="C2" s="19" t="s">
        <v>43</v>
      </c>
      <c r="D2" s="19" t="s">
        <v>44</v>
      </c>
    </row>
    <row r="3" spans="1:4" ht="17.25">
      <c r="A3" s="15" t="s">
        <v>51</v>
      </c>
      <c r="B3" s="16">
        <v>500</v>
      </c>
      <c r="C3" s="17" t="s">
        <v>52</v>
      </c>
      <c r="D3" s="17" t="s">
        <v>51</v>
      </c>
    </row>
    <row r="4" spans="1:4" ht="17.25">
      <c r="A4" s="18" t="s">
        <v>57</v>
      </c>
      <c r="B4" s="5">
        <v>300</v>
      </c>
      <c r="C4" s="19" t="s">
        <v>57</v>
      </c>
      <c r="D4" s="19" t="s">
        <v>57</v>
      </c>
    </row>
    <row r="5" spans="1:4" ht="17.25">
      <c r="A5" s="15" t="s">
        <v>62</v>
      </c>
      <c r="B5" s="16">
        <v>300</v>
      </c>
      <c r="C5" s="17" t="s">
        <v>63</v>
      </c>
      <c r="D5" s="17" t="s">
        <v>62</v>
      </c>
    </row>
    <row r="6" spans="1:4" ht="17.25">
      <c r="A6" s="18" t="s">
        <v>68</v>
      </c>
      <c r="B6" s="5">
        <v>300</v>
      </c>
      <c r="C6" s="19" t="s">
        <v>69</v>
      </c>
      <c r="D6" s="19" t="s">
        <v>70</v>
      </c>
    </row>
    <row r="7" spans="1:4" ht="17.25">
      <c r="A7" s="15" t="s">
        <v>76</v>
      </c>
      <c r="B7" s="16">
        <v>500</v>
      </c>
      <c r="C7" s="17" t="s">
        <v>77</v>
      </c>
      <c r="D7" s="17" t="s">
        <v>78</v>
      </c>
    </row>
    <row r="8" spans="1:4" ht="17.25">
      <c r="A8" s="18" t="s">
        <v>82</v>
      </c>
      <c r="B8" s="5">
        <v>300</v>
      </c>
      <c r="C8" s="19" t="s">
        <v>83</v>
      </c>
      <c r="D8" s="19" t="s">
        <v>84</v>
      </c>
    </row>
    <row r="9" spans="1:4" ht="17.25">
      <c r="A9" s="15" t="s">
        <v>89</v>
      </c>
      <c r="B9" s="16">
        <v>800</v>
      </c>
      <c r="C9" s="17" t="s">
        <v>90</v>
      </c>
      <c r="D9" s="17" t="s">
        <v>89</v>
      </c>
    </row>
    <row r="10" spans="1:4">
      <c r="A10" t="s">
        <v>1923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4"/>
  <sheetViews>
    <sheetView workbookViewId="0">
      <selection activeCell="A30" sqref="A30:A33"/>
    </sheetView>
  </sheetViews>
  <sheetFormatPr baseColWidth="10" defaultColWidth="8.88671875" defaultRowHeight="16.5"/>
  <cols>
    <col min="1" max="1" width="23.44140625" customWidth="1"/>
    <col min="2" max="2" width="13.5546875" customWidth="1"/>
    <col min="3" max="3" width="19.88671875" customWidth="1"/>
  </cols>
  <sheetData>
    <row r="1" spans="1:4" ht="17.25">
      <c r="A1" s="7" t="s">
        <v>95</v>
      </c>
      <c r="B1" s="2">
        <v>500</v>
      </c>
      <c r="C1" s="8" t="s">
        <v>96</v>
      </c>
      <c r="D1" s="8" t="s">
        <v>97</v>
      </c>
    </row>
    <row r="2" spans="1:4" ht="17.25">
      <c r="A2" s="12" t="s">
        <v>106</v>
      </c>
      <c r="B2" s="10">
        <v>200</v>
      </c>
      <c r="C2" s="11" t="s">
        <v>107</v>
      </c>
      <c r="D2" s="13" t="s">
        <v>108</v>
      </c>
    </row>
    <row r="3" spans="1:4" ht="17.25">
      <c r="A3" s="1" t="s">
        <v>114</v>
      </c>
      <c r="B3" s="2">
        <v>300</v>
      </c>
      <c r="C3" s="3" t="s">
        <v>115</v>
      </c>
      <c r="D3" s="3" t="s">
        <v>116</v>
      </c>
    </row>
    <row r="4" spans="1:4" ht="17.25">
      <c r="A4" s="9" t="s">
        <v>120</v>
      </c>
      <c r="B4" s="10">
        <v>200</v>
      </c>
      <c r="C4" s="11" t="s">
        <v>121</v>
      </c>
      <c r="D4" s="11" t="s">
        <v>122</v>
      </c>
    </row>
    <row r="5" spans="1:4" ht="17.25">
      <c r="A5" s="1" t="s">
        <v>126</v>
      </c>
      <c r="B5" s="2">
        <v>200</v>
      </c>
      <c r="C5" s="3" t="s">
        <v>127</v>
      </c>
      <c r="D5" s="3" t="s">
        <v>128</v>
      </c>
    </row>
    <row r="6" spans="1:4" ht="17.25">
      <c r="A6" s="9" t="s">
        <v>132</v>
      </c>
      <c r="B6" s="10">
        <v>300</v>
      </c>
      <c r="C6" s="11" t="s">
        <v>133</v>
      </c>
      <c r="D6" s="11" t="s">
        <v>134</v>
      </c>
    </row>
    <row r="7" spans="1:4" ht="17.25">
      <c r="A7" s="1" t="s">
        <v>137</v>
      </c>
      <c r="B7" s="2">
        <v>200</v>
      </c>
      <c r="C7" s="3" t="s">
        <v>138</v>
      </c>
      <c r="D7" s="3" t="s">
        <v>139</v>
      </c>
    </row>
    <row r="8" spans="1:4" ht="17.25">
      <c r="A8" s="9" t="s">
        <v>144</v>
      </c>
      <c r="B8" s="10">
        <v>200</v>
      </c>
      <c r="C8" s="11" t="s">
        <v>145</v>
      </c>
      <c r="D8" s="11" t="s">
        <v>146</v>
      </c>
    </row>
    <row r="9" spans="1:4" ht="17.25">
      <c r="A9" s="1" t="s">
        <v>150</v>
      </c>
      <c r="B9" s="2">
        <v>300</v>
      </c>
      <c r="C9" s="3" t="s">
        <v>151</v>
      </c>
      <c r="D9" s="3" t="s">
        <v>152</v>
      </c>
    </row>
    <row r="10" spans="1:4" ht="17.25">
      <c r="A10" s="9" t="s">
        <v>155</v>
      </c>
      <c r="B10" s="10">
        <v>200</v>
      </c>
      <c r="C10" s="11" t="s">
        <v>156</v>
      </c>
      <c r="D10" s="11" t="s">
        <v>155</v>
      </c>
    </row>
    <row r="11" spans="1:4" ht="17.25">
      <c r="A11" s="1" t="s">
        <v>159</v>
      </c>
      <c r="B11" s="2">
        <v>200</v>
      </c>
      <c r="C11" s="3" t="s">
        <v>160</v>
      </c>
      <c r="D11" s="3" t="s">
        <v>161</v>
      </c>
    </row>
    <row r="12" spans="1:4" ht="17.25">
      <c r="A12" s="9" t="s">
        <v>165</v>
      </c>
      <c r="B12" s="10">
        <v>200</v>
      </c>
      <c r="C12" s="11" t="s">
        <v>166</v>
      </c>
      <c r="D12" s="11" t="s">
        <v>167</v>
      </c>
    </row>
    <row r="13" spans="1:4" ht="17.25">
      <c r="A13" s="1" t="s">
        <v>170</v>
      </c>
      <c r="B13" s="2">
        <v>200</v>
      </c>
      <c r="C13" s="3" t="s">
        <v>171</v>
      </c>
      <c r="D13" s="3" t="s">
        <v>170</v>
      </c>
    </row>
    <row r="14" spans="1:4" ht="17.25">
      <c r="A14" s="9" t="s">
        <v>174</v>
      </c>
      <c r="B14" s="10">
        <v>200</v>
      </c>
      <c r="C14" s="11" t="s">
        <v>175</v>
      </c>
      <c r="D14" s="11" t="s">
        <v>174</v>
      </c>
    </row>
    <row r="15" spans="1:4" ht="17.25">
      <c r="A15" s="1" t="s">
        <v>178</v>
      </c>
      <c r="B15" s="2">
        <v>200</v>
      </c>
      <c r="C15" s="3" t="s">
        <v>179</v>
      </c>
      <c r="D15" s="3" t="s">
        <v>180</v>
      </c>
    </row>
    <row r="16" spans="1:4" ht="17.25">
      <c r="A16" s="9" t="s">
        <v>197</v>
      </c>
      <c r="B16" s="10">
        <v>300</v>
      </c>
      <c r="C16" s="11" t="s">
        <v>198</v>
      </c>
      <c r="D16" s="11" t="s">
        <v>199</v>
      </c>
    </row>
    <row r="17" spans="1:4" ht="17.25">
      <c r="A17" s="1" t="s">
        <v>208</v>
      </c>
      <c r="B17" s="2">
        <v>200</v>
      </c>
      <c r="C17" s="3" t="s">
        <v>209</v>
      </c>
      <c r="D17" s="3" t="s">
        <v>210</v>
      </c>
    </row>
    <row r="18" spans="1:4" ht="17.25">
      <c r="A18" s="9" t="s">
        <v>214</v>
      </c>
      <c r="B18" s="10">
        <v>200</v>
      </c>
      <c r="C18" s="11" t="s">
        <v>215</v>
      </c>
      <c r="D18" s="11" t="s">
        <v>216</v>
      </c>
    </row>
    <row r="19" spans="1:4" ht="17.25">
      <c r="A19" s="1" t="s">
        <v>224</v>
      </c>
      <c r="B19" s="2">
        <v>200</v>
      </c>
      <c r="C19" s="3" t="s">
        <v>224</v>
      </c>
      <c r="D19" s="3" t="s">
        <v>225</v>
      </c>
    </row>
    <row r="20" spans="1:4" ht="17.25">
      <c r="A20" s="9" t="s">
        <v>234</v>
      </c>
      <c r="B20" s="10">
        <v>200</v>
      </c>
      <c r="C20" s="11" t="s">
        <v>235</v>
      </c>
      <c r="D20" s="11" t="s">
        <v>236</v>
      </c>
    </row>
    <row r="21" spans="1:4" ht="17.25">
      <c r="A21" s="1" t="s">
        <v>245</v>
      </c>
      <c r="B21" s="2">
        <v>200</v>
      </c>
      <c r="C21" s="3" t="s">
        <v>246</v>
      </c>
      <c r="D21" s="3" t="s">
        <v>247</v>
      </c>
    </row>
    <row r="22" spans="1:4" ht="17.25">
      <c r="A22" s="9" t="s">
        <v>256</v>
      </c>
      <c r="B22" s="10">
        <v>200</v>
      </c>
      <c r="C22" s="11" t="s">
        <v>257</v>
      </c>
      <c r="D22" s="11" t="s">
        <v>258</v>
      </c>
    </row>
    <row r="23" spans="1:4" ht="17.25">
      <c r="A23" s="1" t="s">
        <v>261</v>
      </c>
      <c r="B23" s="2">
        <v>200</v>
      </c>
      <c r="C23" s="3" t="s">
        <v>262</v>
      </c>
      <c r="D23" s="3" t="s">
        <v>263</v>
      </c>
    </row>
    <row r="24" spans="1:4" ht="17.25">
      <c r="A24" s="9" t="s">
        <v>281</v>
      </c>
      <c r="B24" s="10">
        <v>200</v>
      </c>
      <c r="C24" s="11" t="s">
        <v>282</v>
      </c>
      <c r="D24" s="11" t="s">
        <v>283</v>
      </c>
    </row>
    <row r="25" spans="1:4" ht="17.25">
      <c r="A25" s="1" t="s">
        <v>290</v>
      </c>
      <c r="B25" s="2">
        <v>300</v>
      </c>
      <c r="C25" s="3" t="s">
        <v>291</v>
      </c>
      <c r="D25" s="3" t="s">
        <v>292</v>
      </c>
    </row>
    <row r="26" spans="1:4" ht="17.25">
      <c r="A26" s="9" t="s">
        <v>299</v>
      </c>
      <c r="B26" s="10">
        <v>200</v>
      </c>
      <c r="C26" s="11" t="s">
        <v>300</v>
      </c>
      <c r="D26" s="11" t="s">
        <v>301</v>
      </c>
    </row>
    <row r="28" spans="1:4" ht="20.25">
      <c r="A28" s="14" t="s">
        <v>1924</v>
      </c>
    </row>
    <row r="30" spans="1:4">
      <c r="A30">
        <v>6000</v>
      </c>
    </row>
    <row r="31" spans="1:4">
      <c r="A31">
        <v>8200</v>
      </c>
    </row>
    <row r="32" spans="1:4">
      <c r="A32">
        <v>16700</v>
      </c>
    </row>
    <row r="33" spans="1:1">
      <c r="A33">
        <v>12300</v>
      </c>
    </row>
    <row r="34" spans="1:1">
      <c r="A34">
        <v>43200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activeCell="A5" sqref="A5"/>
    </sheetView>
  </sheetViews>
  <sheetFormatPr baseColWidth="10" defaultColWidth="8.88671875" defaultRowHeight="16.5"/>
  <cols>
    <col min="3" max="3" width="14.109375" customWidth="1"/>
  </cols>
  <sheetData>
    <row r="1" spans="1:4" ht="17.25">
      <c r="A1" s="1" t="s">
        <v>183</v>
      </c>
      <c r="B1" s="2">
        <v>300</v>
      </c>
      <c r="C1" s="3" t="s">
        <v>184</v>
      </c>
      <c r="D1" s="3" t="s">
        <v>183</v>
      </c>
    </row>
    <row r="2" spans="1:4" ht="17.25">
      <c r="A2" s="9" t="s">
        <v>187</v>
      </c>
      <c r="B2" s="10">
        <v>200</v>
      </c>
      <c r="C2" s="11" t="s">
        <v>188</v>
      </c>
      <c r="D2" s="11" t="s">
        <v>189</v>
      </c>
    </row>
    <row r="3" spans="1:4" ht="17.25">
      <c r="A3" s="1" t="s">
        <v>251</v>
      </c>
      <c r="B3" s="2">
        <v>200</v>
      </c>
      <c r="C3" s="3" t="s">
        <v>252</v>
      </c>
      <c r="D3" s="3" t="s">
        <v>253</v>
      </c>
    </row>
    <row r="4" spans="1:4">
      <c r="A4" t="s">
        <v>1925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
  <sheetViews>
    <sheetView workbookViewId="0">
      <selection activeCell="D19" sqref="D19"/>
    </sheetView>
  </sheetViews>
  <sheetFormatPr baseColWidth="10" defaultColWidth="8.88671875" defaultRowHeight="16.5"/>
  <cols>
    <col min="1" max="1" width="16.77734375" customWidth="1"/>
    <col min="3" max="3" width="17.5546875" customWidth="1"/>
  </cols>
  <sheetData>
    <row r="1" spans="1:4" ht="17.25">
      <c r="A1" s="7" t="s">
        <v>101</v>
      </c>
      <c r="B1" s="2">
        <v>500</v>
      </c>
      <c r="C1" s="8" t="s">
        <v>102</v>
      </c>
      <c r="D1" s="8" t="s">
        <v>103</v>
      </c>
    </row>
    <row r="2" spans="1:4" ht="17.25">
      <c r="A2" s="4" t="s">
        <v>192</v>
      </c>
      <c r="B2" s="5">
        <v>300</v>
      </c>
      <c r="C2" s="6" t="s">
        <v>193</v>
      </c>
      <c r="D2" s="6" t="s">
        <v>194</v>
      </c>
    </row>
    <row r="3" spans="1:4" ht="17.25">
      <c r="A3" s="1" t="s">
        <v>276</v>
      </c>
      <c r="B3" s="2">
        <v>200</v>
      </c>
      <c r="C3" s="3" t="s">
        <v>277</v>
      </c>
      <c r="D3" s="3" t="s">
        <v>277</v>
      </c>
    </row>
    <row r="5" spans="1:4">
      <c r="A5" t="s">
        <v>1926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
  <sheetViews>
    <sheetView workbookViewId="0">
      <selection sqref="A1:B4"/>
    </sheetView>
  </sheetViews>
  <sheetFormatPr baseColWidth="10" defaultColWidth="8.88671875" defaultRowHeight="16.5"/>
  <sheetData>
    <row r="1" spans="1:4" ht="21" customHeight="1">
      <c r="A1" s="1" t="s">
        <v>229</v>
      </c>
      <c r="B1" s="2">
        <v>200</v>
      </c>
      <c r="C1" s="3" t="s">
        <v>230</v>
      </c>
      <c r="D1" s="3" t="s">
        <v>231</v>
      </c>
    </row>
    <row r="2" spans="1:4" ht="17.25">
      <c r="A2" s="4" t="s">
        <v>240</v>
      </c>
      <c r="B2" s="5">
        <v>300</v>
      </c>
      <c r="C2" s="6" t="s">
        <v>241</v>
      </c>
      <c r="D2" s="6" t="s">
        <v>242</v>
      </c>
    </row>
    <row r="3" spans="1:4" ht="17.25">
      <c r="A3" s="1" t="s">
        <v>266</v>
      </c>
      <c r="B3" s="2">
        <v>200</v>
      </c>
      <c r="C3" s="3" t="s">
        <v>267</v>
      </c>
      <c r="D3" s="3" t="s">
        <v>268</v>
      </c>
    </row>
    <row r="4" spans="1:4">
      <c r="A4" t="s">
        <v>1925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12</vt:i4>
      </vt:variant>
    </vt:vector>
  </HeadingPairs>
  <TitlesOfParts>
    <vt:vector size="21" baseType="lpstr">
      <vt:lpstr>合作跟踪表</vt:lpstr>
      <vt:lpstr>一次图文筛选</vt:lpstr>
      <vt:lpstr>1016二次报名</vt:lpstr>
      <vt:lpstr>二次报名确认收货</vt:lpstr>
      <vt:lpstr>1113稿费申请</vt:lpstr>
      <vt:lpstr>1209稿费申请</vt:lpstr>
      <vt:lpstr>1218稿费申请</vt:lpstr>
      <vt:lpstr>1223稿费申请</vt:lpstr>
      <vt:lpstr>0119稿费申请</vt:lpstr>
      <vt:lpstr>RSVP</vt:lpstr>
      <vt:lpstr>RSVP总数</vt:lpstr>
      <vt:lpstr>合作跟踪表!Títulos_a_imprimir</vt:lpstr>
      <vt:lpstr>列标题区域1..B3.1</vt:lpstr>
      <vt:lpstr>列标题区域2..B5.1</vt:lpstr>
      <vt:lpstr>列标题区域3..B7.1</vt:lpstr>
      <vt:lpstr>列标题区域4..B9.1</vt:lpstr>
      <vt:lpstr>列标题区域5..B11.1</vt:lpstr>
      <vt:lpstr>婚礼日期</vt:lpstr>
      <vt:lpstr>已发送总数</vt:lpstr>
      <vt:lpstr>把</vt:lpstr>
      <vt:lpstr>标题1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Joan</cp:lastModifiedBy>
  <dcterms:created xsi:type="dcterms:W3CDTF">2018-02-18T20:11:00Z</dcterms:created>
  <dcterms:modified xsi:type="dcterms:W3CDTF">2021-04-01T14:17:12Z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2018-02-18T20:11:44.5248007Z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2052-11.1.0.10314</vt:lpwstr>
  </property>
  <property fmtid="{D5CDD505-2E9C-101B-9397-08002B2CF9AE}" pid="11" name="KSOReadingLayout">
    <vt:bool>true</vt:bool>
  </property>
</Properties>
</file>