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ME\"/>
    </mc:Choice>
  </mc:AlternateContent>
  <xr:revisionPtr revIDLastSave="0" documentId="13_ncr:1_{47739EFE-2266-4B8D-B4E2-1E0639C32A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发货表" sheetId="3" r:id="rId2"/>
    <sheet name="视频发货表" sheetId="4" r:id="rId3"/>
    <sheet name="Sheet1" sheetId="5" r:id="rId4"/>
    <sheet name="Sheet2" sheetId="6" r:id="rId5"/>
    <sheet name="1206稿费申请" sheetId="7" r:id="rId6"/>
    <sheet name="1209稿费申请" sheetId="8" r:id="rId7"/>
    <sheet name="1210稿费申请" sheetId="9" r:id="rId8"/>
    <sheet name="1218稿费申请" sheetId="10" r:id="rId9"/>
    <sheet name="1223稿费申请" sheetId="11" r:id="rId10"/>
    <sheet name="1229稿费申请" sheetId="12" r:id="rId11"/>
  </sheets>
  <externalReferences>
    <externalReference r:id="rId12"/>
  </externalReferences>
  <definedNames>
    <definedName name="_xlnm._FilterDatabase" localSheetId="1" hidden="1">图文发货表!$A$1:$X$336</definedName>
    <definedName name="_xlnm._FilterDatabase" localSheetId="2" hidden="1">视频发货表!$A$1:$X$336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N4" i="6"/>
  <c r="M4" i="6"/>
  <c r="O1" i="6"/>
  <c r="N1" i="6"/>
  <c r="M1" i="6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N2" i="5"/>
  <c r="M2" i="5"/>
  <c r="L2" i="5"/>
  <c r="K2" i="5"/>
  <c r="N1" i="5"/>
  <c r="M1" i="5"/>
  <c r="L1" i="5"/>
  <c r="K1" i="5"/>
  <c r="P323" i="4"/>
  <c r="O323" i="4"/>
  <c r="N323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P2" i="4"/>
  <c r="O2" i="4"/>
  <c r="N2" i="4"/>
  <c r="P323" i="3"/>
  <c r="O323" i="3"/>
  <c r="N323" i="3"/>
  <c r="P309" i="3"/>
  <c r="O309" i="3"/>
  <c r="N309" i="3"/>
  <c r="P308" i="3"/>
  <c r="O308" i="3"/>
  <c r="N308" i="3"/>
  <c r="P307" i="3"/>
  <c r="O307" i="3"/>
  <c r="N307" i="3"/>
  <c r="P306" i="3"/>
  <c r="O306" i="3"/>
  <c r="N306" i="3"/>
  <c r="P305" i="3"/>
  <c r="O305" i="3"/>
  <c r="N305" i="3"/>
  <c r="P304" i="3"/>
  <c r="O304" i="3"/>
  <c r="N304" i="3"/>
  <c r="P303" i="3"/>
  <c r="O303" i="3"/>
  <c r="N303" i="3"/>
  <c r="P302" i="3"/>
  <c r="O302" i="3"/>
  <c r="N302" i="3"/>
  <c r="P301" i="3"/>
  <c r="O301" i="3"/>
  <c r="N301" i="3"/>
  <c r="P300" i="3"/>
  <c r="O300" i="3"/>
  <c r="N300" i="3"/>
  <c r="P299" i="3"/>
  <c r="O299" i="3"/>
  <c r="N299" i="3"/>
  <c r="P298" i="3"/>
  <c r="O298" i="3"/>
  <c r="N298" i="3"/>
  <c r="P297" i="3"/>
  <c r="O297" i="3"/>
  <c r="N297" i="3"/>
  <c r="P296" i="3"/>
  <c r="O296" i="3"/>
  <c r="N296" i="3"/>
  <c r="P295" i="3"/>
  <c r="O295" i="3"/>
  <c r="N295" i="3"/>
  <c r="P294" i="3"/>
  <c r="O294" i="3"/>
  <c r="N294" i="3"/>
  <c r="P293" i="3"/>
  <c r="O293" i="3"/>
  <c r="N293" i="3"/>
  <c r="P292" i="3"/>
  <c r="O292" i="3"/>
  <c r="N292" i="3"/>
  <c r="P291" i="3"/>
  <c r="O291" i="3"/>
  <c r="N291" i="3"/>
  <c r="P290" i="3"/>
  <c r="O290" i="3"/>
  <c r="N290" i="3"/>
  <c r="P289" i="3"/>
  <c r="O289" i="3"/>
  <c r="N289" i="3"/>
  <c r="P288" i="3"/>
  <c r="O288" i="3"/>
  <c r="N288" i="3"/>
  <c r="P287" i="3"/>
  <c r="O287" i="3"/>
  <c r="N287" i="3"/>
  <c r="P286" i="3"/>
  <c r="O286" i="3"/>
  <c r="N286" i="3"/>
  <c r="P285" i="3"/>
  <c r="O285" i="3"/>
  <c r="N285" i="3"/>
  <c r="P284" i="3"/>
  <c r="O284" i="3"/>
  <c r="N284" i="3"/>
  <c r="P283" i="3"/>
  <c r="O283" i="3"/>
  <c r="N283" i="3"/>
  <c r="P282" i="3"/>
  <c r="O282" i="3"/>
  <c r="N282" i="3"/>
  <c r="P281" i="3"/>
  <c r="O281" i="3"/>
  <c r="N281" i="3"/>
  <c r="P280" i="3"/>
  <c r="O280" i="3"/>
  <c r="N280" i="3"/>
  <c r="P279" i="3"/>
  <c r="O279" i="3"/>
  <c r="N279" i="3"/>
  <c r="P278" i="3"/>
  <c r="O278" i="3"/>
  <c r="N278" i="3"/>
  <c r="P277" i="3"/>
  <c r="O277" i="3"/>
  <c r="N277" i="3"/>
  <c r="P276" i="3"/>
  <c r="O276" i="3"/>
  <c r="N276" i="3"/>
  <c r="P275" i="3"/>
  <c r="O275" i="3"/>
  <c r="N275" i="3"/>
  <c r="P274" i="3"/>
  <c r="O274" i="3"/>
  <c r="N274" i="3"/>
  <c r="P273" i="3"/>
  <c r="O273" i="3"/>
  <c r="N273" i="3"/>
  <c r="P272" i="3"/>
  <c r="O272" i="3"/>
  <c r="N272" i="3"/>
  <c r="P271" i="3"/>
  <c r="O271" i="3"/>
  <c r="N271" i="3"/>
  <c r="P270" i="3"/>
  <c r="O270" i="3"/>
  <c r="N270" i="3"/>
  <c r="P269" i="3"/>
  <c r="O269" i="3"/>
  <c r="N269" i="3"/>
  <c r="P268" i="3"/>
  <c r="O268" i="3"/>
  <c r="N268" i="3"/>
  <c r="P267" i="3"/>
  <c r="O267" i="3"/>
  <c r="N267" i="3"/>
  <c r="P266" i="3"/>
  <c r="O266" i="3"/>
  <c r="N266" i="3"/>
  <c r="P265" i="3"/>
  <c r="O265" i="3"/>
  <c r="N265" i="3"/>
  <c r="P264" i="3"/>
  <c r="O264" i="3"/>
  <c r="N264" i="3"/>
  <c r="P263" i="3"/>
  <c r="O263" i="3"/>
  <c r="N263" i="3"/>
  <c r="P262" i="3"/>
  <c r="O262" i="3"/>
  <c r="N262" i="3"/>
  <c r="P261" i="3"/>
  <c r="O261" i="3"/>
  <c r="N261" i="3"/>
  <c r="P260" i="3"/>
  <c r="O260" i="3"/>
  <c r="N260" i="3"/>
  <c r="P259" i="3"/>
  <c r="O259" i="3"/>
  <c r="N259" i="3"/>
  <c r="P258" i="3"/>
  <c r="O258" i="3"/>
  <c r="N258" i="3"/>
  <c r="P257" i="3"/>
  <c r="O257" i="3"/>
  <c r="N257" i="3"/>
  <c r="P256" i="3"/>
  <c r="O256" i="3"/>
  <c r="N256" i="3"/>
  <c r="P255" i="3"/>
  <c r="O255" i="3"/>
  <c r="N255" i="3"/>
  <c r="P254" i="3"/>
  <c r="O254" i="3"/>
  <c r="N254" i="3"/>
  <c r="P253" i="3"/>
  <c r="O253" i="3"/>
  <c r="N253" i="3"/>
  <c r="P252" i="3"/>
  <c r="O252" i="3"/>
  <c r="N252" i="3"/>
  <c r="P251" i="3"/>
  <c r="O251" i="3"/>
  <c r="N251" i="3"/>
  <c r="P250" i="3"/>
  <c r="O250" i="3"/>
  <c r="N250" i="3"/>
  <c r="P249" i="3"/>
  <c r="O249" i="3"/>
  <c r="N249" i="3"/>
  <c r="P248" i="3"/>
  <c r="O248" i="3"/>
  <c r="N248" i="3"/>
  <c r="P247" i="3"/>
  <c r="O247" i="3"/>
  <c r="N247" i="3"/>
  <c r="P246" i="3"/>
  <c r="O246" i="3"/>
  <c r="N246" i="3"/>
  <c r="P245" i="3"/>
  <c r="O245" i="3"/>
  <c r="N245" i="3"/>
  <c r="P244" i="3"/>
  <c r="O244" i="3"/>
  <c r="N244" i="3"/>
  <c r="P243" i="3"/>
  <c r="O243" i="3"/>
  <c r="N243" i="3"/>
  <c r="P242" i="3"/>
  <c r="O242" i="3"/>
  <c r="N242" i="3"/>
  <c r="P241" i="3"/>
  <c r="O241" i="3"/>
  <c r="N241" i="3"/>
  <c r="P240" i="3"/>
  <c r="O240" i="3"/>
  <c r="N240" i="3"/>
  <c r="P239" i="3"/>
  <c r="O239" i="3"/>
  <c r="N239" i="3"/>
  <c r="P238" i="3"/>
  <c r="O238" i="3"/>
  <c r="N238" i="3"/>
  <c r="P237" i="3"/>
  <c r="O237" i="3"/>
  <c r="N237" i="3"/>
  <c r="P236" i="3"/>
  <c r="O236" i="3"/>
  <c r="N236" i="3"/>
  <c r="P235" i="3"/>
  <c r="O235" i="3"/>
  <c r="N235" i="3"/>
  <c r="P234" i="3"/>
  <c r="O234" i="3"/>
  <c r="N234" i="3"/>
  <c r="P233" i="3"/>
  <c r="O233" i="3"/>
  <c r="N233" i="3"/>
  <c r="P232" i="3"/>
  <c r="O232" i="3"/>
  <c r="N232" i="3"/>
  <c r="P231" i="3"/>
  <c r="O231" i="3"/>
  <c r="N231" i="3"/>
  <c r="P230" i="3"/>
  <c r="O230" i="3"/>
  <c r="N230" i="3"/>
  <c r="P229" i="3"/>
  <c r="O229" i="3"/>
  <c r="N229" i="3"/>
  <c r="P228" i="3"/>
  <c r="O228" i="3"/>
  <c r="N228" i="3"/>
  <c r="P227" i="3"/>
  <c r="O227" i="3"/>
  <c r="N227" i="3"/>
  <c r="P226" i="3"/>
  <c r="O226" i="3"/>
  <c r="N226" i="3"/>
  <c r="P225" i="3"/>
  <c r="O225" i="3"/>
  <c r="N225" i="3"/>
  <c r="P224" i="3"/>
  <c r="O224" i="3"/>
  <c r="N224" i="3"/>
  <c r="P223" i="3"/>
  <c r="O223" i="3"/>
  <c r="N223" i="3"/>
  <c r="P222" i="3"/>
  <c r="O222" i="3"/>
  <c r="N222" i="3"/>
  <c r="P221" i="3"/>
  <c r="O221" i="3"/>
  <c r="N221" i="3"/>
  <c r="P220" i="3"/>
  <c r="O220" i="3"/>
  <c r="N220" i="3"/>
  <c r="P219" i="3"/>
  <c r="O219" i="3"/>
  <c r="N219" i="3"/>
  <c r="P218" i="3"/>
  <c r="O218" i="3"/>
  <c r="N218" i="3"/>
  <c r="P217" i="3"/>
  <c r="O217" i="3"/>
  <c r="N217" i="3"/>
  <c r="P216" i="3"/>
  <c r="O216" i="3"/>
  <c r="N216" i="3"/>
  <c r="P215" i="3"/>
  <c r="O215" i="3"/>
  <c r="N215" i="3"/>
  <c r="P214" i="3"/>
  <c r="O214" i="3"/>
  <c r="N214" i="3"/>
  <c r="P213" i="3"/>
  <c r="O213" i="3"/>
  <c r="N213" i="3"/>
  <c r="P212" i="3"/>
  <c r="O212" i="3"/>
  <c r="N212" i="3"/>
  <c r="P211" i="3"/>
  <c r="O211" i="3"/>
  <c r="N211" i="3"/>
  <c r="P210" i="3"/>
  <c r="O210" i="3"/>
  <c r="N210" i="3"/>
  <c r="P209" i="3"/>
  <c r="O209" i="3"/>
  <c r="N209" i="3"/>
  <c r="P208" i="3"/>
  <c r="O208" i="3"/>
  <c r="N208" i="3"/>
  <c r="P207" i="3"/>
  <c r="O207" i="3"/>
  <c r="N207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8" i="3"/>
  <c r="O198" i="3"/>
  <c r="N198" i="3"/>
  <c r="P197" i="3"/>
  <c r="O197" i="3"/>
  <c r="N197" i="3"/>
  <c r="P196" i="3"/>
  <c r="O196" i="3"/>
  <c r="N196" i="3"/>
  <c r="P195" i="3"/>
  <c r="O195" i="3"/>
  <c r="N195" i="3"/>
  <c r="P194" i="3"/>
  <c r="O194" i="3"/>
  <c r="N194" i="3"/>
  <c r="P193" i="3"/>
  <c r="O193" i="3"/>
  <c r="N193" i="3"/>
  <c r="P192" i="3"/>
  <c r="O192" i="3"/>
  <c r="N192" i="3"/>
  <c r="P191" i="3"/>
  <c r="O191" i="3"/>
  <c r="N191" i="3"/>
  <c r="P190" i="3"/>
  <c r="O190" i="3"/>
  <c r="N190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N164" i="3"/>
  <c r="P163" i="3"/>
  <c r="O163" i="3"/>
  <c r="N163" i="3"/>
  <c r="P162" i="3"/>
  <c r="O162" i="3"/>
  <c r="N162" i="3"/>
  <c r="P161" i="3"/>
  <c r="O161" i="3"/>
  <c r="N161" i="3"/>
  <c r="P160" i="3"/>
  <c r="O160" i="3"/>
  <c r="N160" i="3"/>
  <c r="P159" i="3"/>
  <c r="O159" i="3"/>
  <c r="N159" i="3"/>
  <c r="P158" i="3"/>
  <c r="O158" i="3"/>
  <c r="N158" i="3"/>
  <c r="P157" i="3"/>
  <c r="O157" i="3"/>
  <c r="N157" i="3"/>
  <c r="P156" i="3"/>
  <c r="O156" i="3"/>
  <c r="N156" i="3"/>
  <c r="P155" i="3"/>
  <c r="O155" i="3"/>
  <c r="N155" i="3"/>
  <c r="P154" i="3"/>
  <c r="O154" i="3"/>
  <c r="N154" i="3"/>
  <c r="P153" i="3"/>
  <c r="O153" i="3"/>
  <c r="N153" i="3"/>
  <c r="P152" i="3"/>
  <c r="O152" i="3"/>
  <c r="N152" i="3"/>
  <c r="P151" i="3"/>
  <c r="O151" i="3"/>
  <c r="N151" i="3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M141" i="3"/>
  <c r="P140" i="3"/>
  <c r="O140" i="3"/>
  <c r="N140" i="3"/>
  <c r="M140" i="3"/>
  <c r="P139" i="3"/>
  <c r="O139" i="3"/>
  <c r="N139" i="3"/>
  <c r="P138" i="3"/>
  <c r="O138" i="3"/>
  <c r="N138" i="3"/>
  <c r="P137" i="3"/>
  <c r="O137" i="3"/>
  <c r="N137" i="3"/>
  <c r="M137" i="3"/>
  <c r="P136" i="3"/>
  <c r="O136" i="3"/>
  <c r="N136" i="3"/>
  <c r="P135" i="3"/>
  <c r="O135" i="3"/>
  <c r="N135" i="3"/>
  <c r="M135" i="3"/>
  <c r="P134" i="3"/>
  <c r="O134" i="3"/>
  <c r="N134" i="3"/>
  <c r="P132" i="3"/>
  <c r="O132" i="3"/>
  <c r="N132" i="3"/>
  <c r="M132" i="3"/>
  <c r="P131" i="3"/>
  <c r="O131" i="3"/>
  <c r="N131" i="3"/>
  <c r="M131" i="3"/>
  <c r="P130" i="3"/>
  <c r="O130" i="3"/>
  <c r="N130" i="3"/>
  <c r="P129" i="3"/>
  <c r="O129" i="3"/>
  <c r="N129" i="3"/>
  <c r="M129" i="3"/>
  <c r="P128" i="3"/>
  <c r="O128" i="3"/>
  <c r="N128" i="3"/>
  <c r="M128" i="3"/>
  <c r="P127" i="3"/>
  <c r="O127" i="3"/>
  <c r="N127" i="3"/>
  <c r="M127" i="3"/>
  <c r="P126" i="3"/>
  <c r="O126" i="3"/>
  <c r="N126" i="3"/>
  <c r="M126" i="3"/>
  <c r="P125" i="3"/>
  <c r="O125" i="3"/>
  <c r="N125" i="3"/>
  <c r="M125" i="3"/>
  <c r="P124" i="3"/>
  <c r="O124" i="3"/>
  <c r="N124" i="3"/>
  <c r="P123" i="3"/>
  <c r="O123" i="3"/>
  <c r="N123" i="3"/>
  <c r="M123" i="3"/>
  <c r="P122" i="3"/>
  <c r="O122" i="3"/>
  <c r="N122" i="3"/>
  <c r="M122" i="3"/>
  <c r="P121" i="3"/>
  <c r="O121" i="3"/>
  <c r="N121" i="3"/>
  <c r="M121" i="3"/>
  <c r="P120" i="3"/>
  <c r="O120" i="3"/>
  <c r="N120" i="3"/>
  <c r="P119" i="3"/>
  <c r="O119" i="3"/>
  <c r="N119" i="3"/>
  <c r="M119" i="3"/>
  <c r="P118" i="3"/>
  <c r="O118" i="3"/>
  <c r="N118" i="3"/>
  <c r="P117" i="3"/>
  <c r="O117" i="3"/>
  <c r="N117" i="3"/>
  <c r="P116" i="3"/>
  <c r="O116" i="3"/>
  <c r="N116" i="3"/>
  <c r="M116" i="3"/>
  <c r="P115" i="3"/>
  <c r="O115" i="3"/>
  <c r="N115" i="3"/>
  <c r="M115" i="3"/>
  <c r="P114" i="3"/>
  <c r="O114" i="3"/>
  <c r="N114" i="3"/>
  <c r="P113" i="3"/>
  <c r="O113" i="3"/>
  <c r="N113" i="3"/>
  <c r="M113" i="3"/>
  <c r="P111" i="3"/>
  <c r="O111" i="3"/>
  <c r="N111" i="3"/>
  <c r="M111" i="3"/>
  <c r="P110" i="3"/>
  <c r="O110" i="3"/>
  <c r="N110" i="3"/>
  <c r="P109" i="3"/>
  <c r="O109" i="3"/>
  <c r="N109" i="3"/>
  <c r="M109" i="3"/>
  <c r="P108" i="3"/>
  <c r="O108" i="3"/>
  <c r="N108" i="3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P99" i="3"/>
  <c r="O99" i="3"/>
  <c r="N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P90" i="3"/>
  <c r="O90" i="3"/>
  <c r="N90" i="3"/>
  <c r="M90" i="3"/>
  <c r="P89" i="3"/>
  <c r="O89" i="3"/>
  <c r="N89" i="3"/>
  <c r="M89" i="3"/>
  <c r="P88" i="3"/>
  <c r="O88" i="3"/>
  <c r="N88" i="3"/>
  <c r="P87" i="3"/>
  <c r="O87" i="3"/>
  <c r="N87" i="3"/>
  <c r="P86" i="3"/>
  <c r="O86" i="3"/>
  <c r="N86" i="3"/>
  <c r="P85" i="3"/>
  <c r="O85" i="3"/>
  <c r="N85" i="3"/>
  <c r="P84" i="3"/>
  <c r="O84" i="3"/>
  <c r="N84" i="3"/>
  <c r="P83" i="3"/>
  <c r="O83" i="3"/>
  <c r="N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P73" i="3"/>
  <c r="O73" i="3"/>
  <c r="N73" i="3"/>
  <c r="M73" i="3"/>
  <c r="P72" i="3"/>
  <c r="O72" i="3"/>
  <c r="N72" i="3"/>
  <c r="M72" i="3"/>
  <c r="P71" i="3"/>
  <c r="O71" i="3"/>
  <c r="N71" i="3"/>
  <c r="P70" i="3"/>
  <c r="O70" i="3"/>
  <c r="N70" i="3"/>
  <c r="P69" i="3"/>
  <c r="O69" i="3"/>
  <c r="N69" i="3"/>
  <c r="P68" i="3"/>
  <c r="O68" i="3"/>
  <c r="N68" i="3"/>
  <c r="P67" i="3"/>
  <c r="O67" i="3"/>
  <c r="N67" i="3"/>
  <c r="P66" i="3"/>
  <c r="O66" i="3"/>
  <c r="N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B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1" i="3"/>
  <c r="O51" i="3"/>
  <c r="N51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P31" i="3"/>
  <c r="O31" i="3"/>
  <c r="N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P18" i="3"/>
  <c r="O18" i="3"/>
  <c r="N18" i="3"/>
  <c r="M18" i="3"/>
  <c r="P17" i="3"/>
  <c r="O17" i="3"/>
  <c r="N17" i="3"/>
  <c r="P16" i="3"/>
  <c r="O16" i="3"/>
  <c r="N16" i="3"/>
  <c r="P15" i="3"/>
  <c r="O15" i="3"/>
  <c r="N15" i="3"/>
  <c r="M15" i="3"/>
  <c r="P14" i="3"/>
  <c r="O14" i="3"/>
  <c r="N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P3" i="3"/>
  <c r="O3" i="3"/>
  <c r="N3" i="3"/>
  <c r="P2" i="3"/>
  <c r="O2" i="3"/>
  <c r="N2" i="3"/>
  <c r="T73" i="1"/>
  <c r="B16" i="1" s="1"/>
  <c r="B18" i="1" s="1"/>
  <c r="S73" i="1"/>
  <c r="B12" i="1" s="1"/>
  <c r="P73" i="1"/>
  <c r="B10" i="1" s="1"/>
  <c r="N73" i="1"/>
  <c r="B14" i="1" s="1"/>
  <c r="L73" i="1"/>
  <c r="I73" i="1"/>
  <c r="G73" i="1"/>
  <c r="F73" i="1"/>
  <c r="O72" i="1"/>
  <c r="O71" i="1"/>
  <c r="O70" i="1"/>
  <c r="O69" i="1"/>
  <c r="O68" i="1"/>
  <c r="O67" i="1"/>
  <c r="O58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B8" i="1"/>
  <c r="O7" i="1"/>
  <c r="O6" i="1"/>
  <c r="B6" i="1"/>
  <c r="O5" i="1"/>
  <c r="O4" i="1"/>
  <c r="B4" i="1"/>
  <c r="O3" i="1"/>
</calcChain>
</file>

<file path=xl/sharedStrings.xml><?xml version="1.0" encoding="utf-8"?>
<sst xmlns="http://schemas.openxmlformats.org/spreadsheetml/2006/main" count="12131" uniqueCount="2708">
  <si>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</si>
  <si>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</si>
  <si>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</si>
  <si>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</si>
  <si>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</si>
  <si>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</si>
  <si>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</si>
  <si>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</si>
  <si>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</si>
  <si>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</si>
  <si>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</si>
  <si>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</si>
  <si>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</si>
  <si>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</si>
  <si>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</si>
  <si>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</si>
  <si>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</si>
  <si>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</si>
  <si>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</si>
  <si>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</si>
  <si>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</si>
  <si>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</si>
  <si>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</si>
  <si>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</si>
  <si>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</si>
  <si>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</si>
  <si>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</si>
  <si>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</si>
  <si>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</si>
  <si>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</si>
  <si>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</si>
  <si>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剩余天数</t>
  </si>
  <si>
    <t>青晴子(11月有档期)</t>
  </si>
  <si>
    <t>xie13922273513</t>
  </si>
  <si>
    <t>青晴子</t>
  </si>
  <si>
    <t>https://www.xiaohongshu.com/user/profile/5cbb00e60000000017029374?xhsshare=CopyLink&amp;appuid=5cbb00e60000000017029374&amp;apptime=1597039140</t>
  </si>
  <si>
    <t>33800</t>
  </si>
  <si>
    <t>是</t>
  </si>
  <si>
    <t>https://www.xiaohongshu.com/discovery/item/5fc5ba34000000000100a550?xhsshare=CopyLink&amp;appuid=5cbb00e60000000017029374&amp;apptime=1607414476</t>
  </si>
  <si>
    <t>图文</t>
  </si>
  <si>
    <t>Karen:-)</t>
  </si>
  <si>
    <t>592258414</t>
  </si>
  <si>
    <t>爱吃蛋黄的鱼</t>
  </si>
  <si>
    <t>https://www.xiaohongshu.com/user/profile/5d8e005b000000000100b9f6?xhsshare=CopyLink&amp;appuid=5d8e005b000000000100b9f6&amp;apptime=1605252124</t>
  </si>
  <si>
    <t>11000</t>
  </si>
  <si>
    <t>https://www.xiaohongshu.com/discovery/item/5fcc2fb300000000010070d4?xhsshare=CopyLink&amp;appuid=5d8e005b000000000100b9f6&amp;apptime=1607220433</t>
  </si>
  <si>
    <t>被舍友发现我的宝藏🏴‍☠️洗发水！它没了</t>
  </si>
  <si>
    <t>2020-12-06T09:11:00</t>
  </si>
  <si>
    <t>130</t>
  </si>
  <si>
    <t>40</t>
  </si>
  <si>
    <t>14</t>
  </si>
  <si>
    <t>19</t>
  </si>
  <si>
    <t>总合作人数</t>
  </si>
  <si>
    <t>水晶</t>
  </si>
  <si>
    <t>13680362760</t>
  </si>
  <si>
    <t>https://www.xiaohongshu.com/user/profile/5c1737750000000007003d2f?xhsshare=CopyLink&amp;appuid=5c1737750000000007003d2f&amp;apptime=1605250154</t>
  </si>
  <si>
    <t>13000</t>
  </si>
  <si>
    <t>https://www.xiaohongshu.com/discovery/item/5fc2257f000000000100b9a0?xhsshare=SinaWeibo&amp;appuid=5c1737750000000007003d2f&amp;apptime=1606559328</t>
  </si>
  <si>
    <t>https://m.weibo.cn/2795699714/4576303804324813</t>
  </si>
  <si>
    <t>发量如何增多！定😍制属于自己滴洗发水？</t>
  </si>
  <si>
    <t>2020-11-28T18:25:00</t>
  </si>
  <si>
    <t>43</t>
  </si>
  <si>
    <t>21</t>
  </si>
  <si>
    <t>51</t>
  </si>
  <si>
    <t>漆林kylin</t>
  </si>
  <si>
    <t>277696141</t>
  </si>
  <si>
    <t>https://www.xiaohongshu.com/user/profile/5db055e600000000010018d0?xhsshare=CopyLink&amp;appuid=5db055e600000000010018d0&amp;apptime=1586494165</t>
  </si>
  <si>
    <t>否</t>
  </si>
  <si>
    <t>已拍单人数</t>
  </si>
  <si>
    <t>矜野</t>
  </si>
  <si>
    <t>LUY19900420</t>
  </si>
  <si>
    <t>卷卷开心了</t>
  </si>
  <si>
    <t>https://www.xiaohongshu.com/user/profile/5f09399b0000000001000ce6?xhsshare=CopyLink&amp;appuid=5f09399b0000000001000ce6&amp;apptime=1605252263</t>
  </si>
  <si>
    <t>16303</t>
  </si>
  <si>
    <t>https://www.xiaohongshu.com/discovery/item/5fc0f19f000000000100a82c?xhsshare=CopyLink&amp;appuid=5f09399b0000000001000ce6&amp;apptime=1606484112</t>
  </si>
  <si>
    <t>https://show.meitu.com/detail?feed_id=6738067779344160981&amp;root_id=1787856626&amp;stat_gid=1548673975&amp;stat_uid=1787856626&amp;share_tier=1&amp;scheme=meituxiuxiu://community/feed?id=6738067779344160981%26type%3D5%26position_id%3D0%26stat_source%3Dother%26creative_id%3D17609eb16da3d6-0b1d1974ee6b69-7e652f12-304704-17609eb16db250</t>
  </si>
  <si>
    <t>细软塌发质速看！这款定制洗护不可错过~</t>
  </si>
  <si>
    <t>2020-11-27T20:31:00</t>
  </si>
  <si>
    <t>76</t>
  </si>
  <si>
    <t>36</t>
  </si>
  <si>
    <t>55</t>
  </si>
  <si>
    <t>57</t>
  </si>
  <si>
    <r>
      <rPr>
        <sz val="12"/>
        <rFont val="Baskerville Old Face"/>
        <family val="1"/>
      </rPr>
      <t>💙</t>
    </r>
    <r>
      <rPr>
        <sz val="12"/>
        <rFont val="微软雅黑"/>
        <charset val="134"/>
      </rPr>
      <t>PERLIE</t>
    </r>
  </si>
  <si>
    <t>圈圈皮</t>
  </si>
  <si>
    <t>https://www.xiaohongshu.com/user/profile/5d3c897f000000001102983c?xhsshare=CopyLink&amp;appuid=5d3c897f000000001102983c&amp;apptime=1605255496</t>
  </si>
  <si>
    <t>15610</t>
  </si>
  <si>
    <t>https://www.xiaohongshu.com/discovery/item/5fc4cbfc000000000101d4e0?xhsshare=CopyLink&amp;appuid=5d3c897f000000001102983c&amp;apptime=1606732830</t>
  </si>
  <si>
    <t>洗发水能“加料”高级定制</t>
  </si>
  <si>
    <t>2020-11-30T18:39:00</t>
  </si>
  <si>
    <t>27</t>
  </si>
  <si>
    <t>已交稿人数</t>
  </si>
  <si>
    <t>源</t>
  </si>
  <si>
    <t>刘豆豆</t>
  </si>
  <si>
    <t>https://www.xiaohongshu.com/user/profile/5c7e9cec0000000010030ebb?xhsshare=CopyLink&amp;appuid=5c7e9cec0000000010030ebb&amp;apptime=1605251669</t>
  </si>
  <si>
    <t>7000</t>
  </si>
  <si>
    <t>https://www.xiaohongshu.com/discovery/item/5fc630910000000001005116?xhsshare=CopyLink&amp;appuid=5c7e9cec0000000010030ebb&amp;apptime=1606824093</t>
  </si>
  <si>
    <t>手把手diy做专属自己的洗发水</t>
  </si>
  <si>
    <t>2020-12-01T20:01:00</t>
  </si>
  <si>
    <t>72</t>
  </si>
  <si>
    <t>5</t>
  </si>
  <si>
    <t>4</t>
  </si>
  <si>
    <t>kol桃子桃_</t>
  </si>
  <si>
    <t>ZLC_000516</t>
  </si>
  <si>
    <t>桃子桃_</t>
  </si>
  <si>
    <t>https://www.xiaohongshu.com/user/profile/5d432c460000000011029313?xhsshare=CopyLink&amp;appuid=5d432c460000000011029313&amp;apptime=1605333922</t>
  </si>
  <si>
    <t>12000</t>
  </si>
  <si>
    <t>https://www.xiaohongshu.com/discovery/item/5fc0dba1000000000100398b?xhsshare=CopyLink&amp;appuid=5d432c460000000011029313&amp;apptime=1606474662</t>
  </si>
  <si>
    <t>🌟 🌟 DIY 定制属于你自己的洗发水</t>
  </si>
  <si>
    <t>2020-11-27T18:57:00</t>
  </si>
  <si>
    <t>38</t>
  </si>
  <si>
    <t>已发布人数</t>
  </si>
  <si>
    <t>小王要吃胖</t>
  </si>
  <si>
    <t>https://www.xiaohongshu.com/user/profile/5e93401c00000000010008bc?xhsshare=CopyLink&amp;appuid=5e93401c00000000010008bc&amp;apptime=1605161551</t>
  </si>
  <si>
    <t>14000</t>
  </si>
  <si>
    <t>https://www.xiaohongshu.com/discovery/item/5fc1a7ff0000000001006b13?xhsshare=CopyLink&amp;appuid=5e93401c00000000010008bc&amp;apptime=1606527501</t>
  </si>
  <si>
    <t>Me定制安瓶洗发水～赶走毛躁！和毛躁说拜拜👋</t>
  </si>
  <si>
    <t>2020-11-28T09:29:00</t>
  </si>
  <si>
    <t>175</t>
  </si>
  <si>
    <t>48</t>
  </si>
  <si>
    <t>80</t>
  </si>
  <si>
    <t>BuDF-</t>
  </si>
  <si>
    <t>bdf98822</t>
  </si>
  <si>
    <t>https://www.xiaohongshu.com/user/profile/5f1423a10000000001000a5c?xhsshare=CopyLink&amp;appuid=5f1423a10000000001000a5c&amp;apptime=1605264820</t>
  </si>
  <si>
    <t>30000</t>
  </si>
  <si>
    <t>https://www.xiaohongshu.com/discovery/item/5fd88fe1000000000101f6c5?xhsshare=CopyLink&amp;appuid=5f1423a10000000001000a5c&amp;apptime=1608028203</t>
  </si>
  <si>
    <t>洗发水可以定制！我才知道！！！</t>
  </si>
  <si>
    <t>2020-12-05T08:33:00</t>
  </si>
  <si>
    <t>114</t>
  </si>
  <si>
    <t>9</t>
  </si>
  <si>
    <t>7</t>
  </si>
  <si>
    <t>拍单总额</t>
  </si>
  <si>
    <t>是安子霖吖</t>
  </si>
  <si>
    <t>https://www.xiaohongshu.com/user/profile/5f040910000000000100415f?xhsshare=CopyLink&amp;appuid=5f040910000000000100415f&amp;apptime=1605438504</t>
  </si>
  <si>
    <t>12532</t>
  </si>
  <si>
    <t>https://www.xiaohongshu.com/discovery/item/5fc1091a00000000010003fa?xhsshare=CopyLink&amp;appuid=5f040910000000000100415f&amp;apptime=1606486769</t>
  </si>
  <si>
    <t>https://m.weibo.cn/5396599865/4575998941863936</t>
  </si>
  <si>
    <t>我不是zui后一个知道洗发水可以定制的吧⁉️</t>
  </si>
  <si>
    <t>2020-11-27T22:11:00</t>
  </si>
  <si>
    <t>58</t>
  </si>
  <si>
    <t>54</t>
  </si>
  <si>
    <t>8</t>
  </si>
  <si>
    <t>Cammy</t>
  </si>
  <si>
    <t>奶酪</t>
  </si>
  <si>
    <t>奶酪爱你呀</t>
  </si>
  <si>
    <t>https://www.xiaohongshu.com/user/profile/5972b71df89a9213f586e9f6?xhsshare=CopyLink&amp;appuid=5972b71df89a9213f586e9f6&amp;apptime=1605496994</t>
  </si>
  <si>
    <t>https://www.xiaohongshu.com/discovery/item/5fc8aad60000000001007df8?xhsshare=CopyLink&amp;appuid=5972b71df89a9213f586e9f6&amp;apptime=1606986556</t>
  </si>
  <si>
    <t>你还没有享用过定制洗发水？</t>
  </si>
  <si>
    <t>2020-12-03T17:07:00</t>
  </si>
  <si>
    <t>18</t>
  </si>
  <si>
    <t>10</t>
  </si>
  <si>
    <t>结算总额</t>
  </si>
  <si>
    <r>
      <rPr>
        <sz val="12"/>
        <rFont val="微软雅黑"/>
        <charset val="134"/>
      </rPr>
      <t>是花卷呀</t>
    </r>
    <r>
      <rPr>
        <sz val="12"/>
        <rFont val="Baskerville Old Face"/>
        <family val="1"/>
      </rPr>
      <t>🧃</t>
    </r>
  </si>
  <si>
    <t>1183400362</t>
  </si>
  <si>
    <t>白倦</t>
  </si>
  <si>
    <t>https://www.xiaohongshu.com/user/profile/5d568e35000000000100ba67?xhsshare=CopyLink&amp;appuid=5d568e35000000000100ba67&amp;apptime=1574393652</t>
  </si>
  <si>
    <t>21000</t>
  </si>
  <si>
    <t>https://www.xiaohongshu.com/discovery/item/5fe1d7c50000000001003e91?xhsshare=CopyLink&amp;appuid=5d568e35000000000100ba67&amp;apptime=1608636362</t>
  </si>
  <si>
    <t>一只鱼</t>
  </si>
  <si>
    <t>多肉小郑</t>
  </si>
  <si>
    <t>https://www.xiaohongshu.com/user/profile/5e68492b000000000100a239?xhsshare=CopyLink&amp;appuid=5e68492b000000000100a239&amp;apptime=1605259262</t>
  </si>
  <si>
    <t>待结算总额</t>
  </si>
  <si>
    <t>易烊</t>
  </si>
  <si>
    <t>y13462208394</t>
  </si>
  <si>
    <t>https://www.xiaohongshu.com/user/profile/5e6baee80000000001004465?xhsshare=CopyLink&amp;appuid=5e6baee80000000001004465&amp;apptime=1605496047</t>
  </si>
  <si>
    <t>15400</t>
  </si>
  <si>
    <t>https://www.xiaohongshu.com/discovery/item/5fc36f82000000000100b9cf?xhsshare=SinaWeibo&amp;appuid=5e6baee80000000001004465&amp;apptime=1606643676</t>
  </si>
  <si>
    <t>为什么我经常ao夜不掉fa呢？</t>
  </si>
  <si>
    <t>2020-11-29T17:53:00</t>
  </si>
  <si>
    <t>111</t>
  </si>
  <si>
    <t>12</t>
  </si>
  <si>
    <t>13</t>
  </si>
  <si>
    <t>Tiffanyyy</t>
  </si>
  <si>
    <t>844131364</t>
  </si>
  <si>
    <t>网上冲浪选手小张</t>
  </si>
  <si>
    <t>https://www.xiaohongshu.com/user/profile/5b28a86611be103a86f612ab?xhsshare=CopyLink&amp;appuid=5b28a86611be103a86f612ab&amp;apptime=1595920112</t>
  </si>
  <si>
    <t>10000</t>
  </si>
  <si>
    <t>https://www.xiaohongshu.com/discovery/item/5fc5118b00000000010029cd?xhsshare=SinaWeibo&amp;appuid=5b28a86611be103a86f612ab&amp;apptime=1606826085</t>
  </si>
  <si>
    <t>https://m.weibo.cn/2778728004/4577423876167087</t>
  </si>
  <si>
    <t>可以diy的洗发水⁉️轻松get合适自己的洗发水</t>
  </si>
  <si>
    <t>2020-11-30T23:36:00</t>
  </si>
  <si>
    <t>74</t>
  </si>
  <si>
    <t>22</t>
  </si>
  <si>
    <t>17</t>
  </si>
  <si>
    <t>icesky</t>
  </si>
  <si>
    <t>13213219280</t>
  </si>
  <si>
    <t>可爱小妖</t>
  </si>
  <si>
    <t>https://www.xiaohongshu.com/user/profile/5d1dabce0000000010016026?xhsshare=CopyLink&amp;appuid=575ea45a6a6a697b5db32d45&amp;apptime=1605313683</t>
  </si>
  <si>
    <t>37000</t>
  </si>
  <si>
    <t>https://www.xiaohongshu.com/discovery/item/5fc1aafb000000000101cd09?xhsshare=CopyLink&amp;appuid=575ea45a6a6a697b5db32d45&amp;apptime=1606527856</t>
  </si>
  <si>
    <t>我也有定制洗发水啦~me定制安瓶洗发水</t>
  </si>
  <si>
    <t>2020-11-28T09:42:00</t>
  </si>
  <si>
    <t>121</t>
  </si>
  <si>
    <t>118</t>
  </si>
  <si>
    <t>6</t>
  </si>
  <si>
    <t>最新更新日期</t>
  </si>
  <si>
    <t>一块豆腐</t>
  </si>
  <si>
    <t>xin-23911</t>
  </si>
  <si>
    <t>豆腐fufu</t>
  </si>
  <si>
    <t xml:space="preserve"> https://www.xiaohongshu.com/user/profile/5f0281df000000000101d83f?xhsshare=CopyLink&amp;appuid=5f0281df000000000101d83f&amp;apptime=1604849578</t>
  </si>
  <si>
    <t>18000</t>
  </si>
  <si>
    <t>https://www.xiaohongshu.com/web-login/canvas?redirectPath=http%3A%2F%2Fwww.xiaohongshu.com%2Fdiscovery%2Fitem%2F5fbf9c61000000000100af74%3Fxhsshare%3DCopyLink%26appuid%3D5f0281df000000000101d83f%26apptime%3D1606393203</t>
  </si>
  <si>
    <t>https://m.weibo.cn/6306093026/4575606874580513</t>
  </si>
  <si>
    <t>属于你私人定制|me定制安瓶洗发水👩</t>
  </si>
  <si>
    <t>2020-11-26T20:15:00</t>
  </si>
  <si>
    <t>15</t>
  </si>
  <si>
    <r>
      <rPr>
        <sz val="12"/>
        <rFont val="Baskerville Old Face"/>
        <family val="1"/>
      </rPr>
      <t>🐷ྀི</t>
    </r>
    <r>
      <rPr>
        <sz val="12"/>
        <rFont val="微软雅黑"/>
        <charset val="134"/>
      </rPr>
      <t>Kiki_</t>
    </r>
  </si>
  <si>
    <t>宝藏Kiki猪</t>
  </si>
  <si>
    <t>https://www.xiaohongshu.com/user/profile/5e5cad730000000001008c24?xhsshare=CopyLink&amp;appuid=5e5cad730000000001008c24&amp;apptime=1596731482</t>
  </si>
  <si>
    <t>https://www.xiaohongshu.com/discovery/item/5fcf525a000000000100bebc?xhsshare=CopyLink&amp;appuid=5e5cad730000000001008c24&amp;apptime=1607424398</t>
  </si>
  <si>
    <t>麦兜加加</t>
  </si>
  <si>
    <t>brave055</t>
  </si>
  <si>
    <t>https://www.xiaohongshu.com/user/profile/5e9b101e00000000010045e8?xhsshare=CopyLink&amp;appuid=5e9b101e00000000010045e8&amp;apptime=1605249782</t>
  </si>
  <si>
    <t>11180</t>
  </si>
  <si>
    <t>冬天要吃大西瓜(微信不收款)</t>
  </si>
  <si>
    <t>xiongtaitai124</t>
  </si>
  <si>
    <t>冬天要吃大西瓜</t>
  </si>
  <si>
    <t>https://www.xiaohongshu.com/user/profile/5d66974900000000010196c6?xhsshare=CopyLink&amp;appuid=58f1713a50c4b40794749c0a&amp;apptime=1605249588</t>
  </si>
  <si>
    <t>46000</t>
  </si>
  <si>
    <t>https://www.xiaohongshu.com/discovery/item/5fcde52b000000000101d8c8?xhsshare=CopyLink&amp;appuid=5d66974900000000010196c6&amp;apptime=1607330954</t>
  </si>
  <si>
    <t>哈尼</t>
  </si>
  <si>
    <t>XIUER9920</t>
  </si>
  <si>
    <t>一只香香猪</t>
  </si>
  <si>
    <t>https://www.xiaohongshu.com/user/profile/5d0838290000000016020e19?xhsshare=CopyLink&amp;appuid=5d0838290000000016020e19&amp;apptime=1605422990</t>
  </si>
  <si>
    <t>https://www.xiaohongshu.com/discovery/item/5fbf7d400000000001004cb0?xhsshare=CopyLink&amp;appuid=5d0838290000000016020e19&amp;apptime=1606541489</t>
  </si>
  <si>
    <t>https://m.weibo.cn/5715481719/4575576528266187</t>
  </si>
  <si>
    <t>https://show.meitu.com/detail?feed_id=6737670569284617237&amp;root_id=1777129482&amp;stat_gid=2353201128&amp;stat_uid=1777129482</t>
  </si>
  <si>
    <t>洗发水可以自己定做？？——自己做哟！！！</t>
  </si>
  <si>
    <t>2020-11-26T18:02:00</t>
  </si>
  <si>
    <t>24</t>
  </si>
  <si>
    <t>3</t>
  </si>
  <si>
    <t>西里</t>
  </si>
  <si>
    <t>东璃兒</t>
  </si>
  <si>
    <t>https://www.xiaohongshu.com/user/profile/5e55d7040000000001009afe?xhsshare=CopyLink&amp;appuid=5e55d7040000000001009afe&amp;apptime=1594881037</t>
  </si>
  <si>
    <t>45000</t>
  </si>
  <si>
    <t>https://www.xiaohongshu.com/discovery/item/5fc610980000000001001ebd?xhsshare=CopyLink&amp;appuid=5e55d7040000000001009afe&amp;apptime=1606920960</t>
  </si>
  <si>
    <t>洗发水也能定制？内含电视广告发质秘诀！</t>
  </si>
  <si>
    <t>2020-12-01T17:44:00</t>
  </si>
  <si>
    <t>25</t>
  </si>
  <si>
    <t>32</t>
  </si>
  <si>
    <t>揪一口甜</t>
  </si>
  <si>
    <t>w15918852647</t>
  </si>
  <si>
    <t>https://www.xiaohongshu.com/user/profile/5bc4657c11be101c019f619b?xhsshare=CopyLink&amp;appuid=5af52733e8ac2b4d28a790d7&amp;apptime=1605318121</t>
  </si>
  <si>
    <t>https://www.xiaohongshu.com/discovery/item/5fc4a600000000000100641d?xhsshare=CopyLink&amp;appuid=5bc4657c11be101c019f619b&amp;apptime=1606723111</t>
  </si>
  <si>
    <t>可以定制的洗发水集美们用过吗‼️</t>
  </si>
  <si>
    <t>2020-11-30T15:57:00</t>
  </si>
  <si>
    <t>69</t>
  </si>
  <si>
    <t>41</t>
  </si>
  <si>
    <t>47</t>
  </si>
  <si>
    <t>63</t>
  </si>
  <si>
    <t>hannah</t>
  </si>
  <si>
    <t>936160908</t>
  </si>
  <si>
    <t>ringring</t>
  </si>
  <si>
    <t>https://www.xiaohongshu.com/user/profile/57e699143460946a9826cb83?xhsshare=CopyLink&amp;appuid=57e699143460946a9826cb83&amp;apptime=1604642283</t>
  </si>
  <si>
    <t>17190</t>
  </si>
  <si>
    <t>https://www.xiaohongshu.com/discovery/item/5fbf66c8000000000101c067?xhsshare=CopyLink&amp;appuid=57e699143460946a9826cb83&amp;apptime=1606379230</t>
  </si>
  <si>
    <t>油头发少怎么办?快来定制属于自己的洗发水</t>
  </si>
  <si>
    <t>2020-11-26T16:26:00</t>
  </si>
  <si>
    <t>39</t>
  </si>
  <si>
    <t>28</t>
  </si>
  <si>
    <t>31</t>
  </si>
  <si>
    <t>小胡爱喝奶茶</t>
  </si>
  <si>
    <t>hezoufannao</t>
  </si>
  <si>
    <t>小胡爱喝奶茶  </t>
  </si>
  <si>
    <t>https://www.xiaohongshu.com/user/profile/5d1f3089000000001200b7a1?xhsshare=CopyLink&amp;appuid=5d1f3089000000001200b7a1&amp;apptime=1571021773</t>
  </si>
  <si>
    <t>https://www.xiaohongshu.com/discovery/item/5fc85ecf00000000010053ba?xhsshare=SinaWeibo&amp;appuid=5d1f3089000000001200b7a1&amp;apptime=1606967042</t>
  </si>
  <si>
    <r>
      <rPr>
        <sz val="12"/>
        <rFont val="微软雅黑"/>
        <charset val="134"/>
      </rPr>
      <t>Innocence.</t>
    </r>
    <r>
      <rPr>
        <sz val="12"/>
        <rFont val="Baskerville Old Face"/>
        <family val="1"/>
      </rPr>
      <t>🎀</t>
    </r>
  </si>
  <si>
    <t>H0010999</t>
  </si>
  <si>
    <t>Meikaka玲</t>
  </si>
  <si>
    <t>https://www.xiaohongshu.com/user/profile/5cdea7f10000000010031c34?xhsshare=CopyLink&amp;appuid=5cdea7f10000000010031c34&amp;apptime=1605249701</t>
  </si>
  <si>
    <t>11426</t>
  </si>
  <si>
    <t>https://www.xiaohongshu.com/discovery/item/5fd1f1d100000000010099b6?xhsshare=CopyLink&amp;appuid=5cdea7f10000000010031c34&amp;apptime=1607594550</t>
  </si>
  <si>
    <t>pi pi</t>
  </si>
  <si>
    <t>fan-zi0115</t>
  </si>
  <si>
    <t>FFcheer-</t>
  </si>
  <si>
    <t>https://www.xiaohongshu.com/user/profile/5d4fccbc000000001100d301?xhsshare=CopyLink&amp;appuid=5d4fccbc000000001100d301&amp;apptime=1605259060</t>
  </si>
  <si>
    <t>33000</t>
  </si>
  <si>
    <t>https://www.xiaohongshu.com/discovery/item/5fc4ae1b000000000101c843?xhsshare=CopyLink&amp;appuid=5d4fccbc000000001100d301&amp;apptime=1606999006</t>
  </si>
  <si>
    <t>百变私人订制洗发水来咯！！！</t>
  </si>
  <si>
    <t>2020-11-30T16:32:00</t>
  </si>
  <si>
    <t>20</t>
  </si>
  <si>
    <t>霖劲劲</t>
  </si>
  <si>
    <r>
      <rPr>
        <sz val="12"/>
        <rFont val="微软雅黑"/>
        <charset val="134"/>
      </rPr>
      <t>霖劲劲</t>
    </r>
    <r>
      <rPr>
        <sz val="12"/>
        <rFont val="Baskerville Old Face"/>
        <family val="1"/>
      </rPr>
      <t>🌻</t>
    </r>
  </si>
  <si>
    <t>https://www.xiaohongshu.com/user/profile/5e0043db0000000001007f86?xhsshare=CopyLink&amp;appuid=5e0043db0000000001007f86&amp;apptime=1605485065</t>
  </si>
  <si>
    <t>https://www.xiaohongshu.com/discovery/item/5fc63ae1000000000101f7a1?xhsshare=CopyLink&amp;appuid=5e0043db0000000001007f86&amp;apptime=1607489687</t>
  </si>
  <si>
    <t>赤藓糖醇</t>
  </si>
  <si>
    <t>2366239836</t>
  </si>
  <si>
    <t>PP的晚饭</t>
  </si>
  <si>
    <t>https://www.xiaohongshu.com/user/profile/5c63d546000000001102cbb4?xhsshare=CopyLink&amp;appuid=5c63d546000000001102cbb4&amp;apptime=1605250667</t>
  </si>
  <si>
    <t>https://www.xiaohongshu.com/discovery/item/5fc318b000000000010051db?xhsshare=CopyLink&amp;appuid=5c63d546000000001102cbb4&amp;apptime=1606622265</t>
  </si>
  <si>
    <t>本土妞头一回见可量身定制的安瓶洗发水？！</t>
  </si>
  <si>
    <t>2020-11-29T11:42:00</t>
  </si>
  <si>
    <t>50</t>
  </si>
  <si>
    <r>
      <rPr>
        <sz val="12"/>
        <rFont val="微软雅黑"/>
        <charset val="134"/>
      </rPr>
      <t>你猜</t>
    </r>
    <r>
      <rPr>
        <sz val="12"/>
        <rFont val="Arial"/>
        <family val="2"/>
      </rPr>
      <t>ʚ</t>
    </r>
    <r>
      <rPr>
        <sz val="12"/>
        <rFont val="Times New Roman"/>
        <family val="1"/>
      </rPr>
      <t>⃛</t>
    </r>
    <r>
      <rPr>
        <sz val="12"/>
        <rFont val="Arial"/>
        <family val="2"/>
      </rPr>
      <t>ɞ</t>
    </r>
  </si>
  <si>
    <t>你猜</t>
  </si>
  <si>
    <t>可拉欧尼</t>
  </si>
  <si>
    <t>https://www.xiaohongshu.com/user/profile/5c658599000000001102dfce?xhsshare=CopyLink&amp;appuid=5c658599000000001102dfce&amp;apptime=1605450770</t>
  </si>
  <si>
    <t>12755</t>
  </si>
  <si>
    <t>https://www.xiaohongshu.com/discovery/item/5fc608870000000001003b0a?xhsshare=SinaWeibo&amp;appuid=5c658599000000001102dfce&amp;apptime=1606814368</t>
  </si>
  <si>
    <t>https://show.meitu.com/detail?feed_id=6739016928499627798&amp;root_id=1032586169&amp;stat_gid=2379882785&amp;stat_uid=1032586169</t>
  </si>
  <si>
    <t>special girl👧🏻｜DIY定制专属你的洗发水</t>
  </si>
  <si>
    <t>2020-12-01T17:10:00</t>
  </si>
  <si>
    <t>113</t>
  </si>
  <si>
    <t>妍子吃圆子</t>
  </si>
  <si>
    <t xml:space="preserve">Supergirlzy126 </t>
  </si>
  <si>
    <t xml:space="preserve">妍子吃圆子 </t>
  </si>
  <si>
    <t xml:space="preserve">https://www.xiaohongshu.com/user/profile/5e79f63b000000000100ad7b?xhsshare=CopyLink&amp;appuid=5e79f63b000000000100ad7b&amp;apptime=1601362687 </t>
  </si>
  <si>
    <t>柴车车</t>
  </si>
  <si>
    <t>18607687003</t>
  </si>
  <si>
    <t>柴车车C</t>
  </si>
  <si>
    <t>https://www.xiaohongshu.com/user/profile/5cb15f5000000000170264d8?xhsshare=CopyLink&amp;appuid=5cb15f5000000000170264d8&amp;apptime=1603130881</t>
  </si>
  <si>
    <t>https://www.xiaohongshu.com/discovery/item/5fc6013200000000010040b5?xhsshare=CopyLink&amp;appuid=5cb15f5000000000170264d8&amp;apptime=1606812737</t>
  </si>
  <si>
    <t>精致女孩连洗发水都是定制的 告别秃头了！</t>
  </si>
  <si>
    <t>2020-12-01T16:39:00</t>
  </si>
  <si>
    <t>49</t>
  </si>
  <si>
    <t>101</t>
  </si>
  <si>
    <t>103</t>
  </si>
  <si>
    <t>Koki</t>
  </si>
  <si>
    <t>2569305034</t>
  </si>
  <si>
    <t>我是koki</t>
  </si>
  <si>
    <t>https://www.xiaohongshu.com/user/profile/5f0f01d70000000001000fae?xhsshare=CopyLink&amp;appuid=5f0f01d70000000001000fae&amp;apptime=1605249890</t>
  </si>
  <si>
    <t>15000</t>
  </si>
  <si>
    <t>https://www.xiaohongshu.com/discovery/item/5fc4e88500000000010080b6?xhsshare=CopyLink&amp;appuid=5f0f01d70000000001000fae&amp;apptime=1606740110</t>
  </si>
  <si>
    <t>me all about me｜定制洗发水</t>
  </si>
  <si>
    <t>2020-11-30T20:41:00</t>
  </si>
  <si>
    <t>122</t>
  </si>
  <si>
    <t>16</t>
  </si>
  <si>
    <t>23</t>
  </si>
  <si>
    <t>小黄同学</t>
  </si>
  <si>
    <t>lsh1259578651</t>
  </si>
  <si>
    <t>https://www.xiaohongshu.com/user/profile/587ddc4a82ec3955f5da58f9?xhsshare=CopyLink&amp;appuid=587ddc4a82ec3955f5da58f9&amp;apptime=1605488408</t>
  </si>
  <si>
    <t>https://www.xiaohongshu.com/discovery/item/5fc49c4d0000000001003253?xhsshare=SinaWeibo&amp;appuid=587ddc4a82ec3955f5da58f9&amp;apptime=1606728370</t>
  </si>
  <si>
    <t>神奇！洗发水都能定制了？！</t>
  </si>
  <si>
    <t>2020-11-30T15:16:00</t>
  </si>
  <si>
    <t>11</t>
  </si>
  <si>
    <t>橘子呀</t>
  </si>
  <si>
    <t>2051429</t>
  </si>
  <si>
    <t>https://www.xiaohongshu.com/user/profile/5b29f3a011be104597131552?xhsshare=CopyLink&amp;appuid=5b29f3a011be104597131552&amp;apptime=1604389333</t>
  </si>
  <si>
    <t>https://www.xiaohongshu.com/discovery/item/5fc704b20000000001004a30?xhsshare=CopyLink&amp;appuid=5b29f3a011be104597131552&amp;apptime=1606878740</t>
  </si>
  <si>
    <t>https://m.weibo.cn/2660541281/4577643225682776</t>
  </si>
  <si>
    <t>定制洗发水✨让洗头发也要洗的有趣</t>
  </si>
  <si>
    <t>2020-12-02T11:06:00</t>
  </si>
  <si>
    <t>貝奇野菜.</t>
  </si>
  <si>
    <t>1114215388</t>
  </si>
  <si>
    <r>
      <rPr>
        <sz val="12"/>
        <rFont val="微软雅黑"/>
        <charset val="134"/>
      </rPr>
      <t>不吃糖的小画家</t>
    </r>
    <r>
      <rPr>
        <sz val="12"/>
        <rFont val="Baskerville Old Face"/>
        <family val="1"/>
      </rPr>
      <t>🐥</t>
    </r>
  </si>
  <si>
    <t>https://www.xiaohongshu.com/user/profile/5b6416cc4eacab50179864a3?xhsshare=CopyLink&amp;appuid=5b6416cc4eacab50179864a3&amp;apptime=1587002028</t>
  </si>
  <si>
    <t>13500</t>
  </si>
  <si>
    <t>https://www.xiaohongshu.com/discovery/item/5fcf747300000000010000e8?xhsshare=SinaWeibo&amp;appuid=5b6416cc4eacab50179864a3&amp;apptime=1607432999</t>
  </si>
  <si>
    <t>http://weibointl.api.weibo.com/share/188792244.html?weibo_id=4579967277207107</t>
  </si>
  <si>
    <t>王祖贤</t>
  </si>
  <si>
    <t>ykq956297240</t>
  </si>
  <si>
    <t>没灵感的羊</t>
  </si>
  <si>
    <t>https://www.xiaohongshu.com/user/profile/5ed4fda2000000000100577e?xhsshare=CopyLink&amp;appuid=5ed4fda2000000000100577e&amp;apptime=1605500980</t>
  </si>
  <si>
    <t>19000</t>
  </si>
  <si>
    <t>https://www.xiaohongshu.com/discovery/item/5fc783ce0000000001007a2d?xhsshare=CopyLink&amp;appuid=5ed4fda2000000000100577e&amp;apptime=1606910946</t>
  </si>
  <si>
    <t>Sokach</t>
  </si>
  <si>
    <t>Ginassshi</t>
  </si>
  <si>
    <t>甜筒pp</t>
  </si>
  <si>
    <t>https://www.xiaohongshu.com/user/profile/5e83e8100000000001007574?xhsshare=CopyLink&amp;appuid=5e83e8100000000001007574&amp;apptime=1605250137</t>
  </si>
  <si>
    <t>10145</t>
  </si>
  <si>
    <t>https://www.xiaohongshu.com/discovery/item/5fcb1de10000000001007afd?xhsshare=CopyLink&amp;appuid=5e83e8100000000001007574&amp;apptime=1607414722</t>
  </si>
  <si>
    <t>再也不用做秃头女孩了！！</t>
  </si>
  <si>
    <t>2020-12-02T20:08:00</t>
  </si>
  <si>
    <t>140</t>
  </si>
  <si>
    <t>34</t>
  </si>
  <si>
    <t>Wing（没回多滴～抱歉）</t>
  </si>
  <si>
    <t>大颖Wing</t>
  </si>
  <si>
    <t>https://www.xiaohongshu.com/user/profile/5da460af000000000100806e?xhsshare=CopyLink&amp;appuid=5da460af000000000100806e&amp;apptime=1605250790</t>
  </si>
  <si>
    <t>https://www.xiaohongshu.com/discovery/item/5fc4d39b00000000010018b5?xhsshare=CopyLink&amp;appuid=5da460af000000000100806e&amp;apptime=1606961783</t>
  </si>
  <si>
    <t>酒酒</t>
  </si>
  <si>
    <t>https://www.xiaohongshu.com/user/profile/5e95a49c000000000100b5e8?xhsshare=CopyLink&amp;appuid=5e95a49c000000000100b5e8&amp;apptime=1605338028</t>
  </si>
  <si>
    <t>8500</t>
  </si>
  <si>
    <t>https://www.xiaohongshu.com/discovery/item/5fc89bed000000000101eb00?xhsshare=CopyLink&amp;appuid=5e95a49c000000000100b5e8&amp;apptime=1606984399</t>
  </si>
  <si>
    <t>秃头？？别傻了 用对洗发水是不存在的～</t>
  </si>
  <si>
    <t>2020-11-30T19:12:00</t>
  </si>
  <si>
    <t>53</t>
  </si>
  <si>
    <t>Nil</t>
  </si>
  <si>
    <t>Nil_771</t>
  </si>
  <si>
    <t>琇壹</t>
  </si>
  <si>
    <t>https://www.xiaohongshu.com/user/profile/5bdd114a40ada60001184893?xhsshare=CopyLink&amp;appuid=5bdd114a40ada60001184893&amp;apptime=1594004823</t>
  </si>
  <si>
    <t>https://www.xiaohongshu.com/discovery/item/5fc74b240000000001003778?xhsshare=CopyLink&amp;appuid=5bdd114a40ada60001184893&amp;apptime=1606896510</t>
  </si>
  <si>
    <t>定制专💗属你的防☑️脱洗发水</t>
  </si>
  <si>
    <t>2020-12-03T16:03:00</t>
  </si>
  <si>
    <t>木直植</t>
  </si>
  <si>
    <t>XKHXKH9898</t>
  </si>
  <si>
    <t>https://www.xiaohongshu.com/user/profile/5d0466fa00000000110089a8?xhsshare=CopyLink&amp;appuid=5d0466fa00000000110089a8&amp;apptime=1603549049</t>
  </si>
  <si>
    <t>https://www.xiaohongshu.com/discovery/item/5fc344920000000001002e42?xhsshare=CopyLink&amp;appuid=5d0466fa00000000110089a8&amp;apptime=1606632619</t>
  </si>
  <si>
    <t>拒绝秃头‼️洗护好物用me定制安瓶洗发水</t>
  </si>
  <si>
    <t>2020-12-02T16:07:00</t>
  </si>
  <si>
    <t>艺嫣小红书合作</t>
  </si>
  <si>
    <t>17818580704</t>
  </si>
  <si>
    <t>艺嫣</t>
  </si>
  <si>
    <t>https://www.xiaohongshu.com/user/profile/5bcc276083f1170001689b55?xhsshare=CopyLink&amp;appuid=5bcc276083f1170001689b55&amp;apptime=1583306415</t>
  </si>
  <si>
    <t>36000</t>
  </si>
  <si>
    <t>https://www.xiaohongshu.com/discovery/item/5fc0c243000000000101e391?xhsshare=CopyLink&amp;appuid=5bcc276083f1170001689b55&amp;apptime=1606468168</t>
  </si>
  <si>
    <t>ME定制安瓶洗发水！跟秃头脱发说拜拜！</t>
  </si>
  <si>
    <t>2020-11-29T14:49:00</t>
  </si>
  <si>
    <t>152</t>
  </si>
  <si>
    <t>一只小猫头鹰</t>
  </si>
  <si>
    <t>604950768</t>
  </si>
  <si>
    <t>小乔要努力</t>
  </si>
  <si>
    <t>https://www.xiaohongshu.com/user/profile/5c7c975d0000000017024bca?xhsshare=CopyLink&amp;appuid=5c7c975d0000000017024bca&amp;apptime=1600500065</t>
  </si>
  <si>
    <t>http://www.xiaohongshu.com/discovery/item/5fc5c46d0000000001005998?xhsshare=CopyLink&amp;appuid=5c7c975d0000000017024bca&amp;apptime=1606796571</t>
  </si>
  <si>
    <t>https://m.weibo.cn/2419490084/4577637781999441</t>
  </si>
  <si>
    <t>ME定制的洗发水，真的太好用了</t>
  </si>
  <si>
    <t>2020-11-27T17:09:00</t>
  </si>
  <si>
    <t>麦堆不姓麦</t>
  </si>
  <si>
    <t>https://www.xiaohongshu.com/user/profile/5ed7bf22000000000101dcfa?xhsshare=CopyLink&amp;appuid=5ed7bf22000000000101dcfa&amp;apptime=1605248618</t>
  </si>
  <si>
    <t>17500</t>
  </si>
  <si>
    <t>https://www.xiaohongshu.com/discovery/item/5fd242180000000001007a86?xhsshare=CopyLink&amp;appuid=5ed7bf22000000000101dcfa&amp;apptime=1607696541</t>
  </si>
  <si>
    <t>👸🏻me定制安瓶洗发水 | 我的护发神器</t>
  </si>
  <si>
    <t>2020-12-01T12:19:00</t>
  </si>
  <si>
    <t>29</t>
  </si>
  <si>
    <t>瑞瑞bear</t>
  </si>
  <si>
    <t>13232909692</t>
  </si>
  <si>
    <t>https://www.xiaohongshu.com/user/profile/5f3cb8b8000000000100403f?xhsshare=CopyLink&amp;appuid=5f3cb8b8000000000100403f&amp;apptime=1605496866</t>
  </si>
  <si>
    <t>12857</t>
  </si>
  <si>
    <t>https://www.xiaohongshu.com/discovery/item/5fc4e439000000000100aba5?xhsshare=SinaWeibo&amp;appuid=5f3cb8b8000000000100403f&amp;apptime=1606836822</t>
  </si>
  <si>
    <t>https://m.weibo.cn/3686931920/4577466809065093</t>
  </si>
  <si>
    <t>yiyi</t>
  </si>
  <si>
    <t>HUIYIYIbaby</t>
  </si>
  <si>
    <t>黄泥鳅</t>
  </si>
  <si>
    <t>https://www.xiaohongshu.com/user/profile/5defcaee0000000001002f60?xhsshare=CopyLink&amp;appuid=5defcaee0000000001002f60&amp;apptime=1605287381</t>
  </si>
  <si>
    <t>https://www.xiaohongshu.com/discovery/item/5fc5bbdb0000000001001d30?xhsshare=CopyLink&amp;appuid=5defcaee0000000001002f60&amp;apptime=1606796133</t>
  </si>
  <si>
    <t>https://show.meitu.com/detail?feed_id=6739393334945542895&amp;root_id=1064935661&amp;stat_gid=2368590272&amp;stat_uid=1064935661</t>
  </si>
  <si>
    <t>高级私人定制洗发水| 好用到哭</t>
  </si>
  <si>
    <t>2020-11-30T20:23:00</t>
  </si>
  <si>
    <t>salty果酱</t>
  </si>
  <si>
    <t>YQINNG</t>
  </si>
  <si>
    <t>https://www.xiaohongshu.com/user/profile/5accd3d54eacab4cb4e62fc4?xhsshare=CopyLink&amp;appuid=5accd3d54eacab4cb4e62fc4&amp;apptime=1575476551</t>
  </si>
  <si>
    <t>http://www.xiaohongshu.com/discovery/item/5fd0a587000000000100144c?xhsshare=CopyLink&amp;appuid=5accd3d54eacab4cb4e62fc4&amp;apptime=1607510492</t>
  </si>
  <si>
    <t>发量稀少不要紧丨定制的洗发水来了</t>
  </si>
  <si>
    <t>2020-12-01T11:43:00</t>
  </si>
  <si>
    <t>咔咔零</t>
  </si>
  <si>
    <t>Linnnn06</t>
  </si>
  <si>
    <t>https://www.xiaohongshu.com/user/profile/598eebf250c4b44824942b8a?xhsshare=CopyLink&amp;appuid=598eebf250c4b44824942b8a&amp;apptime=1603441563</t>
  </si>
  <si>
    <t>166 0307 5230</t>
  </si>
  <si>
    <t>https://www.xiaohongshu.com/discovery/item/5fc2fbe5000000000101fbe7?xhsshare=CopyLink&amp;appuid=598eebf250c4b44824942b8a&amp;apptime=1606735291</t>
  </si>
  <si>
    <t>庄曼琳</t>
  </si>
  <si>
    <t>Zhuangmanlin965</t>
  </si>
  <si>
    <t>纪以宁</t>
  </si>
  <si>
    <t>https://www.xiaohongshu.com/user/profile/5c18e522000000000700a888?xhsshare=CopyLink&amp;appuid=5c18e522000000000700a888&amp;apptime=1555056598</t>
  </si>
  <si>
    <t>15622183948</t>
  </si>
  <si>
    <t>https://www.xiaohongshu.com/discovery/item/5fdc8ef1000000000100b08b?xhsshare=CopyLink&amp;appuid=5c18e522000000000700a888&amp;apptime=1608602114</t>
  </si>
  <si>
    <t>定制洗发水没听过吧🤩</t>
  </si>
  <si>
    <t>2020-11-29T09:39:00</t>
  </si>
  <si>
    <t>Ealine</t>
  </si>
  <si>
    <t>YIN-bb29</t>
  </si>
  <si>
    <t>https://www.xiaohongshu.com/user/profile/5d84d901000000000100a8d2?xhsshare=CopyLink&amp;appuid=5d84d901000000000100a8d2&amp;apptime=1605502915</t>
  </si>
  <si>
    <t>12400</t>
  </si>
  <si>
    <t>13502836919</t>
  </si>
  <si>
    <t>https://www.xiaohongshu.com/discovery/item/5fd0a4090000000001006650?xhsshare=CopyLink&amp;appuid=5d84d901000000000100a8d2&amp;apptime=1607599505</t>
  </si>
  <si>
    <t>小邓快跑</t>
  </si>
  <si>
    <t>xdkp52</t>
  </si>
  <si>
    <t>https://www.xiaohongshu.com/user/profile/5dcacf2900000000010073f1?xhsshare=CopyLink&amp;appuid=5dcacf2900000000010073f1&amp;apptime=1605261656</t>
  </si>
  <si>
    <t>32310</t>
  </si>
  <si>
    <t>18487325875</t>
  </si>
  <si>
    <t>https://www.xiaohongshu.com/discovery/item/5fc6352d000000000100009e?xhsshare=SinaWeibo&amp;appuid=5dcacf2900000000010073f1&amp;apptime=1606833047</t>
  </si>
  <si>
    <t>lll</t>
  </si>
  <si>
    <t>18219200207</t>
  </si>
  <si>
    <t>蜜桃乌龙yy</t>
  </si>
  <si>
    <t>https://www.xiaohongshu.com/user/profile/5f6b36aa0000000001003b6b?xhsshare=CopyLink&amp;appuid=5f6b36aa0000000001003b6b&amp;apptime=1605503745</t>
  </si>
  <si>
    <t>22000</t>
  </si>
  <si>
    <t>https://www.xiaohongshu.com/discovery/item/5fc63bac0000000001004266?xhsshare=CopyLink&amp;appuid=5f6b36aa0000000001003b6b&amp;apptime=1607420745</t>
  </si>
  <si>
    <t>护发分享｜me定制安瓶洗发水</t>
  </si>
  <si>
    <t>2020-12-01T20:21:00</t>
  </si>
  <si>
    <t>110</t>
  </si>
  <si>
    <t>30</t>
  </si>
  <si>
    <r>
      <rPr>
        <sz val="12"/>
        <color theme="1"/>
        <rFont val="微软雅黑"/>
        <charset val="134"/>
      </rPr>
      <t>Skies</t>
    </r>
    <r>
      <rPr>
        <sz val="12"/>
        <color theme="1"/>
        <rFont val="Baskerville Old Face"/>
        <family val="1"/>
      </rPr>
      <t>🐷</t>
    </r>
    <r>
      <rPr>
        <sz val="12"/>
        <color theme="1"/>
        <rFont val="微软雅黑"/>
        <charset val="134"/>
      </rPr>
      <t>请注明来意</t>
    </r>
  </si>
  <si>
    <t>queennaier</t>
  </si>
  <si>
    <t>Skiesea</t>
  </si>
  <si>
    <t>https://www.xiaohongshu.com/user/profile/5d1b7376000000001003fbab?xhsshare=CopyLink&amp;appuid=5d1b7376000000001003fbab&amp;apptime=1605249856</t>
  </si>
  <si>
    <t>13998197534</t>
  </si>
  <si>
    <t>https://www.xiaohongshu.com/discovery/item/5fd1c6ea000000000100a1aa?xhsshare=CopyLink&amp;appuid=5d1b7376000000001003fbab&amp;apptime=1607701017</t>
  </si>
  <si>
    <t>https://m.weibo.cn/2105321423/4581093125390628</t>
  </si>
  <si>
    <t>偷喝旺仔</t>
  </si>
  <si>
    <t>X_Miky</t>
  </si>
  <si>
    <t>https://www.xiaohongshu.com/user/profile/5e4f78d60000000001008ae7?xhsshare=CopyLink&amp;appuid=5e4f78d60000000001008ae7&amp;apptime=1605500105</t>
  </si>
  <si>
    <t>39000</t>
  </si>
  <si>
    <t>13525002082</t>
  </si>
  <si>
    <t>https://www.xiaohongshu.com/discovery/item/5fc0e28b0000000001005bb1?xhsshare=SinaWeibo&amp;appuid=5e4f78d60000000001008ae7&amp;apptime=1606477116</t>
  </si>
  <si>
    <t>https://m.weibo.cn/6239107565/4575957736236981</t>
  </si>
  <si>
    <t>鸣呀</t>
  </si>
  <si>
    <t>hym1213-</t>
  </si>
  <si>
    <t>奕大怪</t>
  </si>
  <si>
    <t>https://www.xiaohongshu.com/user/profile/5c86618a0000000012023868?xhsshare=CopyLink&amp;appuid=5c86618a0000000012023868&amp;apptime=1605253848</t>
  </si>
  <si>
    <t>32000</t>
  </si>
  <si>
    <t>15750801365</t>
  </si>
  <si>
    <t>https://www.xiaohongshu.com/discovery/item/5fca27580000000001009d09?xhsshare=CopyLink&amp;appuid=5c86618a0000000012023868&amp;apptime=1607083879</t>
  </si>
  <si>
    <r>
      <rPr>
        <sz val="12"/>
        <color theme="6" tint="-0.249977111117893"/>
        <rFont val="Baskerville Old Face"/>
        <family val="1"/>
      </rPr>
      <t>🌀</t>
    </r>
    <r>
      <rPr>
        <sz val="12"/>
        <color theme="6" tint="-0.249977111117893"/>
        <rFont val="微软雅黑"/>
        <charset val="134"/>
      </rPr>
      <t>鱼鱼</t>
    </r>
    <r>
      <rPr>
        <sz val="12"/>
        <color theme="6" tint="-0.249977111117893"/>
        <rFont val="Baskerville Old Face"/>
        <family val="1"/>
      </rPr>
      <t>🌀</t>
    </r>
  </si>
  <si>
    <t xml:space="preserve">guugmm </t>
  </si>
  <si>
    <t>11uu</t>
  </si>
  <si>
    <t>https://www.xiaohongshu.com/user/profile/5dc127080000000001000912?xhsshare=CopyLink&amp;appuid=5dc127080000000001000912&amp;apptime=1605249902</t>
  </si>
  <si>
    <t>17600</t>
  </si>
  <si>
    <t>13076165093</t>
  </si>
  <si>
    <t>https://www.xiaohongshu.com/discovery/item/5fd9c9d900000000010081d0?xhsshare=CopyLink&amp;appuid=5dc127080000000001000912&amp;apptime=1608108531</t>
  </si>
  <si>
    <t>https://show.meitu.com/detail?feed_id=6744896604854052980&amp;root_id=1462838929&amp;stat_gid=748602836&amp;stat_uid=1462838929</t>
  </si>
  <si>
    <t>洗发水也可以定制了，秃头党有救了</t>
  </si>
  <si>
    <t>2020-12-04T20:11:00</t>
  </si>
  <si>
    <t>停停的奶黄包</t>
  </si>
  <si>
    <t>X1806972509</t>
  </si>
  <si>
    <t>https://www.xiaohongshu.com/user/profile/5dcd24e9000000000100911f?xhsshare=CopyLink&amp;appuid=5dcd24e9000000000100911f&amp;apptime=1605327468</t>
  </si>
  <si>
    <t>7856</t>
  </si>
  <si>
    <t>15119952489</t>
  </si>
  <si>
    <t>https://www.xiaohongshu.com/discovery/item/5fca38b700000000010014b6?xhsshare=CopyLink&amp;appuid=5dcd24e9000000000100911f&amp;apptime=1607088319</t>
  </si>
  <si>
    <t>一只小YaYa</t>
  </si>
  <si>
    <t>YaYa001209</t>
  </si>
  <si>
    <t>https://www.xiaohongshu.com/user/profile/5e3ff6360000000001002a49?xhsshare=CopyLink&amp;appuid=5e3ff6360000000001002a49&amp;apptime=1605068981</t>
  </si>
  <si>
    <t>13603792453</t>
  </si>
  <si>
    <t>https://www.xiaohongshu.com/discovery/item/5fd059d8000000000101dd79?xhsshare=CopyLink&amp;appuid=5e3ff6360000000001002a49&amp;apptime=1607491503</t>
  </si>
  <si>
    <t>可以定制的洗发水☑️这么高级的咩</t>
  </si>
  <si>
    <t>2020-12-04T21:25:00</t>
  </si>
  <si>
    <t>44</t>
  </si>
  <si>
    <t>Cikaaa_</t>
  </si>
  <si>
    <t>zhuyixyfy</t>
  </si>
  <si>
    <t>https://www.xiaohongshu.com/user/profile/5cf6874400000000120035b6?xhsshare=CopyLink&amp;appuid=5cf6874400000000120035b6&amp;apptime=1605250365</t>
  </si>
  <si>
    <t>15976171622</t>
  </si>
  <si>
    <t>https://www.xiaohongshu.com/discovery/item/5fc9a6290000000001009cd5?xhsshare=CopyLink&amp;appuid=5cf6874400000000120035b6&amp;apptime=1607151219</t>
  </si>
  <si>
    <t>qq</t>
  </si>
  <si>
    <t>E78291682</t>
  </si>
  <si>
    <t xml:space="preserve">Baekbogaaa </t>
  </si>
  <si>
    <t>https://www.xiaohongshu.com/user/profile/5d5eb7120000000001003be5?xhsshare=CopyLink&amp;appuid=5d5eb7120000000001003be5&amp;apptime=1605249623</t>
  </si>
  <si>
    <t>13662205823</t>
  </si>
  <si>
    <t>https://www.xiaohongshu.com/discovery/item/5fc4c4d20000000001006865?xhsshare=CopyLink&amp;appuid=5d5eb7120000000001003be5&amp;apptime=1606731557</t>
  </si>
  <si>
    <t>https://m.weibo.cn/6895839977/4577741872045360</t>
  </si>
  <si>
    <t>Serendipity</t>
  </si>
  <si>
    <t>zzl375018</t>
  </si>
  <si>
    <r>
      <rPr>
        <sz val="12"/>
        <color theme="6" tint="-0.249977111117893"/>
        <rFont val="微软雅黑"/>
        <charset val="134"/>
      </rPr>
      <t>多肉葡萄</t>
    </r>
    <r>
      <rPr>
        <sz val="12"/>
        <color theme="6" tint="-0.249977111117893"/>
        <rFont val="Baskerville Old Face"/>
        <family val="1"/>
      </rPr>
      <t>🍇</t>
    </r>
  </si>
  <si>
    <t>https://www.xiaohongshu.com/user/profile/5e73307f0000000001003383?xhsshare=CopyLink&amp;appuid=5e73307f0000000001003383&amp;apptime=1605496474</t>
  </si>
  <si>
    <t>13750194225</t>
  </si>
  <si>
    <t>https://www.xiaohongshu.com/discovery/item/5fd076400000000001005531?xhsshare=CopyLink&amp;appuid=5e73307f0000000001003383&amp;apptime=1607569147</t>
  </si>
  <si>
    <t>定制洗护~麻麻不会担心我秃头啦</t>
  </si>
  <si>
    <t>2020-11-30T18:09:00</t>
  </si>
  <si>
    <t>。</t>
  </si>
  <si>
    <t>17738236239</t>
  </si>
  <si>
    <t>银河小铁骑</t>
  </si>
  <si>
    <t>https://www.xiaohongshu.com/user/profile/5f086cce0000000001003087?xhsshare=CopyLink&amp;appuid=5f086cce0000000001003087&amp;apptime=1605576280</t>
  </si>
  <si>
    <t>10238</t>
  </si>
  <si>
    <t>婧婧快跑</t>
  </si>
  <si>
    <t>13829924191</t>
  </si>
  <si>
    <t>婧婧来了</t>
  </si>
  <si>
    <t>https://www.xiaohongshu.com/user/profile/5bf11bc45b52e70001a1717a?xhsshare=CopyLink&amp;appuid=5bf11bc45b52e70001a1717a&amp;apptime=1570580650</t>
  </si>
  <si>
    <t>https://www.xiaohongshu.com/discovery/item/5ff466f7000000000101f2cb?xhsshare=CopyLink&amp;appuid=5bf11bc45b52e70001a1717a&amp;apptime=1609937400</t>
  </si>
  <si>
    <t>已发</t>
  </si>
  <si>
    <t>视频</t>
  </si>
  <si>
    <t>秋鱼的嘴</t>
  </si>
  <si>
    <t>xgzhh1009</t>
  </si>
  <si>
    <t>晚间偷亲吧</t>
  </si>
  <si>
    <t>https://www.xiaohongshu.com/user/profile/5d243e9d0000000010005d47?xhsshare=CopyLink&amp;appuid=5bb9e1e53c2ad90001677494&amp;apptime=1605362969</t>
  </si>
  <si>
    <t>13696793761</t>
  </si>
  <si>
    <t>https://www.xiaohongshu.com/discovery/item/5fdc75fa000000000100532d?xhsshare=CopyLink&amp;appuid=5d243e9d0000000010005d47&amp;apptime=1608360458</t>
  </si>
  <si>
    <t>Jerah</t>
  </si>
  <si>
    <t>842256431</t>
  </si>
  <si>
    <t>钟一zoey</t>
  </si>
  <si>
    <t>https://www.xiaohongshu.com/user/profile/5c49e2e20000000010011257?xhsshare=CopyLink&amp;appuid=5c49e2e20000000010011257&amp;apptime=1605250549</t>
  </si>
  <si>
    <t>13727857427</t>
  </si>
  <si>
    <t>https://www.xiaohongshu.com/discovery/item/5fc8de5d0000000001003916?xhsshare=CopyLink&amp;appuid=5c49e2e20000000010011257&amp;apptime=1607418069</t>
  </si>
  <si>
    <t>彭彭鱼宴</t>
  </si>
  <si>
    <t>https://www.xiaohongshu.com/user/profile/5bd4463bd8734b00019332a4?xhsshare=CopyLink&amp;appuid=5bd4463bd8734b00019332a4&amp;apptime=157595520</t>
  </si>
  <si>
    <t>15662092250</t>
  </si>
  <si>
    <t>https://www.xiaohongshu.com/discovery/item/5fcf24c2000000000100be92?xhsshare=SinaWeibo&amp;appuid=5bd4463bd8734b00019332a4&amp;apptime=1607509912</t>
  </si>
  <si>
    <t>Heather</t>
  </si>
  <si>
    <t>heatherrrrr_</t>
  </si>
  <si>
    <t>https://www.xiaohongshu.com/user/profile/5e154f8300000000010079d3?xhsshare=CopyLink&amp;appuid=5e154f8300000000010079d3&amp;apptime=1605250427</t>
  </si>
  <si>
    <t>10229</t>
  </si>
  <si>
    <t>13265360262</t>
  </si>
  <si>
    <t>http://www.xiaohongshu.com/discovery/item/5fc4ca270000000001007ff4?xhsshare=CopyLink&amp;appuid=5e154f8300000000010079d3&amp;apptime=1606792804</t>
  </si>
  <si>
    <t>https://weibo.com/u/5244140110</t>
  </si>
  <si>
    <t>可凡了（Qwo1ko）</t>
  </si>
  <si>
    <t>minochily</t>
  </si>
  <si>
    <t>可凡了</t>
  </si>
  <si>
    <t>https://www.xiaohongshu.com/user/profile/5be01fc20b6b7200015c6df0?xhsshare=CopyLink&amp;appuid=5be01fc20b6b7200015c6df0&amp;apptime=1605255463</t>
  </si>
  <si>
    <t>27000</t>
  </si>
  <si>
    <t>15816198773</t>
  </si>
  <si>
    <t>https://www.xiaohongshu.com/discovery/item/5fdab180000000000101f7ff?xhsshare=CopyLink&amp;appuid=5be01fc20b6b7200015c6df0&amp;apptime=1608291249</t>
  </si>
  <si>
    <t>Everything都🉑️diy！洗发水我也要和别人不</t>
  </si>
  <si>
    <t>2020-11-30T18:32:00</t>
  </si>
  <si>
    <t>汇总</t>
  </si>
  <si>
    <t>#N/A</t>
  </si>
  <si>
    <t>序号</t>
  </si>
  <si>
    <t>年龄</t>
  </si>
  <si>
    <t>筛选</t>
  </si>
  <si>
    <t>店铺内拍单产品</t>
  </si>
  <si>
    <t>赞和收藏数量</t>
  </si>
  <si>
    <t>本月合作</t>
  </si>
  <si>
    <t>视频待选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</si>
  <si>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</si>
  <si>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</si>
  <si>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</si>
  <si>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</si>
  <si>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</si>
  <si>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</si>
  <si>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</si>
  <si>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视频笔记报价</t>
  </si>
  <si>
    <t>以往视频笔记链接参考(合作视频达人必填)</t>
  </si>
  <si>
    <t>护发精华（四选二）</t>
  </si>
  <si>
    <t>图文笔记报价</t>
  </si>
  <si>
    <t>160</t>
  </si>
  <si>
    <t>y</t>
  </si>
  <si>
    <t>Chanweiyeen77</t>
  </si>
  <si>
    <t>13590120002</t>
  </si>
  <si>
    <t>18-24</t>
  </si>
  <si>
    <t>灰灰又睡了</t>
  </si>
  <si>
    <t>https://www.xiaohongshu.com/user/profile/5e806265000000000100ac63?xhsshare=CopyLink&amp;appuid=5e806265000000000100ac63&amp;apptime=1604235173</t>
  </si>
  <si>
    <t>2w</t>
  </si>
  <si>
    <t>4.9w</t>
  </si>
  <si>
    <t>护肤,彩妆</t>
  </si>
  <si>
    <t>广州</t>
  </si>
  <si>
    <t>小红书</t>
  </si>
  <si>
    <t>3天内</t>
  </si>
  <si>
    <t>稿费300(粉丝数量1w-3w)</t>
  </si>
  <si>
    <t>没有视频</t>
  </si>
  <si>
    <t>控油</t>
  </si>
  <si>
    <t>陳某</t>
  </si>
  <si>
    <t>jacksonwang617</t>
  </si>
  <si>
    <t>15918251644</t>
  </si>
  <si>
    <t>一粒明治</t>
  </si>
  <si>
    <t>https://www.xiaohongshu.com/user/profile/5c682728000000001102c837?xhsshare=CopyLink&amp;appuid=5f06d0250000000001005add&amp;apptime=1605249766</t>
  </si>
  <si>
    <t>6993</t>
  </si>
  <si>
    <t>177000</t>
  </si>
  <si>
    <t>广东省惠州市</t>
  </si>
  <si>
    <t>微博</t>
  </si>
  <si>
    <t>0</t>
  </si>
  <si>
    <t>蓬松(增发量)</t>
  </si>
  <si>
    <t>77</t>
  </si>
  <si>
    <t xml:space="preserve">1051590902 </t>
  </si>
  <si>
    <t xml:space="preserve">13536222412 </t>
  </si>
  <si>
    <t xml:space="preserve">77不许偷懒 </t>
  </si>
  <si>
    <t xml:space="preserve">https://www.xiaohongshu.com/user/profile/5f5f0ada000000000101c884?xhsshare=CopyLink&amp;appuid=5f5f0ada000000000101c884&amp;apptime=1601986994 </t>
  </si>
  <si>
    <t>346000</t>
  </si>
  <si>
    <t>江门市</t>
  </si>
  <si>
    <t>微博 绿洲</t>
  </si>
  <si>
    <t>防脱,控油</t>
  </si>
  <si>
    <t>图文合作</t>
  </si>
  <si>
    <t>洗发水+蓬松精华+亮泽精华</t>
  </si>
  <si>
    <t>718000</t>
  </si>
  <si>
    <t>护肤</t>
  </si>
  <si>
    <t>厦门</t>
  </si>
  <si>
    <t>无</t>
  </si>
  <si>
    <t>亮泽</t>
  </si>
  <si>
    <t>171000</t>
  </si>
  <si>
    <t>https://www.xiaohongshu.com/discovery/item/5f9cdbb20000000001005244?xhsshare=CopyLink&amp;appuid=598eebf250c4b44824942b8a&amp;apptime=1605250082</t>
  </si>
  <si>
    <t>155</t>
  </si>
  <si>
    <t>13560014813</t>
  </si>
  <si>
    <t>511000</t>
  </si>
  <si>
    <t>美图</t>
  </si>
  <si>
    <t>1</t>
  </si>
  <si>
    <t>332</t>
  </si>
  <si>
    <t>番茄崽～</t>
  </si>
  <si>
    <t>18319516649</t>
  </si>
  <si>
    <t>番茄崽</t>
  </si>
  <si>
    <t>https://www.xiaohongshu.com/user/profile/5e5f9d7d00000000010021f0?xhsshare=CopyLink&amp;appuid=5e5f9d7d00000000010021f0&amp;apptime=1605510879</t>
  </si>
  <si>
    <t>9820</t>
  </si>
  <si>
    <t>200000</t>
  </si>
  <si>
    <t>广东省佛山市南海区大沥镇广东广东舞蹈戏剧职业学院</t>
  </si>
  <si>
    <t>不可</t>
  </si>
  <si>
    <t>没</t>
  </si>
  <si>
    <t>26</t>
  </si>
  <si>
    <t>🌀鱼鱼🌀</t>
  </si>
  <si>
    <t>242000</t>
  </si>
  <si>
    <t>东莞</t>
  </si>
  <si>
    <t xml:space="preserve">绿洲 </t>
  </si>
  <si>
    <t>不接视频</t>
  </si>
  <si>
    <t>蓬松(增发量),亮泽</t>
  </si>
  <si>
    <t>117000</t>
  </si>
  <si>
    <t>吉林延吉</t>
  </si>
  <si>
    <t>到货当个周末</t>
  </si>
  <si>
    <t>钟一zoey发布了一篇小红书笔记，快来看吧！😆 IuzOJE3PAvEi8o4 😆 http://xhslink.com/NyQER，复制本条信息，打开【小红书】App查看精彩内容！</t>
  </si>
  <si>
    <t>106</t>
  </si>
  <si>
    <t>18819773864</t>
  </si>
  <si>
    <t>115000</t>
  </si>
  <si>
    <t>广东</t>
  </si>
  <si>
    <t>绿洲</t>
  </si>
  <si>
    <t>46</t>
  </si>
  <si>
    <t>134000</t>
  </si>
  <si>
    <t>广东省珠海市</t>
  </si>
  <si>
    <t>0不拍视频</t>
  </si>
  <si>
    <t>247</t>
  </si>
  <si>
    <t>13432220061</t>
  </si>
  <si>
    <t>124000</t>
  </si>
  <si>
    <t>89</t>
  </si>
  <si>
    <t>你的同学小刘</t>
  </si>
  <si>
    <t xml:space="preserve">18035154102  </t>
  </si>
  <si>
    <t>https://www.xiaohongshu.com/user/profile/5afad76c11be1049912b54bb?xhsshare=CopyLink&amp;appuid=5afad76c11be1049912b54bb&amp;apptime=1584429053</t>
  </si>
  <si>
    <t>210000</t>
  </si>
  <si>
    <t>四川</t>
  </si>
  <si>
    <t>A,粘人的小妖精💃</t>
  </si>
  <si>
    <t>706900538</t>
  </si>
  <si>
    <t>15904103392</t>
  </si>
  <si>
    <t>24-29</t>
  </si>
  <si>
    <t>好姑凉</t>
  </si>
  <si>
    <t>https://www.xiaohongshu.com/user/profile/5adfc89fe8ac2b69b2a20752?xhsshare=CopyLink&amp;appuid=5adfc89fe8ac2b69b2a20752&amp;apptime=1605250257</t>
  </si>
  <si>
    <t>26000</t>
  </si>
  <si>
    <t>248000</t>
  </si>
  <si>
    <t>辽宁省铁岭市</t>
  </si>
  <si>
    <t>考拉</t>
  </si>
  <si>
    <t>好姑凉发布了一篇小红书笔记，快来看吧！😆 TgfaxNqaToR8kq2 😆 http://xhslink.com/yRGER，复制本条信息，打开【小红书】App查看精彩内容！</t>
  </si>
  <si>
    <t>黑心妈咪</t>
  </si>
  <si>
    <t>heibai2468</t>
  </si>
  <si>
    <t>18856034500</t>
  </si>
  <si>
    <t>https://www.xiaohongshu.com/user/profile/596b73815e87e7369c0147bc?xhsshare=CopyLink&amp;appuid=596b73815e87e7369c0147bc&amp;apptime=1605249636</t>
  </si>
  <si>
    <t>36088</t>
  </si>
  <si>
    <t>95000</t>
  </si>
  <si>
    <t>护肤,彩妆,母婴</t>
  </si>
  <si>
    <t>安庆</t>
  </si>
  <si>
    <t>美图秀秀</t>
  </si>
  <si>
    <t>一周内</t>
  </si>
  <si>
    <t>不接</t>
  </si>
  <si>
    <t>143</t>
  </si>
  <si>
    <t>吴晓琪</t>
  </si>
  <si>
    <t>wxq18859</t>
  </si>
  <si>
    <t>13611486014</t>
  </si>
  <si>
    <t>小丸子可爱的琪琪麻麻</t>
  </si>
  <si>
    <t>https://www.xiaohongshu.com/user/profile/5cb1f9150000000017006115?xhsshare=CopyLink&amp;appuid=5cb1f9150000000017006115&amp;apptime=1605254219</t>
  </si>
  <si>
    <t>60000</t>
  </si>
  <si>
    <t>护肤,母婴</t>
  </si>
  <si>
    <t>蓬松(增发量),防脱</t>
  </si>
  <si>
    <t>13411929053</t>
  </si>
  <si>
    <t>149000</t>
  </si>
  <si>
    <t>护肤,彩妆,美食</t>
  </si>
  <si>
    <t>肇庆</t>
  </si>
  <si>
    <t>๑</t>
  </si>
  <si>
    <t>Independence49</t>
  </si>
  <si>
    <t>18927558094</t>
  </si>
  <si>
    <t>叽肉卷卷</t>
  </si>
  <si>
    <t>https://www.xiaohongshu.com/user/profile/5f5b1ca10000000001009cca?xhsshare=CopyLink&amp;appuid=5f5b1ca10000000001009cca&amp;apptime=1605259288</t>
  </si>
  <si>
    <t>10794</t>
  </si>
  <si>
    <t>145000</t>
  </si>
  <si>
    <t>广东湛江</t>
  </si>
  <si>
    <t>可</t>
  </si>
  <si>
    <t>稿费500(粉丝数量3w-5w)</t>
  </si>
  <si>
    <t>297</t>
  </si>
  <si>
    <t>盼盼小小酥（上网课回复慢</t>
  </si>
  <si>
    <t>ppanda7</t>
  </si>
  <si>
    <t>13068584957</t>
  </si>
  <si>
    <t>盼盼小小酥</t>
  </si>
  <si>
    <t>https://www.xiaohongshu.com/user/profile/5d4d50e0000000001001a260?xhsshare=CopyLink&amp;appuid=5d4d50e0000000001001a260&amp;apptime=1605424674</t>
  </si>
  <si>
    <t>190000</t>
  </si>
  <si>
    <t>159</t>
  </si>
  <si>
    <t>💙PERLIE</t>
  </si>
  <si>
    <t>18665898429</t>
  </si>
  <si>
    <t>130000</t>
  </si>
  <si>
    <t>深圳</t>
  </si>
  <si>
    <t>不合作视频</t>
  </si>
  <si>
    <t>273</t>
  </si>
  <si>
    <t>65000</t>
  </si>
  <si>
    <t>广东省佛山市</t>
  </si>
  <si>
    <t>261</t>
  </si>
  <si>
    <t>91000</t>
  </si>
  <si>
    <t>泰安</t>
  </si>
  <si>
    <t>彭彭鱼宴发布了一篇小红书笔记，快来看吧！😆 Nz3i7fBsBnq9hsJ 😆 http://xhslink.com/YznQR，复制本条信息，打开【小红书】App查看精彩内容！</t>
  </si>
  <si>
    <t>97</t>
  </si>
  <si>
    <t>13716078043</t>
  </si>
  <si>
    <t>55000</t>
  </si>
  <si>
    <t>护肤,穿搭</t>
  </si>
  <si>
    <t>北京</t>
  </si>
  <si>
    <t>OK</t>
  </si>
  <si>
    <t>195</t>
  </si>
  <si>
    <t>是甜虾阿</t>
  </si>
  <si>
    <t>13631262391</t>
  </si>
  <si>
    <t>https://www.xiaohongshu.com/user/profile/5dab1d7300000000010052ef?xhsshare=CopyLink&amp;appuid=5dab1d7300000000010052ef&amp;apptime=1605262278</t>
  </si>
  <si>
    <t>10011</t>
  </si>
  <si>
    <t>108000</t>
  </si>
  <si>
    <t>广东省深圳市龙华区清湖高坳新村璟霖公寓</t>
  </si>
  <si>
    <t>亮泽,控油</t>
  </si>
  <si>
    <t>292</t>
  </si>
  <si>
    <t>￦</t>
  </si>
  <si>
    <t>aqianyi_</t>
  </si>
  <si>
    <t>13702300256</t>
  </si>
  <si>
    <t>Wwwww</t>
  </si>
  <si>
    <t>https://www.xiaohongshu.com/user/profile/5890802b5e87e73b8371321c?xhsshare=CopyLink&amp;appuid=5890802b5e87e73b8371321c&amp;apptime=1566495650</t>
  </si>
  <si>
    <t>105000</t>
  </si>
  <si>
    <t>广州or中山</t>
  </si>
  <si>
    <t>Wwwww发布了一篇小红书笔记，快来看吧！😆 3w8Gl6vgXmGoZcO 😆 http://xhslink.com/NhF2R，复制本条信息，打开【小红书】App查看精彩内容！</t>
  </si>
  <si>
    <t>毒药posion【看到回复】</t>
  </si>
  <si>
    <t>1006401419</t>
  </si>
  <si>
    <t>16606120511</t>
  </si>
  <si>
    <t>凉薄</t>
  </si>
  <si>
    <t xml:space="preserve">https://www.xiaohongshu.com/user/profile/5bbf78e8101c7a0001b00197?xhsshare=CopyLink&amp;appuid=5bbf78e8101c7a0001b00197&amp;apptime=1585189734
</t>
  </si>
  <si>
    <t>80000</t>
  </si>
  <si>
    <t>江苏省南通市</t>
  </si>
  <si>
    <t>237</t>
  </si>
  <si>
    <t>邂逅晴天</t>
  </si>
  <si>
    <t>mhb472458</t>
  </si>
  <si>
    <t>13480366952</t>
  </si>
  <si>
    <t>https://www.xiaohongshu.com/user/profile/5b644f034eacab6a78c9576d?xhsshare=CopyLink&amp;appuid=5b644f034eacab6a78c9576d&amp;apptime=1605279387</t>
  </si>
  <si>
    <t>78000</t>
  </si>
  <si>
    <t>广东省云浮市</t>
  </si>
  <si>
    <t>288</t>
  </si>
  <si>
    <t>17760746025</t>
  </si>
  <si>
    <t>83000</t>
  </si>
  <si>
    <t>郑州</t>
  </si>
  <si>
    <t>226</t>
  </si>
  <si>
    <t>苹果妹🌸</t>
  </si>
  <si>
    <t>Juan934012803</t>
  </si>
  <si>
    <t>13530581767</t>
  </si>
  <si>
    <t>菜卷丫~</t>
  </si>
  <si>
    <t>https://www.xiaohongshu.com/user/profile/5d29465b0000000016028b67?xhsshare=CopyLink&amp;appuid=5d29465b0000000016028b67&amp;apptime=1605272760</t>
  </si>
  <si>
    <t>76000</t>
  </si>
  <si>
    <t>潇潇橘</t>
  </si>
  <si>
    <t>chenghuan09</t>
  </si>
  <si>
    <t>18855094020</t>
  </si>
  <si>
    <t>https://www.xiaohongshu.com/user/profile/5c5020e2000000001803aa6d?xhsshare=CopyLink&amp;appuid=5c5020e2000000001803aa6d&amp;apptime=1605249677</t>
  </si>
  <si>
    <t>133000</t>
  </si>
  <si>
    <t>武汉</t>
  </si>
  <si>
    <t>亮泽,防脱</t>
  </si>
  <si>
    <t>221</t>
  </si>
  <si>
    <t>小阿狸</t>
  </si>
  <si>
    <t>tz1780659873</t>
  </si>
  <si>
    <t>15936283820</t>
  </si>
  <si>
    <t>https://www.xiaohongshu.com/user/profile/5d0252fc000000001203f84b?xhsshare=CopyLink&amp;appuid=5d0252fc000000001203f84b&amp;apptime=1605268928</t>
  </si>
  <si>
    <t>35000</t>
  </si>
  <si>
    <t>341000</t>
  </si>
  <si>
    <t>河南</t>
  </si>
  <si>
    <t>87</t>
  </si>
  <si>
    <t>94000</t>
  </si>
  <si>
    <t>海南人</t>
  </si>
  <si>
    <t>不拍视频</t>
  </si>
  <si>
    <t>238</t>
  </si>
  <si>
    <t>实.</t>
  </si>
  <si>
    <t>13643725004</t>
  </si>
  <si>
    <t>13526133050</t>
  </si>
  <si>
    <t>https://www.xiaohongshu.com/user/profile/5f2e446a00000000010035b3?xhsshare=CopyLink&amp;appuid=5f2e446a00000000010035b3&amp;apptime=1605280771</t>
  </si>
  <si>
    <t>31000</t>
  </si>
  <si>
    <t>194000</t>
  </si>
  <si>
    <t>河南省安阳市滑县道口镇南门街97</t>
  </si>
  <si>
    <t>可以</t>
  </si>
  <si>
    <t>实.发布了一篇小红书笔记，快来看吧！😆 buNd9mOempqtGen 😆 http://xhslink.com/WM3MR，复制本条信息，打开【小红书】App查看精彩内容！</t>
  </si>
  <si>
    <t>201</t>
  </si>
  <si>
    <t>17730808207</t>
  </si>
  <si>
    <t>185000</t>
  </si>
  <si>
    <t>河南安阳</t>
  </si>
  <si>
    <t>三天内</t>
  </si>
  <si>
    <t>147</t>
  </si>
  <si>
    <t>wendy</t>
  </si>
  <si>
    <t>discovery-wm</t>
  </si>
  <si>
    <t>18761025034</t>
  </si>
  <si>
    <t>https://www.xiaohongshu.com/user/profile/5b078b8c11be101a88b0dc87?xhsshare=CopyLink&amp;appuid=5b042137e8ac2b5fa164dec7&amp;apptime=1568779878</t>
  </si>
  <si>
    <t>20000</t>
  </si>
  <si>
    <t>123000</t>
  </si>
  <si>
    <t>江苏连云港</t>
  </si>
  <si>
    <t>218</t>
  </si>
  <si>
    <t>Cherry小世界</t>
  </si>
  <si>
    <t>18613180239</t>
  </si>
  <si>
    <t>13632107043</t>
  </si>
  <si>
    <t>cherry小世界</t>
  </si>
  <si>
    <t>https://www.xiaohongshu.com/user/profile/5d28027b00000000160051b3?xhsshare=CopyLink&amp;appuid=5d28027b00000000160051b3&amp;apptime=1605271232</t>
  </si>
  <si>
    <t>67000</t>
  </si>
  <si>
    <t>粘贴不了 见最近发布有</t>
  </si>
  <si>
    <t>300</t>
  </si>
  <si>
    <t>73000</t>
  </si>
  <si>
    <t>219</t>
  </si>
  <si>
    <t>泡沫</t>
  </si>
  <si>
    <t>18004103392</t>
  </si>
  <si>
    <t>晚安喵</t>
  </si>
  <si>
    <t>https://www.xiaohongshu.com/user/profile/5c9d9bc70000000016039169?xhsshare=CopyLink&amp;appuid=5c9d9bc70000000016039169&amp;apptime=1605271276</t>
  </si>
  <si>
    <t>晚安喵发布了一篇小红书笔记，快来看吧！😆 024YsCn9auQmIf9 😆 http://xhslink.com/1C7JR，复制本条信息，打开【小红书】App查看精彩内容！</t>
  </si>
  <si>
    <t>13267218470</t>
  </si>
  <si>
    <t>笼奈藤子</t>
  </si>
  <si>
    <t>https://www.xiaohongshu.com/user/profile/5bdff4262572a10001aa7919?xhsshare=CopyLink&amp;appuid=5bdff4262572a10001aa7919&amp;apptime=1605250132</t>
  </si>
  <si>
    <t>49000</t>
  </si>
  <si>
    <t>彩妆,旅行</t>
  </si>
  <si>
    <t>成都</t>
  </si>
  <si>
    <t>都可以</t>
  </si>
  <si>
    <t>有 但复制不上</t>
  </si>
  <si>
    <t>323</t>
  </si>
  <si>
    <t>美图 绿洲</t>
  </si>
  <si>
    <t>奶酪爱你呀发布了一篇小红书笔记，快来看吧！😆 lq8CXdFqDoTUxpA 😆 http://xhslink.com/s4NnS，复制本条信息，打开【小红书】App查看精彩内容！</t>
  </si>
  <si>
    <t>246</t>
  </si>
  <si>
    <t>是花卷呀🧃</t>
  </si>
  <si>
    <t>13291816020</t>
  </si>
  <si>
    <t>杭州</t>
  </si>
  <si>
    <t>178</t>
  </si>
  <si>
    <t>17606622981</t>
  </si>
  <si>
    <t>77000</t>
  </si>
  <si>
    <t>阳江</t>
  </si>
  <si>
    <t>315</t>
  </si>
  <si>
    <t>15137321865</t>
  </si>
  <si>
    <t>河南郑州</t>
  </si>
  <si>
    <t>62</t>
  </si>
  <si>
    <t>红书主页链接：https://www.xiaohongshu.com/user/profile/5f086cce0000000001003087?xhsshare=CopyLink&amp;appuid=57b8772d6a6a696bb4ebe76d&amp;apptime=1604999766</t>
  </si>
  <si>
    <t>重庆</t>
  </si>
  <si>
    <t>134</t>
  </si>
  <si>
    <t>新沐佳一</t>
  </si>
  <si>
    <t>Boice201314</t>
  </si>
  <si>
    <t>13143466052</t>
  </si>
  <si>
    <t>https://www.xiaohongshu.com/user/profile/5e1289ab00000000010003b9?xhsshare=CopyLink&amp;appuid=5e1289ab00000000010003b9&amp;apptime=1605253219</t>
  </si>
  <si>
    <t>306000</t>
  </si>
  <si>
    <t>295</t>
  </si>
  <si>
    <t>A</t>
  </si>
  <si>
    <t>Skies🐷请注明来意</t>
  </si>
  <si>
    <t>69000</t>
  </si>
  <si>
    <t>沈阳</t>
  </si>
  <si>
    <t xml:space="preserve">抖音 微博 </t>
  </si>
  <si>
    <t>新的 粉底霜，洒了半瓶 我太心疼了⚠️⚠️#种草 @DOU+小助手  https://v.douyin.com/JHkEH9v/ 复制此链接，打开抖音，直接观看视频！</t>
  </si>
  <si>
    <t>18575611607</t>
  </si>
  <si>
    <t>52000</t>
  </si>
  <si>
    <t xml:space="preserve">5天内 </t>
  </si>
  <si>
    <t>294</t>
  </si>
  <si>
    <t>冰阔落</t>
  </si>
  <si>
    <t>qINXINYUANNNN</t>
  </si>
  <si>
    <t>15989101070</t>
  </si>
  <si>
    <t>https://www.xiaohongshu.com/user/profile/5a4fa5144eacab165eae6e98?xhsshare=CopyLink&amp;appuid=5a4fa5144eacab165eae6e98&amp;apptime=1605369979</t>
  </si>
  <si>
    <t>16000</t>
  </si>
  <si>
    <t>82000</t>
  </si>
  <si>
    <t>35</t>
  </si>
  <si>
    <t>啃面包的泰迪（发货请确认地址）</t>
  </si>
  <si>
    <t>17625426371</t>
  </si>
  <si>
    <t>半俗半雅半疯癫</t>
  </si>
  <si>
    <t>https://www.xiaohongshu.com/user/profile/5bbc8916995b09000120ace9?xhsshare=CopyLink&amp;appuid=5bbf04876cc8c10001959fea&amp;apptime=1572446218</t>
  </si>
  <si>
    <t>72000</t>
  </si>
  <si>
    <t>江苏南通</t>
  </si>
  <si>
    <t>/</t>
  </si>
  <si>
    <t>227</t>
  </si>
  <si>
    <t>帆：</t>
  </si>
  <si>
    <t>137000</t>
  </si>
  <si>
    <t>潮州</t>
  </si>
  <si>
    <t>纪以宁发布了一篇小红书笔记，快来看吧！😆 8jYSZ2NrvSCoqpj 😆 http://xhslink.com/XStec，复制本条信息，打开【小红书】App查看精彩内容！</t>
  </si>
  <si>
    <t>264</t>
  </si>
  <si>
    <t>Ceng</t>
  </si>
  <si>
    <t xml:space="preserve">suancaimiana </t>
  </si>
  <si>
    <t>15112089319</t>
  </si>
  <si>
    <t>爱吃酸菜面的老坛酱</t>
  </si>
  <si>
    <t>https://www.xiaohongshu.com/user/profile/5ca0a621000000001601b0d8?xhsshare=CopyLink&amp;appuid=5ca0a621000000001601b0d8&amp;apptime=1590419728</t>
  </si>
  <si>
    <t>洗发水+蓬松精华+控油精华</t>
  </si>
  <si>
    <t>180000</t>
  </si>
  <si>
    <t>3-5日</t>
  </si>
  <si>
    <t>258</t>
  </si>
  <si>
    <t>540000</t>
  </si>
  <si>
    <t>蓬松(增发量),控油</t>
  </si>
  <si>
    <t>13202797328</t>
  </si>
  <si>
    <t>213000</t>
  </si>
  <si>
    <t>广东肇庆</t>
  </si>
  <si>
    <t>37</t>
  </si>
  <si>
    <t>🐷ྀིKiki_</t>
  </si>
  <si>
    <t>13250331508</t>
  </si>
  <si>
    <t>118000</t>
  </si>
  <si>
    <t>广东广州</t>
  </si>
  <si>
    <t>13527658669</t>
  </si>
  <si>
    <t>108734</t>
  </si>
  <si>
    <t>汕头</t>
  </si>
  <si>
    <t>2</t>
  </si>
  <si>
    <t>15755669701</t>
  </si>
  <si>
    <t>423000</t>
  </si>
  <si>
    <t>朋友圈</t>
  </si>
  <si>
    <t>210</t>
  </si>
  <si>
    <t>李小闹</t>
  </si>
  <si>
    <t>13464150664</t>
  </si>
  <si>
    <t>https://www.xiaohongshu.com/user/profile/5b0adee511be102513e85632?xhsshare=CopyLink&amp;appuid=5b0adee511be102513e85632&amp;apptime=1605269168</t>
  </si>
  <si>
    <t>100000</t>
  </si>
  <si>
    <t>辽宁省</t>
  </si>
  <si>
    <t>296</t>
  </si>
  <si>
    <t>13795995442</t>
  </si>
  <si>
    <t>127000</t>
  </si>
  <si>
    <t>微博，美图秀秀</t>
  </si>
  <si>
    <t>5天内</t>
  </si>
  <si>
    <t>328</t>
  </si>
  <si>
    <t>112000</t>
  </si>
  <si>
    <t>Ealine发布了一篇小红书笔记，快来看吧！😆 A0qvVNOtoR0bkG4 😆 http://xhslink.com/ZOcpS，复制本条信息，打开【小红书】App查看精彩内容！</t>
  </si>
  <si>
    <t>YXT_yxt1012</t>
  </si>
  <si>
    <t>13666209900</t>
  </si>
  <si>
    <t>一盒桐多多</t>
  </si>
  <si>
    <t>https://www.xiaohongshu.com/user/profile/5d7ccce80000000001009494?xhsshare=CopyLink&amp;appuid=5d7ccce80000000001009494&amp;apptime=1605250584</t>
  </si>
  <si>
    <t>170</t>
  </si>
  <si>
    <t>18923920576</t>
  </si>
  <si>
    <t>339000</t>
  </si>
  <si>
    <t>141</t>
  </si>
  <si>
    <t>响响</t>
  </si>
  <si>
    <t>17375753554</t>
  </si>
  <si>
    <t>晌晌</t>
  </si>
  <si>
    <t>https://www.xiaohongshu.com/user/profile/5d0ef2d700000000100112e2?xhsshare=CopyLink&amp;appuid=5d0ef2d700000000100112e2&amp;apptime=1598861568</t>
  </si>
  <si>
    <t>17650</t>
  </si>
  <si>
    <t>长沙、新疆</t>
  </si>
  <si>
    <t>200合集</t>
  </si>
  <si>
    <t>262</t>
  </si>
  <si>
    <t>15918852647</t>
  </si>
  <si>
    <t>84000</t>
  </si>
  <si>
    <t>60</t>
  </si>
  <si>
    <t>Even、zZ</t>
  </si>
  <si>
    <t>17020094582</t>
  </si>
  <si>
    <t>https://www.xiaohongshu.com/user/profile/5927fb535e87e73932bd7066?xhsshare=CopyLink&amp;appuid=5927fb535e87e73932bd7066&amp;apptime=1593521659</t>
  </si>
  <si>
    <t>232000</t>
  </si>
  <si>
    <t>Even、zZ发布了一篇小红书笔记，快来看吧！😆 xtr9XXoGbYteYtI 😆 http://xhslink.com/SBMER，复制本条信息，打开【小红书】App查看精彩内容！</t>
  </si>
  <si>
    <t>90</t>
  </si>
  <si>
    <t>桥本奈奈子</t>
  </si>
  <si>
    <t>nainaizibb</t>
  </si>
  <si>
    <t>18925711998</t>
  </si>
  <si>
    <t>https://www.xiaohongshu.com/user/profile/5bfc01834ba5af0001d9f00a?xhsshare=CopyLink&amp;appuid=5bfc01834ba5af0001d9f00a&amp;apptime=1568096401</t>
  </si>
  <si>
    <t>护肤,彩妆,穿搭</t>
  </si>
  <si>
    <t>4天</t>
  </si>
  <si>
    <t>179</t>
  </si>
  <si>
    <t>'</t>
  </si>
  <si>
    <t>2414919574</t>
  </si>
  <si>
    <t>18718337713</t>
  </si>
  <si>
    <t>凉凉不吃素</t>
  </si>
  <si>
    <t>https://www.xiaohongshu.com/user/profile/5f4f9e7400000000010066eb?xhsshare=CopyLink&amp;appuid=5f4f9e7400000000010066eb&amp;apptime=1602578406</t>
  </si>
  <si>
    <t>240</t>
  </si>
  <si>
    <t>Hoyeesin(koc没回是没醒 七点勿扰</t>
  </si>
  <si>
    <t>13168002521</t>
  </si>
  <si>
    <t>18770218667</t>
  </si>
  <si>
    <t>Hoyeesin</t>
  </si>
  <si>
    <t>https://www.xiaohongshu.com/user/profile/5ec11103000000000101f1de?xhsshare=CopyLink&amp;appuid=5ec11103000000000101f1de&amp;apptime=1605281116</t>
  </si>
  <si>
    <t>150000</t>
  </si>
  <si>
    <t>深圳/河源</t>
  </si>
  <si>
    <t>174</t>
  </si>
  <si>
    <t>放眼看世界</t>
  </si>
  <si>
    <t>Aliuqian8808</t>
  </si>
  <si>
    <t>15522708808</t>
  </si>
  <si>
    <t>30-34</t>
  </si>
  <si>
    <t>冰糖炖雪梨</t>
  </si>
  <si>
    <t>https://www.xiaohongshu.com/user/profile/5cdf7eed0000000011021902?xhsshare=CopyLink&amp;appuid=5cdf7eed0000000011021902&amp;apptime=1601529334</t>
  </si>
  <si>
    <t>157000</t>
  </si>
  <si>
    <t>护肤,美食</t>
  </si>
  <si>
    <t>河北省沧州市盐山县北环明珠小区</t>
  </si>
  <si>
    <t>不做视频</t>
  </si>
  <si>
    <t>61</t>
  </si>
  <si>
    <t>小鱼同学</t>
  </si>
  <si>
    <t>YYH19930321</t>
  </si>
  <si>
    <t>18356520829</t>
  </si>
  <si>
    <t>https://www.xiaohongshu.com/user/profile/5c4141ea0000000007029d2e?xhsshare=CopyLink&amp;appuid=5c4141ea0000000007029d2e&amp;apptime=1605250467</t>
  </si>
  <si>
    <t>107000</t>
  </si>
  <si>
    <t>安徽</t>
  </si>
  <si>
    <t>微博 绿洲都是万粉 免费同步</t>
  </si>
  <si>
    <t>331</t>
  </si>
  <si>
    <t>珍妮</t>
  </si>
  <si>
    <t>1363635867</t>
  </si>
  <si>
    <t>13026794760</t>
  </si>
  <si>
    <t>超甜珍妮</t>
  </si>
  <si>
    <t>https://www.xiaohongshu.com/user/profile/5cf68d84000000001601a2e3?xhsshare=CopyLink&amp;appuid=5cf68d84000000001601a2e3&amp;apptime=1605510592</t>
  </si>
  <si>
    <t>88000</t>
  </si>
  <si>
    <t>177</t>
  </si>
  <si>
    <t>13715184590</t>
  </si>
  <si>
    <t>109000</t>
  </si>
  <si>
    <t>百事可爱💕</t>
  </si>
  <si>
    <t>qz628050</t>
  </si>
  <si>
    <t>15815598842</t>
  </si>
  <si>
    <t>是晚晚呀</t>
  </si>
  <si>
    <t>https://www.xiaohongshu.com/user/profile/59ff33494eacab075c9d7715?xhsshare=CopyLink&amp;appuid=59ff33494eacab075c9d7715&amp;apptime=1605249642</t>
  </si>
  <si>
    <t>11700</t>
  </si>
  <si>
    <t>81000</t>
  </si>
  <si>
    <t>广东省深圳市</t>
  </si>
  <si>
    <t>150</t>
  </si>
  <si>
    <t>Lcorgi-</t>
  </si>
  <si>
    <t>KKKHJ4882</t>
  </si>
  <si>
    <t>15766972772</t>
  </si>
  <si>
    <t>LCORGI 柯小基</t>
  </si>
  <si>
    <t>https://www.xiaohongshu.com/user/profile/5c475c360000000011010c4d?xhsshare=CopyLink&amp;appuid=5c475c360000000011010c4d&amp;apptime=1600185260</t>
  </si>
  <si>
    <t>LCORGI 柯小基发布了一篇小红书笔记，快来看吧！😆 XakhjBExRHHreyP 😆 http://xhslink.com/pjYFR，复制本条信息，打开【小红书】App查看精彩内容！</t>
  </si>
  <si>
    <t>13250725289</t>
  </si>
  <si>
    <t>七天内</t>
  </si>
  <si>
    <t>不视频</t>
  </si>
  <si>
    <t>63000</t>
  </si>
  <si>
    <t>Innocence.🎀</t>
  </si>
  <si>
    <t>13632973136</t>
  </si>
  <si>
    <t>309</t>
  </si>
  <si>
    <t>毛芳芳芳</t>
  </si>
  <si>
    <t>505245512</t>
  </si>
  <si>
    <t>13067839088</t>
  </si>
  <si>
    <t>啾啾</t>
  </si>
  <si>
    <t>https://www.xiaohongshu.com/user/profile/5ba7b62e07456200016efc27?xhsshare=CopyLink&amp;appuid=557136a8c2bdeb16cc0ba006&amp;apptime=1566957982</t>
  </si>
  <si>
    <t>杭州市</t>
  </si>
  <si>
    <t>176</t>
  </si>
  <si>
    <r>
      <rPr>
        <sz val="11"/>
        <color rgb="FFFF0000"/>
        <rFont val="宋体"/>
        <charset val="134"/>
      </rPr>
      <t>fan-zi0115</t>
    </r>
  </si>
  <si>
    <t>15255545552</t>
  </si>
  <si>
    <t>167000</t>
  </si>
  <si>
    <t>安徽合肥</t>
  </si>
  <si>
    <t>洗发水+蓬松精华+防脱精华</t>
  </si>
  <si>
    <t>1440000</t>
  </si>
  <si>
    <t>婧婧来了发布了一篇小红书笔记，快来看吧！😆 P12cwYkbDXIZmHM 😆 http://xhslink.com/gSGER，复制本条信息，打开【小红书】App查看精彩内容！</t>
  </si>
  <si>
    <t>308</t>
  </si>
  <si>
    <t>13129624915</t>
  </si>
  <si>
    <t>霖劲劲🌻</t>
  </si>
  <si>
    <t>258000</t>
  </si>
  <si>
    <t>绿洲、微博</t>
  </si>
  <si>
    <t>196</t>
  </si>
  <si>
    <t>Lok</t>
  </si>
  <si>
    <t>ztazs21</t>
  </si>
  <si>
    <t>15986003694</t>
  </si>
  <si>
    <t>橘子橙Orange</t>
  </si>
  <si>
    <t>https://www.xiaohongshu.com/user/profile/5e5f500b0000000001008011?xhsshare=CopyLink&amp;appuid=5a2a4c4911be10349926cd28&amp;apptime=1605260252</t>
  </si>
  <si>
    <t>25000</t>
  </si>
  <si>
    <t>广东惠州</t>
  </si>
  <si>
    <t>104</t>
  </si>
  <si>
    <t>阿毛發發</t>
  </si>
  <si>
    <t>maomaoo97</t>
  </si>
  <si>
    <t>17288035021</t>
  </si>
  <si>
    <t>https://www.xiaohongshu.com/user/profile/5e636494000000000100335d?xhsshare=CopyLink&amp;appuid=5ab7112d4eacab27c0cdd9df&amp;apptime=1597127748</t>
  </si>
  <si>
    <t>131000</t>
  </si>
  <si>
    <t>湛江</t>
  </si>
  <si>
    <t>194</t>
  </si>
  <si>
    <t>209000</t>
  </si>
  <si>
    <t>云南昆明</t>
  </si>
  <si>
    <t>小邓快跑发布了一篇小红书笔记，快来看吧！😆 8PnAR4X5pxyqcPX 😆 http://xhslink.com/HbHHR，复制本条信息，打开【小红书】App查看精彩内容！</t>
  </si>
  <si>
    <t>99</t>
  </si>
  <si>
    <t>K</t>
  </si>
  <si>
    <t>Psy314</t>
  </si>
  <si>
    <t>15876885960</t>
  </si>
  <si>
    <t>彭彭又睡了</t>
  </si>
  <si>
    <t>https://www.xiaohongshu.com/user/profile/5ebeaabf000000000100615c?xhsshare=CopyLink&amp;appuid=5ebeaabf000000000100615c&amp;apptime=1605237108</t>
  </si>
  <si>
    <t>174000</t>
  </si>
  <si>
    <t>微博美图秀秀</t>
  </si>
  <si>
    <t>86</t>
  </si>
  <si>
    <t>小章鱼</t>
  </si>
  <si>
    <t>len-32yuto</t>
  </si>
  <si>
    <t>13726914516</t>
  </si>
  <si>
    <t>辣炒鱿鱼</t>
  </si>
  <si>
    <t>https://www.xiaohongshu.com/user/profile/5f42248e000000000101f201?xhsshare=CopyLink&amp;appuid=5f42248e000000000101f201&amp;apptime=1604329529</t>
  </si>
  <si>
    <t>10840</t>
  </si>
  <si>
    <t>广东潮州</t>
  </si>
  <si>
    <t>10天内</t>
  </si>
  <si>
    <t>259</t>
  </si>
  <si>
    <t>CN(急事语音)</t>
  </si>
  <si>
    <t>1091171311</t>
  </si>
  <si>
    <t>13591030256</t>
  </si>
  <si>
    <t>红豆</t>
  </si>
  <si>
    <t>https://www.xiaohongshu.com/user/profile/5b40526e11be1017c6650af4?xhsshare=CopyLink&amp;appuid=5b40526e11be1017c6650af4&amp;apptime=1605314520</t>
  </si>
  <si>
    <t>203000</t>
  </si>
  <si>
    <t>防脱</t>
  </si>
  <si>
    <t>290</t>
  </si>
  <si>
    <t>379000</t>
  </si>
  <si>
    <t>合肥</t>
  </si>
  <si>
    <t>微博 美图秀秀</t>
  </si>
  <si>
    <t>晚间偷亲吧发布了一篇小红书笔记，快来看吧！😆 DU4TAcKxJxSYmCl 😆 http://xhslink.com/jDH1R，复制本条信息，打开【小红书】App查看精彩内容！</t>
  </si>
  <si>
    <t>71</t>
  </si>
  <si>
    <t>15220088161</t>
  </si>
  <si>
    <t>176000</t>
  </si>
  <si>
    <t>不合作视频 还是图文吧</t>
  </si>
  <si>
    <t>78</t>
  </si>
  <si>
    <t>@@</t>
  </si>
  <si>
    <t>ZHJie113</t>
  </si>
  <si>
    <t>15659206062</t>
  </si>
  <si>
    <t>Hebe</t>
  </si>
  <si>
    <t>https://www.xiaohongshu.com/user/profile/5c2f0d6e000000000501a011?xhsshare=CopyLink&amp;appuid=5c2f0d6e000000000501a011&amp;apptime=1560402594</t>
  </si>
  <si>
    <t>10900</t>
  </si>
  <si>
    <t>67900</t>
  </si>
  <si>
    <t>福建</t>
  </si>
  <si>
    <t>305</t>
  </si>
  <si>
    <t>你猜ʚ⃛ɞ</t>
  </si>
  <si>
    <t>13059122255</t>
  </si>
  <si>
    <t>163000</t>
  </si>
  <si>
    <t>303</t>
  </si>
  <si>
    <t>19825232932</t>
  </si>
  <si>
    <t>139000</t>
  </si>
  <si>
    <t>199</t>
  </si>
  <si>
    <t>小辉辉</t>
  </si>
  <si>
    <t>xiaohuihui_660</t>
  </si>
  <si>
    <t>18583658816</t>
  </si>
  <si>
    <t>小不点呀呀呀</t>
  </si>
  <si>
    <t>https://www.xiaohongshu.com/user/profile/56585184b8ce1a219e6e6cc0?xhsshare=CopyLink&amp;appuid=56585184b8ce1a219e6e6cc0&amp;apptime=1585548468</t>
  </si>
  <si>
    <t>148000</t>
  </si>
  <si>
    <t>重庆市</t>
  </si>
  <si>
    <t>5天</t>
  </si>
  <si>
    <t>加贝🦖</t>
  </si>
  <si>
    <t>hzw1249551920</t>
  </si>
  <si>
    <t>15889303060</t>
  </si>
  <si>
    <t>小加贝</t>
  </si>
  <si>
    <t>https://www.xiaohongshu.com/user/profile/5cb1430b0000000012032eb3?xhsshare=CopyLink&amp;appuid=5cb1430b0000000012032eb3&amp;apptime=1605249713</t>
  </si>
  <si>
    <t>17000</t>
  </si>
  <si>
    <t>104000</t>
  </si>
  <si>
    <t>广东省湛江市</t>
  </si>
  <si>
    <t>160000</t>
  </si>
  <si>
    <t>15920845942</t>
  </si>
  <si>
    <t>310</t>
  </si>
  <si>
    <t>13925242909</t>
  </si>
  <si>
    <t>114000</t>
  </si>
  <si>
    <t>广州 深圳</t>
  </si>
  <si>
    <t>微博 大众</t>
  </si>
  <si>
    <t>329</t>
  </si>
  <si>
    <t>蜜桃乌龙yy发布了一篇小红书笔记，快来看吧！😆 ZV3KYrfieuaTeIx 😆 http://xhslink.com/HhtpS，复制本条信息，打开【小红书】App查看精彩内容！</t>
  </si>
  <si>
    <t>204</t>
  </si>
  <si>
    <t>Gao.yu</t>
  </si>
  <si>
    <t>G070817520</t>
  </si>
  <si>
    <t>15205613912</t>
  </si>
  <si>
    <t>宇宇爱吃肉</t>
  </si>
  <si>
    <t>https://www.xiaohongshu.com/user/profile/5f6de8a100000000010068cc?xhsshare=CopyLink&amp;appuid=5d57c6400000000001008a94&amp;apptime=1605242784</t>
  </si>
  <si>
    <t>38000</t>
  </si>
  <si>
    <t>230000</t>
  </si>
  <si>
    <t>安徽省淮北市</t>
  </si>
  <si>
    <t>18898869174</t>
  </si>
  <si>
    <t>113000</t>
  </si>
  <si>
    <t>湛江市</t>
  </si>
  <si>
    <t>307</t>
  </si>
  <si>
    <t>18011874848</t>
  </si>
  <si>
    <t>不吃糖的小画家🐥</t>
  </si>
  <si>
    <t>298</t>
  </si>
  <si>
    <t>ltt小幸运</t>
  </si>
  <si>
    <t>ltt2091014</t>
  </si>
  <si>
    <t>17715631389</t>
  </si>
  <si>
    <t>Taurus</t>
  </si>
  <si>
    <t>https://www.xiaohongshu.com/user/profile/5bb82246ffd1e100010a234c?xhsshare=CopyLink&amp;appuid=5c6b921a000000001100c3bb&amp;apptime=1578554609</t>
  </si>
  <si>
    <t>江苏淮安</t>
  </si>
  <si>
    <t>285</t>
  </si>
  <si>
    <t>木子</t>
  </si>
  <si>
    <t>906575332</t>
  </si>
  <si>
    <t>18341049128</t>
  </si>
  <si>
    <t>https://www.xiaohongshu.com/user/profile/5e0ea84500000000010020d7?xhsshare=CopyLink&amp;appuid=5e0ea84500000000010020d7&amp;apptime=1605355463</t>
  </si>
  <si>
    <t>40000</t>
  </si>
  <si>
    <t>233000</t>
  </si>
  <si>
    <t>辽宁</t>
  </si>
  <si>
    <t>208</t>
  </si>
  <si>
    <t>LXD5199</t>
  </si>
  <si>
    <t>13537998395</t>
  </si>
  <si>
    <t>慕白在这里</t>
  </si>
  <si>
    <t>https://www.xiaohongshu.com/user/profile/587900db50c4b439d4197f4b?xhsshare=CopyLink&amp;appuid=587900db50c4b439d4197f4b&amp;apptime=1605269163</t>
  </si>
  <si>
    <t>14865</t>
  </si>
  <si>
    <t>123985</t>
  </si>
  <si>
    <t>225</t>
  </si>
  <si>
    <t>郑小胖（在线接推广）</t>
  </si>
  <si>
    <t>DiDi13414585749</t>
  </si>
  <si>
    <t>13076601351</t>
  </si>
  <si>
    <t>皮蛋瘦肉不要粥</t>
  </si>
  <si>
    <t>https://www.xiaohongshu.com/user/profile/5bec319a4fdf8a00010bf4ff?xhsshare=CopyLink&amp;appuid=5bf5473b349073000171c6bb&amp;apptime=1603689373</t>
  </si>
  <si>
    <t>278000</t>
  </si>
  <si>
    <t>B站  绿洲</t>
  </si>
  <si>
    <t>皮蛋瘦肉不要粥发布了一篇小红书笔记，快来看吧！😆 XVT9BG3Ac1qnXBP 😆 http://xhslink.com/wnMKR，复制本条信息，打开【小红书】App查看精彩内容！</t>
  </si>
  <si>
    <t>301</t>
  </si>
  <si>
    <t>L-LIJUN</t>
  </si>
  <si>
    <t>LIU-LIJUN-</t>
  </si>
  <si>
    <t>17358981305</t>
  </si>
  <si>
    <t>斑马斑马-</t>
  </si>
  <si>
    <t>https://www.xiaohongshu.com/user/profile/5eb287c400000000010078c1?xhsshare=CopyLink&amp;appuid=5eb287c400000000010078c1&amp;apptime=1605441637</t>
  </si>
  <si>
    <t>54000</t>
  </si>
  <si>
    <t>426000</t>
  </si>
  <si>
    <t>绵阳</t>
  </si>
  <si>
    <t>aling🔔</t>
  </si>
  <si>
    <t>13543072659</t>
  </si>
  <si>
    <t>摇摇铃铛</t>
  </si>
  <si>
    <t>https://www.xiaohongshu.com/user/profile/5eaffe750000000001007f75?xhsshare=CopyLink&amp;appuid=5eaffe750000000001007f75&amp;apptime=1605249835</t>
  </si>
  <si>
    <t>25300</t>
  </si>
  <si>
    <t>144000</t>
  </si>
  <si>
    <t>美图，微博</t>
  </si>
  <si>
    <t>244</t>
  </si>
  <si>
    <t>J</t>
  </si>
  <si>
    <t>s131453546054</t>
  </si>
  <si>
    <t>15767397692</t>
  </si>
  <si>
    <t>茶白</t>
  </si>
  <si>
    <t>https://www.xiaohongshu.com/user/profile/5dcbd40400000000010048f9?xhsshare=CopyLink&amp;appuid=5dcbd40400000000010048f9&amp;apptime=1589636907</t>
  </si>
  <si>
    <t>珠海</t>
  </si>
  <si>
    <t>美团</t>
  </si>
  <si>
    <t>茶白发布了一篇小红书笔记，快来看吧！😆 fzCdTMTmaqtpbQQ 😆 http://xhslink.com/Q6QNR，复制本条信息，打开【小红书】App查看精彩内容！</t>
  </si>
  <si>
    <t>137</t>
  </si>
  <si>
    <t>Yvette</t>
  </si>
  <si>
    <t>Fancy1573</t>
  </si>
  <si>
    <t>13701759926</t>
  </si>
  <si>
    <t>万事可爱多</t>
  </si>
  <si>
    <t>https://www.xiaohongshu.com/user/profile/55328ba3a46e9611302e46c9?xhsshare=CopyLink&amp;appuid=55328ba3a46e9611302e46c9&amp;apptime=1605253352</t>
  </si>
  <si>
    <t>1790</t>
  </si>
  <si>
    <t>上海</t>
  </si>
  <si>
    <t>325</t>
  </si>
  <si>
    <t>292000</t>
  </si>
  <si>
    <t>偷喝旺仔发布了一篇小红书笔记，快来看吧！😆 Ab5D7a4wrADwhpg 😆 http://xhslink.com/1yxoS，复制本条信息，打开【小红书】App查看精彩内容！</t>
  </si>
  <si>
    <t>三桥贵志</t>
  </si>
  <si>
    <t>19937032372</t>
  </si>
  <si>
    <t>https://www.xiaohongshu.com/user/profile/5a05ddd74eacab131a751507?xhsshare=CopyLink&amp;appuid=5a05ddd74eacab131a751507&amp;apptime=1604383120</t>
  </si>
  <si>
    <t>地址：广东省湛江市麻章区雷湖快线广东海洋大学寸金学院新湖校区   曾华瑶  18617169250</t>
  </si>
  <si>
    <t>5天那日</t>
  </si>
  <si>
    <t>不合作图文</t>
  </si>
  <si>
    <t>326</t>
  </si>
  <si>
    <t>15602618597</t>
  </si>
  <si>
    <t>141000</t>
  </si>
  <si>
    <t>广东东莞</t>
  </si>
  <si>
    <t>仅小红书</t>
  </si>
  <si>
    <t>277</t>
  </si>
  <si>
    <t>WINT</t>
  </si>
  <si>
    <t>1030478770</t>
  </si>
  <si>
    <t>15680125793</t>
  </si>
  <si>
    <t>Suneii</t>
  </si>
  <si>
    <t>https://www.xiaohongshu.com/user/profile/5e70835c00000000010053ca?xhsshare=CopyLink&amp;appuid=5e70835c00000000010053ca&amp;apptime=1605334763</t>
  </si>
  <si>
    <t>37500</t>
  </si>
  <si>
    <t>208000</t>
  </si>
  <si>
    <t>Suneii发布了一篇小红书笔记，快来看吧！😆 u4mTT9bBNqfP6uN 😆 http://xhslink.com/kACUR，复制本条信息，打开【小红书】App查看精彩内容！</t>
  </si>
  <si>
    <t>64</t>
  </si>
  <si>
    <t>70000</t>
  </si>
  <si>
    <t>Heather发布了一篇小红书笔记，快来看吧！😆 ikkhULsYlpZztX9 😆 http://xhslink.com/JLLER，复制本条信息，打开【小红书】App查看精彩内容！</t>
  </si>
  <si>
    <t>144</t>
  </si>
  <si>
    <t>apple</t>
  </si>
  <si>
    <t>weliana</t>
  </si>
  <si>
    <t>18550832315</t>
  </si>
  <si>
    <t>稻子随风摇</t>
  </si>
  <si>
    <t>https://www.xiaohongshu.com/user/profile/5bc8256170a0790001a89df3?xhsshare=CopyLink&amp;appuid=5b042137e8ac2b5fa164dec7&amp;apptime=1568792034</t>
  </si>
  <si>
    <t>74000</t>
  </si>
  <si>
    <t>江苏</t>
  </si>
  <si>
    <t>166</t>
  </si>
  <si>
    <t>开心糖果小张</t>
  </si>
  <si>
    <t>18956111213</t>
  </si>
  <si>
    <t>开心糖果小张🎀</t>
  </si>
  <si>
    <t>https://www.xiaohongshu.com/user/profile/5e7879680000000001008cd8?xhsshare=CopyLink&amp;appuid=5e7879680000000001008cd8&amp;apptime=1605257865</t>
  </si>
  <si>
    <t>28000</t>
  </si>
  <si>
    <t>152000</t>
  </si>
  <si>
    <t>安徽淮北</t>
  </si>
  <si>
    <t>🈚️</t>
  </si>
  <si>
    <t>319</t>
  </si>
  <si>
    <t>没有想法的白开水</t>
  </si>
  <si>
    <t>1398732575</t>
  </si>
  <si>
    <t>17688805194</t>
  </si>
  <si>
    <t>一些蓝</t>
  </si>
  <si>
    <t>https://www.xiaohongshu.com/user/profile/5d0b373a0000000016014016?xhsshare=CopyLink&amp;appuid=5d0b373a0000000016014016&amp;apptime=1605496564</t>
  </si>
  <si>
    <t>135000</t>
  </si>
  <si>
    <t>3天</t>
  </si>
  <si>
    <t>42</t>
  </si>
  <si>
    <t>18998769200</t>
  </si>
  <si>
    <t>68000</t>
  </si>
  <si>
    <t>小红书微博</t>
  </si>
  <si>
    <t>302</t>
  </si>
  <si>
    <t>哟西哟西</t>
  </si>
  <si>
    <t>lujing0930</t>
  </si>
  <si>
    <t>15816672769</t>
  </si>
  <si>
    <t>全糖小鹿</t>
  </si>
  <si>
    <t>https://www.xiaohongshu.com/user/profile/5c9c9587000000001101cfcd?xhsshare=CopyLink&amp;appuid=5c9c9587000000001101cfcd&amp;apptime=1600519639</t>
  </si>
  <si>
    <t>140000</t>
  </si>
  <si>
    <t>美图绿洲</t>
  </si>
  <si>
    <t>92000</t>
  </si>
  <si>
    <t>73</t>
  </si>
  <si>
    <t>16620626143</t>
  </si>
  <si>
    <t>广东深圳</t>
  </si>
  <si>
    <t>171</t>
  </si>
  <si>
    <t>脸赞小甜心</t>
  </si>
  <si>
    <t xml:space="preserve">qigelongdong777 </t>
  </si>
  <si>
    <t>17722859026</t>
  </si>
  <si>
    <t>https://www.xiaohongshu.com/user/profile/5d297e57000000001000e7d4?xhsshare=CopyLink&amp;appuid=5d297e57000000001000e7d4&amp;apptime=1586748440</t>
  </si>
  <si>
    <t>240000</t>
  </si>
  <si>
    <t>115</t>
  </si>
  <si>
    <t>林儿菇娘</t>
  </si>
  <si>
    <t>lin1227529</t>
  </si>
  <si>
    <t>13113358737</t>
  </si>
  <si>
    <t>https://www.xiaohongshu.com/user/profile/5e6ca1ba0000000001002a6e?xhsshare=CopyLink&amp;appuid=5e6ca1ba0000000001002a6e&amp;apptime=1605252223</t>
  </si>
  <si>
    <t>林儿菇娘发布了一篇小红书笔记，快来看吧！😆 bmVLrO0t2pLLjDr 😆 http://xhslink.com/VBdFR，复制本条信息，打开【小红书】App查看精彩内容！</t>
  </si>
  <si>
    <t>278</t>
  </si>
  <si>
    <t>13232758268</t>
  </si>
  <si>
    <t>48000</t>
  </si>
  <si>
    <t>317</t>
  </si>
  <si>
    <t>多肉葡萄🍇</t>
  </si>
  <si>
    <t>微博美图</t>
  </si>
  <si>
    <t>多肉葡萄🍇发布了一篇小红书笔记，快来看吧！😆 hMIRZjwB5pbI6QO 😆 http://xhslink.com/fuEnS，复制本条信息，打开【小红书】App查看精彩内容！</t>
  </si>
  <si>
    <t>15817893302</t>
  </si>
  <si>
    <t>59000</t>
  </si>
  <si>
    <t>广东佛山</t>
  </si>
  <si>
    <t>15914741429</t>
  </si>
  <si>
    <t>木直植发布了一篇小红书笔记，快来看吧！😆 LgptIo1HWpJJgpU 😆 http://xhslink.com/lRCER，复制本条信息，打开【小红书】App查看精彩内容！</t>
  </si>
  <si>
    <t>138</t>
  </si>
  <si>
    <t>Xxuan.</t>
  </si>
  <si>
    <t>KL9801-</t>
  </si>
  <si>
    <t>13714534960</t>
  </si>
  <si>
    <t>落难小黄</t>
  </si>
  <si>
    <t>https://www.xiaohongshu.com/user/profile/5e83e04a00000000010089d9?xhsshare=CopyLink&amp;appuid=5e83e04a00000000010089d9&amp;apptime=1605253198</t>
  </si>
  <si>
    <t>57000</t>
  </si>
  <si>
    <t>187000</t>
  </si>
  <si>
    <t>18823385456</t>
  </si>
  <si>
    <t>小乔要努力发布了一篇小红书笔记，快来看吧！😆 iCQHSKTxt75BTk3 😆 http://xhslink.com/sOCER，复制本条信息，打开【小红书】App查看精彩内容！</t>
  </si>
  <si>
    <t>132</t>
  </si>
  <si>
    <t>波波儿</t>
  </si>
  <si>
    <t>15920882065</t>
  </si>
  <si>
    <t>https://www.xiaohongshu.com/user/profile/5ab675fc4eacab5edac2284d?xhsshare=CopyLink&amp;appuid=5ab675fc4eacab5edac2284d&amp;apptime=1603272315</t>
  </si>
  <si>
    <t>母婴</t>
  </si>
  <si>
    <t>杏岛松奈</t>
  </si>
  <si>
    <t>Gyy7v0</t>
  </si>
  <si>
    <t>15119785355</t>
  </si>
  <si>
    <t>https://www.xiaohongshu.com/user/profile/5ee4c2120000000001002f5b?xhsshare=CopyLink&amp;appuid=5ee4c2120000000001002f5b&amp;apptime=1605249938</t>
  </si>
  <si>
    <t>20266</t>
  </si>
  <si>
    <t>广东清远</t>
  </si>
  <si>
    <t>98</t>
  </si>
  <si>
    <t>18900814908</t>
  </si>
  <si>
    <t>90000</t>
  </si>
  <si>
    <t>135</t>
  </si>
  <si>
    <t>陈二球</t>
  </si>
  <si>
    <t xml:space="preserve">ChenErQiu11 </t>
  </si>
  <si>
    <t>13255919978</t>
  </si>
  <si>
    <t xml:space="preserve">https://www.xiaohongshu.com/user/profile/5f05d001000000000101fbb6?xhsshare=CopyLink&amp;appuid=5f05d001000000000101fbb6&amp;apptime=1600494685 </t>
  </si>
  <si>
    <t>29000</t>
  </si>
  <si>
    <t>56000</t>
  </si>
  <si>
    <t>护肤,彩妆,健身</t>
  </si>
  <si>
    <t>福州</t>
  </si>
  <si>
    <t>322</t>
  </si>
  <si>
    <t>13415243330</t>
  </si>
  <si>
    <t>65384</t>
  </si>
  <si>
    <t>江门</t>
  </si>
  <si>
    <t>7七</t>
  </si>
  <si>
    <t>pozz77</t>
  </si>
  <si>
    <t>13657896911</t>
  </si>
  <si>
    <t>零下西岐</t>
  </si>
  <si>
    <t>https://www.xiaohongshu.com/user/profile/5bfd70850d4a16000112183d?xhsshare=CopyLink&amp;appuid=5bfd70850d4a16000112183d&amp;apptime=1593971061</t>
  </si>
  <si>
    <t>61000</t>
  </si>
  <si>
    <t>广西柳州</t>
  </si>
  <si>
    <t>绿洲，美图</t>
  </si>
  <si>
    <t>128</t>
  </si>
  <si>
    <t>我</t>
  </si>
  <si>
    <t>13172758529</t>
  </si>
  <si>
    <t>清水秋秋</t>
  </si>
  <si>
    <t>https://www.xiaohongshu.com/user/profile/5c1ed80900000000070075c4?xhsshare=CopyLink&amp;appuid=5c1ed80900000000070075c4&amp;apptime=1605253030</t>
  </si>
  <si>
    <t>广东河源</t>
  </si>
  <si>
    <t>清水秋秋发布了一篇小红书笔记，快来看吧！😆 4EWDQfkAEAkOGHA 😆 http://xhslink.com/qyuFR，复制本条信息，打开【小红书】App查看精彩内容！</t>
  </si>
  <si>
    <t>251</t>
  </si>
  <si>
    <t>13532198289</t>
  </si>
  <si>
    <t>http://xhslink.com/fSqOR</t>
  </si>
  <si>
    <t>85</t>
  </si>
  <si>
    <t>15976742980</t>
  </si>
  <si>
    <t>191</t>
  </si>
  <si>
    <t>🥥_</t>
  </si>
  <si>
    <t>18665733592</t>
  </si>
  <si>
    <t>13178689396</t>
  </si>
  <si>
    <t>一根蝦條-</t>
  </si>
  <si>
    <t>https://www.xiaohongshu.com/user/profile/5e9be24d0000000001009b87?xhsshare=CopyLink&amp;appuid=5e9be24d0000000001009b87&amp;apptime=1605260967</t>
  </si>
  <si>
    <t>一根蝦條-发布了一篇小红书笔记，快来看吧！😆 wF2bO6daa55eqAz 😆 http://xhslink.com/ZQFHR，复制本条信息，打开【小红书】App查看精彩内容！</t>
  </si>
  <si>
    <t>Cq</t>
  </si>
  <si>
    <t>caoqiong811</t>
  </si>
  <si>
    <t>13735860841</t>
  </si>
  <si>
    <t>cq811</t>
  </si>
  <si>
    <t>https://www.xiaohongshu.com/user/profile/5a3e67d4e8ac2b1759e44cc8?xhsshare=CopyLink&amp;appuid=5a3e67d4e8ac2b1759e44cc8&amp;apptime=1605249741</t>
  </si>
  <si>
    <t>55400</t>
  </si>
  <si>
    <t>276400</t>
  </si>
  <si>
    <t>75</t>
  </si>
  <si>
    <t>六月寅</t>
  </si>
  <si>
    <t>roroery</t>
  </si>
  <si>
    <t>13202328335</t>
  </si>
  <si>
    <t>可乐要加冰</t>
  </si>
  <si>
    <t>https://www.xiaohongshu.com/user/profile/5ad0369511be103852d4ad25?xhsshare=CopyLink&amp;appuid=5ad0369511be103852d4ad25&amp;apptime=1605250880</t>
  </si>
  <si>
    <t>u j</t>
  </si>
  <si>
    <t>liu-chu-ying</t>
  </si>
  <si>
    <t>18924420343</t>
  </si>
  <si>
    <t>橘子甜不甜呀</t>
  </si>
  <si>
    <t>https://www.xiaohongshu.com/user/profile/5c133c370000000006012e70?xhsshare=CopyLink&amp;appuid=5c133c370000000006012e70&amp;apptime=1584385762</t>
  </si>
  <si>
    <t>23000</t>
  </si>
  <si>
    <t>145</t>
  </si>
  <si>
    <t>墨沫</t>
  </si>
  <si>
    <t>HZ1406482726</t>
  </si>
  <si>
    <t>18139969681</t>
  </si>
  <si>
    <t>https://www.xiaohongshu.com/user/profile/58d3bcbb82ec39563682feed?xhsshare=CopyLink&amp;appuid=58d3bcbb82ec39563682feed&amp;apptime=1605254190</t>
  </si>
  <si>
    <t>97000</t>
  </si>
  <si>
    <t>229000</t>
  </si>
  <si>
    <t>甘肃</t>
  </si>
  <si>
    <t>231</t>
  </si>
  <si>
    <t>Zm</t>
  </si>
  <si>
    <t>muajim</t>
  </si>
  <si>
    <t>13417016089</t>
  </si>
  <si>
    <t>一元贰粒</t>
  </si>
  <si>
    <t>https://www.xiaohongshu.com/user/profile/5d4d0d130000000010010612?xhsshare=CopyLink&amp;appuid=5d4d0d130000000010010612&amp;apptime=1595090447</t>
  </si>
  <si>
    <t>89000</t>
  </si>
  <si>
    <t>广东汕头</t>
  </si>
  <si>
    <t>7天内</t>
  </si>
  <si>
    <t>281</t>
  </si>
  <si>
    <t>Anoxia</t>
  </si>
  <si>
    <t>18122134062</t>
  </si>
  <si>
    <t>芋吱子</t>
  </si>
  <si>
    <t>https://www.xiaohongshu.com/user/profile/5ee8cac7000000000101e693?xhsshare=CopyLink&amp;appuid=5ee8cac7000000000101e693&amp;apptime=1605345047</t>
  </si>
  <si>
    <t>10129</t>
  </si>
  <si>
    <t>50000</t>
  </si>
  <si>
    <t>湖北省武汉</t>
  </si>
  <si>
    <t>美图秀秀 西五街</t>
  </si>
  <si>
    <t>https://www.xiaohongshu.com/discovery/item/5f90f764000000000101e590?apptime=1605344966&amp;appuid=5ee8cac7000000000101e693&amp;xhsshare=CopyLink</t>
  </si>
  <si>
    <t>139</t>
  </si>
  <si>
    <t>Lin祉彤</t>
  </si>
  <si>
    <t>lin651451824</t>
  </si>
  <si>
    <t>15989485755</t>
  </si>
  <si>
    <t>lin祉彤</t>
  </si>
  <si>
    <t>https://www.xiaohongshu.com/user/profile/58fb601d5e87e710f669063c?xhsshare=CopyLink&amp;appuid=5c4495500000000007033ded&amp;apptime=1605253239</t>
  </si>
  <si>
    <t>深圳宝安</t>
  </si>
  <si>
    <t>大众点评，微博</t>
  </si>
  <si>
    <t>333</t>
  </si>
  <si>
    <t>Twins大小滢</t>
  </si>
  <si>
    <t>m642554208</t>
  </si>
  <si>
    <t>18260861631</t>
  </si>
  <si>
    <t>https://www.xiaohongshu.com/user/profile/5e7b633f00000000010025b0?xhsshare=CopyLink&amp;appuid=5e7b633f00000000010025b0&amp;apptime=1605514125</t>
  </si>
  <si>
    <t>235000</t>
  </si>
  <si>
    <t>广西南宁</t>
  </si>
  <si>
    <t>173</t>
  </si>
  <si>
    <t>鸽鸽鸽</t>
  </si>
  <si>
    <t>ylinnn830</t>
  </si>
  <si>
    <t>13431793442</t>
  </si>
  <si>
    <t>鸽鸽吃饱没</t>
  </si>
  <si>
    <t>https://www.xiaohongshu.com/user/profile/5ea39d5a0000000001001458?xhsshare=CopyLink&amp;appuid=5ea39d5a0000000001001458&amp;apptime=1605258736</t>
  </si>
  <si>
    <t>28500</t>
  </si>
  <si>
    <t>138000</t>
  </si>
  <si>
    <t>佛山</t>
  </si>
  <si>
    <t>，</t>
  </si>
  <si>
    <t>291</t>
  </si>
  <si>
    <t>q</t>
  </si>
  <si>
    <t>13268964436</t>
  </si>
  <si>
    <t xml:space="preserve">Joeycookie </t>
  </si>
  <si>
    <t>https://www.xiaohongshu.com/user/profile/5d550a9a00000000110385b7?xhsshare=CopyLink&amp;appuid=5d550a9a00000000110385b7&amp;apptime=1599635496</t>
  </si>
  <si>
    <t>12600</t>
  </si>
  <si>
    <t>133</t>
  </si>
  <si>
    <t>aa</t>
  </si>
  <si>
    <t>18938101500</t>
  </si>
  <si>
    <t>奶茶aa</t>
  </si>
  <si>
    <t>https://www.xiaohongshu.com/user/profile/5d581dd300000000010059a6?xhsshare=CopyLink&amp;appuid=5d581dd300000000010059a6&amp;apptime=1605253132</t>
  </si>
  <si>
    <t>58000</t>
  </si>
  <si>
    <t>250</t>
  </si>
  <si>
    <t>alinziqing</t>
  </si>
  <si>
    <t>13480507937</t>
  </si>
  <si>
    <t>芝芝桃桃</t>
  </si>
  <si>
    <t>https://www.xiaohongshu.com/user/profile/5f13ccc4000000000101c9a2?xhsshare=CopyLink&amp;appuid=5f13ccc4000000000101c9a2&amp;apptime=1605286705</t>
  </si>
  <si>
    <t>惠州</t>
  </si>
  <si>
    <t>222</t>
  </si>
  <si>
    <t>Z</t>
  </si>
  <si>
    <t>ZHONGMINGYA-</t>
  </si>
  <si>
    <t>15766858009</t>
  </si>
  <si>
    <t>柠檬汽水</t>
  </si>
  <si>
    <t>https://www.xiaohongshu.com/user/profile/5e13254c0000000001003404?xhsshare=CopyLink&amp;appuid=5e13254c0000000001003404&amp;apptime=1605271860</t>
  </si>
  <si>
    <t>86000</t>
  </si>
  <si>
    <t>200</t>
  </si>
  <si>
    <t>颂</t>
  </si>
  <si>
    <t>w1225895683</t>
  </si>
  <si>
    <t>18939190705</t>
  </si>
  <si>
    <t>颂颂</t>
  </si>
  <si>
    <t>https://www.xiaohongshu.com/user/profile/5e6755e6000000000100a40f?xhsshare=CopyLink&amp;appuid=5e6755e6000000000100a40f&amp;apptime=1605264086</t>
  </si>
  <si>
    <t>43000</t>
  </si>
  <si>
    <t>204000</t>
  </si>
  <si>
    <t>.5</t>
  </si>
  <si>
    <t>158</t>
  </si>
  <si>
    <t>火火</t>
  </si>
  <si>
    <t>pluse-cat</t>
  </si>
  <si>
    <t>13929939128</t>
  </si>
  <si>
    <t>文儿不要鱼尾纹</t>
  </si>
  <si>
    <t>https://www.xiaohongshu.com/user/profile/5dbd08d0000000000100017c?xhsshare=CopyLink&amp;appuid=5dbd08d0000000000100017c&amp;apptime=1605255707</t>
  </si>
  <si>
    <t>142000</t>
  </si>
  <si>
    <t>文儿不要鱼尾纹:)发布了一篇小红书笔记，快来看吧！😆 BQWkuXzrV8xies9 😆 http://xhslink.com/mN9FR，复制本条信息，打开【小红书】App查看精彩内容！</t>
  </si>
  <si>
    <t>吴一一</t>
  </si>
  <si>
    <t>15728872086</t>
  </si>
  <si>
    <t>https://www.xiaohongshu.com/user/profile/5bd7afec74d2060001ff172b?xhsshare=CopyLink&amp;appuid=5bd7afec74d2060001ff172b&amp;apptime=1605251467</t>
  </si>
  <si>
    <t>99000</t>
  </si>
  <si>
    <t>广东省潮州市</t>
  </si>
  <si>
    <t>214</t>
  </si>
  <si>
    <t>开心不咯</t>
  </si>
  <si>
    <t>AB20044312210</t>
  </si>
  <si>
    <t>14706918525</t>
  </si>
  <si>
    <t>四眼妹</t>
  </si>
  <si>
    <t>https://www.xiaohongshu.com/user/profile/5bc094c04c79990001743469?xhsshare=CopyLink&amp;appuid=5bc094c04c79990001743469&amp;apptime=1605269651</t>
  </si>
  <si>
    <t>广东省茂名市</t>
  </si>
  <si>
    <t>微博，绿洲</t>
  </si>
  <si>
    <t>2天</t>
  </si>
  <si>
    <t>149</t>
  </si>
  <si>
    <t>珊珊爱喝冰美式</t>
  </si>
  <si>
    <t>CYS20110</t>
  </si>
  <si>
    <t>13610133480</t>
  </si>
  <si>
    <t>https://www.xiaohongshu.com/user/profile/5beb7f47af45fc000109e816?xhsshare=CopyLink&amp;appuid=5beb7f47af45fc000109e816&amp;apptime=1595922348</t>
  </si>
  <si>
    <t>3-5</t>
  </si>
  <si>
    <t>66</t>
  </si>
  <si>
    <t>只要番茄锅🍅</t>
  </si>
  <si>
    <t>JULYJULY4_</t>
  </si>
  <si>
    <t>13725837677</t>
  </si>
  <si>
    <t>July柚柚子</t>
  </si>
  <si>
    <t>https://www.xiaohongshu.com/user/profile/5ec0d2e5000000000101c57e?xhsshare=CopyLink&amp;appuid=5c6dfb3f0000000012039296&amp;apptime=1605250505</t>
  </si>
  <si>
    <t>10465</t>
  </si>
  <si>
    <t>广东省东莞市</t>
  </si>
  <si>
    <t>242</t>
  </si>
  <si>
    <t>swEet</t>
  </si>
  <si>
    <t>18555483418</t>
  </si>
  <si>
    <t>小恬不挑食</t>
  </si>
  <si>
    <t>https://www.xiaohongshu.com/user/profile/5ef4a1070000000001000e59?xhsshare=CopyLink&amp;appuid=5ef4a1070000000001000e59&amp;apptime=1605281326</t>
  </si>
  <si>
    <t>大连</t>
  </si>
  <si>
    <t>微博快手</t>
  </si>
  <si>
    <t>265</t>
  </si>
  <si>
    <t>神仙妹妹发大菜</t>
  </si>
  <si>
    <t xml:space="preserve">sxmmfdc </t>
  </si>
  <si>
    <t>19849351438</t>
  </si>
  <si>
    <t>https://www.xiaohongshu.com/user/profile/5c8393f200000000100077a4?xhsshare=CopyLink&amp;appuid=5ba34f3b2dfa220001ed0d39&amp;apptime=1595874707</t>
  </si>
  <si>
    <t>172</t>
  </si>
  <si>
    <t>Dra ma-</t>
  </si>
  <si>
    <t>L1466986199</t>
  </si>
  <si>
    <t>15979134351</t>
  </si>
  <si>
    <t>甜甜甜酱</t>
  </si>
  <si>
    <t>https://www.xiaohongshu.com/user/profile/5eea14df0000000001004770?xhsshare=CopyLink&amp;appuid=5eea14df0000000001004770&amp;apptime=1605258508</t>
  </si>
  <si>
    <t>江西</t>
  </si>
  <si>
    <t>314</t>
  </si>
  <si>
    <t>A曾漂亮</t>
  </si>
  <si>
    <t>13533507159</t>
  </si>
  <si>
    <t>好一碗大脸</t>
  </si>
  <si>
    <t>https://www.xiaohongshu.com/user/profile/59cc99246eea8842dd2a7f26?xhsshare=CopyLink&amp;appuid=5aaa43484eacab44a0b26ce9&amp;apptime=1605496137</t>
  </si>
  <si>
    <t>67</t>
  </si>
  <si>
    <t>Cafune</t>
  </si>
  <si>
    <t>only1-ly</t>
  </si>
  <si>
    <t>19981473539</t>
  </si>
  <si>
    <t>小船抛锚了</t>
  </si>
  <si>
    <t>https://www.xiaohongshu.com/user/profile/5ef83ec60000000001006211?xhsshare=CopyLink&amp;appuid=5ef83ec60000000001006211&amp;apptime=1605250530</t>
  </si>
  <si>
    <t>51000</t>
  </si>
  <si>
    <t>四川遂宁</t>
  </si>
  <si>
    <t>253</t>
  </si>
  <si>
    <t>出门玩的球球</t>
  </si>
  <si>
    <t>18027518867</t>
  </si>
  <si>
    <t>小冉吃西瓜（不视频）</t>
  </si>
  <si>
    <t>https://www.xiaohongshu.com/user/profile/5c13a9b50000000005025562?xhsshare=CopyLink&amp;appuid=5c13a9b50000000005025562&amp;apptime=1605288354</t>
  </si>
  <si>
    <t>嗯</t>
  </si>
  <si>
    <t>双木林</t>
  </si>
  <si>
    <t>limlimq</t>
  </si>
  <si>
    <t>18665305235</t>
  </si>
  <si>
    <t>小红琪</t>
  </si>
  <si>
    <t>https://www.xiaohongshu.com/user/profile/5f6de7af00000000010063e0?xhsshare=CopyLink&amp;appuid=5f6de7af00000000010063e0&amp;apptime=1605250306</t>
  </si>
  <si>
    <t>绵阳市</t>
  </si>
  <si>
    <t>不行</t>
  </si>
  <si>
    <t>59</t>
  </si>
  <si>
    <t>💋bb💋</t>
  </si>
  <si>
    <t>zeping424</t>
  </si>
  <si>
    <t>13480551053</t>
  </si>
  <si>
    <t>橙橙子</t>
  </si>
  <si>
    <t>https://www.xiaohongshu.com/user/profile/5e8dd445000000000100a415?xhsshare=CopyLink&amp;appuid=5e8dd445000000000100a415&amp;apptime=1601044385</t>
  </si>
  <si>
    <t>146</t>
  </si>
  <si>
    <t>大王家的牛小二</t>
  </si>
  <si>
    <t>1368898635</t>
  </si>
  <si>
    <t>18252354117</t>
  </si>
  <si>
    <t>星尚仁</t>
  </si>
  <si>
    <t>https://www.xiaohongshu.com/user/profile/5c4815bb0000000011034fe4?xhsshare=CopyLink&amp;appuid=5cd13893000000001100a1cb&amp;apptime=1571037632</t>
  </si>
  <si>
    <t>绿洲，微博</t>
  </si>
  <si>
    <t>228</t>
  </si>
  <si>
    <t>ㅤSAllY</t>
  </si>
  <si>
    <t>shancss0</t>
  </si>
  <si>
    <t>15007625064</t>
  </si>
  <si>
    <t>茶茶</t>
  </si>
  <si>
    <t>https://www.xiaohongshu.com/user/profile/5e5c7e39000000000100a011?xhsshare=CopyLink&amp;appuid=5e5c7e39000000000100a011&amp;apptime=1605274699</t>
  </si>
  <si>
    <t>215</t>
  </si>
  <si>
    <t>三金佳人-</t>
  </si>
  <si>
    <t>jr01__</t>
  </si>
  <si>
    <t>13076110448</t>
  </si>
  <si>
    <t>https://www.xiaohongshu.com/user/profile/5f0335b200000000010060ac?xhsshare=CopyLink&amp;appuid=5f0335b200000000010060ac&amp;apptime=1605270054</t>
  </si>
  <si>
    <t>珠海市</t>
  </si>
  <si>
    <t>你的先生</t>
  </si>
  <si>
    <t>NDXS778</t>
  </si>
  <si>
    <t>17305430631</t>
  </si>
  <si>
    <t>https://www.xiaohongshu.com/user/profile/5f240a4c000000000101ff39?xhsshare=CopyLink&amp;appuid=5f2d227c0000000001001517&amp;apptime=1605255201</t>
  </si>
  <si>
    <t>滨州</t>
  </si>
  <si>
    <t>你的先生发布了一篇小红书笔记，快来看吧！😆 MuvI6aNfkv7iNE9 😆 http://xhslink.com/YKZFR，复制本条信息，打开【小红书】App查看精彩内容！</t>
  </si>
  <si>
    <t>柒柒77</t>
  </si>
  <si>
    <t>wrt20000210</t>
  </si>
  <si>
    <t>15718361310</t>
  </si>
  <si>
    <t>https://www.xiaohongshu.com/user/profile/5c3857ae000000000500bdf9?xhsshare=CopyLink&amp;appuid=5c3857ae000000000500bdf9&amp;apptime=1592376004</t>
  </si>
  <si>
    <t>27399</t>
  </si>
  <si>
    <t>广东省</t>
  </si>
  <si>
    <t>151</t>
  </si>
  <si>
    <t>iamok</t>
  </si>
  <si>
    <t>18157230487</t>
  </si>
  <si>
    <t>https://www.xiaohongshu.com/user/profile/59a24f835e87e71365d7a7fd?xhsshare=CopyLink&amp;appuid=59a24f835e87e71365d7a7fd&amp;apptime=1604909369</t>
  </si>
  <si>
    <t>中山</t>
  </si>
  <si>
    <t>157</t>
  </si>
  <si>
    <t>“caoting” 🍡</t>
  </si>
  <si>
    <t>c-tt0820</t>
  </si>
  <si>
    <t>15766857120</t>
  </si>
  <si>
    <t>caoting💫</t>
  </si>
  <si>
    <t>https://www.xiaohongshu.com/user/profile/599b108e50c4b42a37be4208?xhsshare=CopyLink&amp;appuid=599b108e50c4b42a37be4208&amp;apptime=1605255618</t>
  </si>
  <si>
    <t>caoting 💫发布了一篇小红书笔记，快来看吧！😆 FbAmF4QRUKaw1UR 😆 http://xhslink.com/0HaGR，复制本条信息，打开【小红书】App查看精彩内容！</t>
  </si>
  <si>
    <t>272</t>
  </si>
  <si>
    <t>becoflame</t>
  </si>
  <si>
    <t>Fire719</t>
  </si>
  <si>
    <t xml:space="preserve">17318589494 </t>
  </si>
  <si>
    <t>-火酱</t>
  </si>
  <si>
    <t>https://www.xiaohongshu.com/user/profile/5f8053d20000000001003c59?xhsshare=CopyLink&amp;appuid=5f8053d20000000001003c59&amp;apptime=1605326903</t>
  </si>
  <si>
    <t>无视频</t>
  </si>
  <si>
    <t>胡甜甜</t>
  </si>
  <si>
    <t>zhaocaijinbaohhh</t>
  </si>
  <si>
    <t>17728052865</t>
  </si>
  <si>
    <t>https://www.xiaohongshu.com/user/profile/5c9a0272000000001101d1af?xhsshare=CopyLink&amp;appuid=5c9a0272000000001101d1af&amp;apptime=1567160558</t>
  </si>
  <si>
    <t>164000</t>
  </si>
  <si>
    <t>陕西西安</t>
  </si>
  <si>
    <t>3-4天</t>
  </si>
  <si>
    <t>https://www.xiaohongshu.com/discovery/item/5f8d6de20000000001006e58</t>
  </si>
  <si>
    <t>93</t>
  </si>
  <si>
    <t>Ccc💋</t>
  </si>
  <si>
    <t>Sally929276714</t>
  </si>
  <si>
    <t>13827849030</t>
  </si>
  <si>
    <t>史迪丽💋</t>
  </si>
  <si>
    <t>https://www.xiaohongshu.com/user/profile/5bced347c478260001b331b3?xhsshare=CopyLink&amp;appuid=5bced347c478260001b331b3&amp;apptime=1605251512</t>
  </si>
  <si>
    <t>53000</t>
  </si>
  <si>
    <t>河源市</t>
  </si>
  <si>
    <t>45</t>
  </si>
  <si>
    <t>吃不饱</t>
  </si>
  <si>
    <t>P1158603226</t>
  </si>
  <si>
    <t>13417248526</t>
  </si>
  <si>
    <t>油条送粥</t>
  </si>
  <si>
    <t>https://www.xiaohongshu.com/user/profile/5b7579323fd4560001e11e26?xhsshare=CopyLink&amp;appuid=5b7579323fd4560001e11e26&amp;apptime=1605250198</t>
  </si>
  <si>
    <t>10249</t>
  </si>
  <si>
    <t>180</t>
  </si>
  <si>
    <t>Lizir</t>
  </si>
  <si>
    <t>Kelly2017one</t>
  </si>
  <si>
    <t>13695906225</t>
  </si>
  <si>
    <t>凯凯</t>
  </si>
  <si>
    <t>https://www.xiaohongshu.com/user/profile/5ae5f56c11be1047082a984a?xhsshare=CopyLink&amp;appuid=5ad4ac8ae8ac2b5dbcb96417&amp;apptime=1605260114</t>
  </si>
  <si>
    <t>41000</t>
  </si>
  <si>
    <t>护肤,母婴,美食</t>
  </si>
  <si>
    <t>福建泉州</t>
  </si>
  <si>
    <t>220</t>
  </si>
  <si>
    <t>包包</t>
  </si>
  <si>
    <t>Xxxs0621</t>
  </si>
  <si>
    <t>13268002636</t>
  </si>
  <si>
    <t>小欣真的很开心</t>
  </si>
  <si>
    <t>https://www.xiaohongshu.com/user/profile/5f01bad10000000001004018?xhsshare=CopyLink&amp;appuid=5f01bad10000000001004018&amp;apptime=1605240018</t>
  </si>
  <si>
    <t>321</t>
  </si>
  <si>
    <t>L -</t>
  </si>
  <si>
    <t>17538338246</t>
  </si>
  <si>
    <t>https://www.xiaohongshu.com/user/profile/5cf6df300000000012014542?xhsshare=CopyLink&amp;appuid=5cf6df300000000012014542&amp;apptime=1605496765</t>
  </si>
  <si>
    <t>河南新乡</t>
  </si>
  <si>
    <t>125</t>
  </si>
  <si>
    <t>眼眸</t>
  </si>
  <si>
    <t>MYPY0513</t>
  </si>
  <si>
    <t>17688460418</t>
  </si>
  <si>
    <t>敏怡MINI</t>
  </si>
  <si>
    <t>https://www.xiaohongshu.com/user/profile/5c614078000000001b00eaac?xhsshare=CopyLink&amp;appuid=5a635d0c4eacab606f3d6b39&amp;apptime=1602469040</t>
  </si>
  <si>
    <t>44000</t>
  </si>
  <si>
    <t>192000</t>
  </si>
  <si>
    <t>敏怡MINI发布了一篇小红书笔记，快来看吧！😆 uMcAjAEMzBAXsHn 😆 http://xhslink.com/FohFR，复制本条信息，打开【小红书】App查看精彩内容！</t>
  </si>
  <si>
    <t>🌸*</t>
  </si>
  <si>
    <t>623907351</t>
  </si>
  <si>
    <t>13326681271</t>
  </si>
  <si>
    <t>桥本连奈</t>
  </si>
  <si>
    <t>https://www.xiaohongshu.com/user/profile/5c246ef00000000007020cc5?xhsshare=CopyLink&amp;appuid=5c246ef00000000007020cc5&amp;apptime=1604663371</t>
  </si>
  <si>
    <t>广东珠海</t>
  </si>
  <si>
    <t>桥本连奈发布了一篇小红书笔记，快来看吧！😆 y5KQCiNchL7mtTT 😆 http://xhslink.com/dHEER，复制本条信息，打开【小红书】App查看精彩内容！</t>
  </si>
  <si>
    <t>164</t>
  </si>
  <si>
    <t>happiness</t>
  </si>
  <si>
    <t>280664284</t>
  </si>
  <si>
    <t>18762126246</t>
  </si>
  <si>
    <t>摸我刘海干嘛a</t>
  </si>
  <si>
    <t>摸我刘海干嘛a
https://www.xiaohongshu.com/user/profile/5e1744130000000001000cf0?xhsshare=CopyLink&amp;appuid=5e1744130000000001000cf0&amp;apptime=1603889455</t>
  </si>
  <si>
    <t>江苏省</t>
  </si>
  <si>
    <t>——</t>
  </si>
  <si>
    <t>70</t>
  </si>
  <si>
    <t>ab的🧸ྀི</t>
  </si>
  <si>
    <t>FuFaF888</t>
  </si>
  <si>
    <t>13537030619</t>
  </si>
  <si>
    <t>练哈亿Hayi</t>
  </si>
  <si>
    <t>https://www.xiaohongshu.com/user/profile/5ebe9581000000000101e241?xhsshare=CopyLink&amp;appuid=5ebe9581000000000101e241&amp;apptime=1603341215</t>
  </si>
  <si>
    <t>64000</t>
  </si>
  <si>
    <t>KKKKKL</t>
  </si>
  <si>
    <t xml:space="preserve">sjy12356 </t>
  </si>
  <si>
    <t xml:space="preserve">13531473962 </t>
  </si>
  <si>
    <t xml:space="preserve">年糕圆圆 </t>
  </si>
  <si>
    <t xml:space="preserve">https://www.xiaohongshu.com/user/profile/5e804aed00000000010009fc?xhsshare=CopyLink&amp;appuid=5e804aed00000000010009fc&amp;apptime=1604833071 </t>
  </si>
  <si>
    <t>109</t>
  </si>
  <si>
    <t>李永利（加人注明来意）</t>
  </si>
  <si>
    <t>2308600618</t>
  </si>
  <si>
    <t>17093757230</t>
  </si>
  <si>
    <t>子墨</t>
  </si>
  <si>
    <t>https://www.xiaohongshu.com/user/profile/5ad1d381e8ac2b0a542c70d9?xhsshare=CopyLink&amp;appuid=5ad1d381e8ac2b0a542c70d9&amp;apptime=1605252196</t>
  </si>
  <si>
    <t>283</t>
  </si>
  <si>
    <t>a苏珞จุ๊บ</t>
  </si>
  <si>
    <t>zeyichengyuyiren1399</t>
  </si>
  <si>
    <t>17352793203</t>
  </si>
  <si>
    <t>苏珞</t>
  </si>
  <si>
    <t>https://www.xiaohongshu.com/user/profile/5669894a44760820f27472cf?xhsshare=CopyLink&amp;appuid=5669894a44760820f27472cf&amp;apptime=1605349650</t>
  </si>
  <si>
    <t>湖南</t>
  </si>
  <si>
    <t>微博，绿洲，美图</t>
  </si>
  <si>
    <t>188</t>
  </si>
  <si>
    <t>豆豆🐢</t>
  </si>
  <si>
    <t>19842301127</t>
  </si>
  <si>
    <t>小龟豆豆</t>
  </si>
  <si>
    <t>https://www.xiaohongshu.com/user/profile/5e64887b000000000100366a?xhsshare=CopyLink&amp;appuid=5e64887b000000000100366a&amp;apptime=1605170264</t>
  </si>
  <si>
    <t>88</t>
  </si>
  <si>
    <t>fanny</t>
  </si>
  <si>
    <t>Ai_Linsw</t>
  </si>
  <si>
    <t>13543816455</t>
  </si>
  <si>
    <t>林小婉</t>
  </si>
  <si>
    <t>https://www.xiaohongshu.com/user/profile/5ed3afca00000000010054b2?xhsshare=CopyLink&amp;appuid=5ed3afca00000000010054b2&amp;apptime=1598838640</t>
  </si>
  <si>
    <t>85000</t>
  </si>
  <si>
    <t>广东中山</t>
  </si>
  <si>
    <t>林小婉发布了一篇小红书笔记，快来看吧！😆 MmpHPH1ZbDumFgx 😆 http://xhslink.com/iJXER，复制本条信息，打开【小红书】App查看精彩内容！</t>
  </si>
  <si>
    <t>216</t>
  </si>
  <si>
    <t>懂我</t>
  </si>
  <si>
    <t>M-20000102</t>
  </si>
  <si>
    <t>13225611059</t>
  </si>
  <si>
    <t>旺了个米</t>
  </si>
  <si>
    <t>https://www.xiaohongshu.com/user/profile/5ef071fe0000000001004e17?xhsshare=CopyLink&amp;appuid=5ef071fe0000000001004e17&amp;apptime=1605270925</t>
  </si>
  <si>
    <t>165000</t>
  </si>
  <si>
    <t>旺了个米发布了一篇小红书笔记，快来看吧！😆 oyf7qsobdBaWoLc 😆 http://xhslink.com/glZJR，复制本条信息，打开【小红书】App查看精彩内容！</t>
  </si>
  <si>
    <t>68</t>
  </si>
  <si>
    <t>xuann</t>
  </si>
  <si>
    <t>OREAii</t>
  </si>
  <si>
    <t>15302297400</t>
  </si>
  <si>
    <t>十米馅籽</t>
  </si>
  <si>
    <t>https://www.xiaohongshu.com/user/profile/5d2187da0000000016036917?xhsshare=CopyLink&amp;appuid=5d2187da0000000016036917&amp;apptime=1601000054</t>
  </si>
  <si>
    <t>189</t>
  </si>
  <si>
    <t>无忧妹妹</t>
  </si>
  <si>
    <t>739969621</t>
  </si>
  <si>
    <t>18742030059</t>
  </si>
  <si>
    <t>https://www.xiaohongshu.com/user/profile/5a58ced84eacab61267bcced?xhsshare=CopyLink&amp;appuid=5a58ced84eacab61267bcced&amp;apptime=1605260486</t>
  </si>
  <si>
    <t>43888</t>
  </si>
  <si>
    <t>330</t>
  </si>
  <si>
    <t>d</t>
  </si>
  <si>
    <t>17629362702</t>
  </si>
  <si>
    <t>颜-</t>
  </si>
  <si>
    <t>https://www.xiaohongshu.com/user/profile/5dc4c81c0000000001002fe0?xhsshare=CopyLink&amp;appuid=5dc4c81c0000000001002fe0&amp;apptime=1605506611</t>
  </si>
  <si>
    <t>103000</t>
  </si>
  <si>
    <t>合作图文</t>
  </si>
  <si>
    <t>65</t>
  </si>
  <si>
    <t>Villaanyiii</t>
  </si>
  <si>
    <t>Villaanyib</t>
  </si>
  <si>
    <t>13557016515</t>
  </si>
  <si>
    <t>蓝色沙示</t>
  </si>
  <si>
    <t>https://www.xiaohongshu.com/user/profile/5ce756f500000000180062ef?xhsshare=CopyLink&amp;appuid=5ce756f500000000180062ef&amp;apptime=1598609624</t>
  </si>
  <si>
    <t>12383</t>
  </si>
  <si>
    <t>197</t>
  </si>
  <si>
    <t>巨无霸萌萌</t>
  </si>
  <si>
    <t>jwbmm1</t>
  </si>
  <si>
    <t>18960921671</t>
  </si>
  <si>
    <t>巨无霸萌萌</t>
  </si>
  <si>
    <t>https://www.xiaohongshu.com/user/profile/5f0d0f7d00000000010069c4?xhsshare=CopyLink&amp;appuid=5f0d0f7d00000000010069c4&amp;apptime=1604293925</t>
  </si>
  <si>
    <t>彩妆</t>
  </si>
  <si>
    <t>198</t>
  </si>
  <si>
    <t>Echo</t>
  </si>
  <si>
    <t>18190679927</t>
  </si>
  <si>
    <t>狸子汐</t>
  </si>
  <si>
    <t>https://www.xiaohongshu.com/user/profile/5bc9b5f7152e6600011159e7?xhsshare=CopyLink&amp;appuid=5bc9b5f7152e6600011159e7&amp;apptime=1605263030</t>
  </si>
  <si>
    <t>241000</t>
  </si>
  <si>
    <t>四川绵阳</t>
  </si>
  <si>
    <t>https://weibo.com/u/3090106424</t>
  </si>
  <si>
    <t>狸子汐发布了一篇小红书笔记，快来看吧！😆 dkZ64sJ3OqqrwQu 😆 http://xhslink.com/du0HR，复制本条信息，打开【小红书】App查看精彩内容！</t>
  </si>
  <si>
    <t>256</t>
  </si>
  <si>
    <t>Sprite</t>
  </si>
  <si>
    <t>SpriteL-</t>
  </si>
  <si>
    <t>15302988118</t>
  </si>
  <si>
    <t>是小小呀</t>
  </si>
  <si>
    <t>https://www.xiaohongshu.com/user/profile/5cc55d490000000016016753?xhsshare=CopyLink&amp;appuid=5cc55d490000000016016753&amp;apptime=1605301403</t>
  </si>
  <si>
    <t>10500</t>
  </si>
  <si>
    <t>299</t>
  </si>
  <si>
    <t>白宝贝儿🌴</t>
  </si>
  <si>
    <t>Bxw102297</t>
  </si>
  <si>
    <t>15033395817</t>
  </si>
  <si>
    <t>一只小土豆</t>
  </si>
  <si>
    <t>https://www.xiaohongshu.com/user/profile/5ede260a0000000001000a5c?xhsshare=CopyLink&amp;appuid=5ede260a0000000001000a5c&amp;apptime=1605435461</t>
  </si>
  <si>
    <t>河北唐山</t>
  </si>
  <si>
    <t>小红书 微博</t>
  </si>
  <si>
    <t>Dici</t>
  </si>
  <si>
    <t>Liumy-6</t>
  </si>
  <si>
    <t>13302637426</t>
  </si>
  <si>
    <t>Dicii</t>
  </si>
  <si>
    <t>https://www.xiaohongshu.com/user/profile/5e9da3390000000001005a27?xhsshare=CopyLink&amp;appuid=5e9da3390000000001005a27&amp;apptime=1605249962</t>
  </si>
  <si>
    <t>11800</t>
  </si>
  <si>
    <t>粘贴不出来……</t>
  </si>
  <si>
    <t>瞌睡虫</t>
  </si>
  <si>
    <t>15036527195</t>
  </si>
  <si>
    <t>19924808410</t>
  </si>
  <si>
    <t>今天不想打瞌睡</t>
  </si>
  <si>
    <t>https://www.xiaohongshu.com/user/profile/5ebfa248000000000100237e?xhsshare=CopyLink&amp;appuid=5ebfa248000000000100237e&amp;apptime=1605249240</t>
  </si>
  <si>
    <t>37454</t>
  </si>
  <si>
    <t>146000</t>
  </si>
  <si>
    <t>广东茂名</t>
  </si>
  <si>
    <t>207</t>
  </si>
  <si>
    <t>菲子</t>
  </si>
  <si>
    <t>sufei0505</t>
  </si>
  <si>
    <t>13410146211</t>
  </si>
  <si>
    <t>雨莱</t>
  </si>
  <si>
    <t>https://www.xiaohongshu.com/user/profile/5dbaadf40000000001003658?xhsshare=CopyLink&amp;appuid=5dbaadf40000000001003658&amp;apptime=1605267735</t>
  </si>
  <si>
    <t>66000</t>
  </si>
  <si>
    <t>雨莱发布了一篇小红书笔记，快来看吧！😆 EZihg4ETHZVttM9 😆 http://xhslink.com/VCiJR，复制本条信息，打开【小红书】App查看精彩内容！</t>
  </si>
  <si>
    <t>甜心</t>
  </si>
  <si>
    <t>Viola_daxx</t>
  </si>
  <si>
    <t>18028268626</t>
  </si>
  <si>
    <t>甜心番薯</t>
  </si>
  <si>
    <t>https://www.xiaohongshu.com/user/profile/5c697859000000001100a944?xhsshare=CopyLink&amp;appuid=5c697859000000001100a944&amp;apptime=1605250241</t>
  </si>
  <si>
    <t>62000</t>
  </si>
  <si>
    <t>没有其他平台</t>
  </si>
  <si>
    <t>311</t>
  </si>
  <si>
    <t>🐑</t>
  </si>
  <si>
    <t>kaylin8890</t>
  </si>
  <si>
    <t>15602249209</t>
  </si>
  <si>
    <t>小星六克</t>
  </si>
  <si>
    <t>https://www.xiaohongshu.com/user/profile/5edc4b220000000001002f13?xhsshare=CopyLink&amp;appuid=5edc4b220000000001002f13&amp;apptime=1605494396</t>
  </si>
  <si>
    <t>26600</t>
  </si>
  <si>
    <t>小星六克发布了一篇小红书笔记，快来看吧！😆 cplqe17jnHqky4C 😆 http://xhslink.com/zhanS，复制本条信息，打开【小红书】App查看精彩内容！</t>
  </si>
  <si>
    <t>206</t>
  </si>
  <si>
    <t>小周</t>
  </si>
  <si>
    <t>WWABJ6868688</t>
  </si>
  <si>
    <t>18038962910</t>
  </si>
  <si>
    <t>小周周</t>
  </si>
  <si>
    <t>https://www.xiaohongshu.com/user/profile/5bf94e21e484090001a18c08?xhsshare=CopyLink&amp;appuid=5bf94e21e484090001a18c08&amp;apptime=1605268276</t>
  </si>
  <si>
    <t>187</t>
  </si>
  <si>
    <t>哈</t>
  </si>
  <si>
    <t>MDT52000</t>
  </si>
  <si>
    <t>13271977520</t>
  </si>
  <si>
    <t>桃子小可爱</t>
  </si>
  <si>
    <t>https://www.xiaohongshu.com/user/profile/5c4ee928000000001003b72f?xhsshare=CopyLink&amp;appuid=5c4ee928000000001003b72f&amp;apptime=1605260520</t>
  </si>
  <si>
    <t>284</t>
  </si>
  <si>
    <t>在忙</t>
  </si>
  <si>
    <t>xHzxBQz</t>
  </si>
  <si>
    <t>18681607652</t>
  </si>
  <si>
    <t>叮咚章鱼烧</t>
  </si>
  <si>
    <t>https://www.xiaohongshu.com/user/profile/573c75956a6a6908fbf8df83?xhsshare=CopyLink&amp;appuid=573c75956a6a6908fbf8df83&amp;apptime=1583406412</t>
  </si>
  <si>
    <t>42000</t>
  </si>
  <si>
    <t>微博https://weibo.com/u/3715558201</t>
  </si>
  <si>
    <t>320</t>
  </si>
  <si>
    <t>Wendy</t>
  </si>
  <si>
    <t>wanyi-0206</t>
  </si>
  <si>
    <t>18576232217</t>
  </si>
  <si>
    <t>小台不吃海苔</t>
  </si>
  <si>
    <t>https://www.xiaohongshu.com/user/profile/5eddda3f000000000101d7ac?xhsshare=CopyLink&amp;appuid=5eddda3f000000000101d7ac&amp;apptime=1605496666</t>
  </si>
  <si>
    <t>不接哦</t>
  </si>
  <si>
    <t>181</t>
  </si>
  <si>
    <t>取消晚饭资格</t>
  </si>
  <si>
    <t>1294192449</t>
  </si>
  <si>
    <t>18819782857</t>
  </si>
  <si>
    <t>吃饱饱睡觉觉叻</t>
  </si>
  <si>
    <t>https://www.xiaohongshu.com/user/profile/5e4101c4000000000100bd2e?xhsshare=CopyLink&amp;appuid=5e4101c4000000000100bd2e&amp;apptime=1605259988</t>
  </si>
  <si>
    <t>广东韶关</t>
  </si>
  <si>
    <t>267</t>
  </si>
  <si>
    <t>✨✨✨✨✨🎊</t>
  </si>
  <si>
    <t>MT615318</t>
  </si>
  <si>
    <t>18256103600</t>
  </si>
  <si>
    <t>是蜜桃呀🍑</t>
  </si>
  <si>
    <t>https://www.xiaohongshu.com/user/profile/5f8a6783000000000100b9cf?xhsshare=CopyLink&amp;appuid=5f8a6783000000000100b9cf&amp;apptime=1605322996</t>
  </si>
  <si>
    <t>是蜜桃呀🍑发布了一篇小红书笔记，快来看吧！😆 hHn4PqAao8yyfxS 😆 http://xhslink.com/NqMRR，复制本条信息，打开【小红书】App查看精彩内容！</t>
  </si>
  <si>
    <t>165</t>
  </si>
  <si>
    <t>一枝丽丽子</t>
  </si>
  <si>
    <t>clara12369</t>
  </si>
  <si>
    <t>13821954745</t>
  </si>
  <si>
    <t>村里丽 丽子</t>
  </si>
  <si>
    <t>https://www.xiaohongshu.com/user/profile/5d9dab8400000000010016ec?xhsshare=CopyLink&amp;appuid=5d9dab8400000000010016ec&amp;apptime=1605258011</t>
  </si>
  <si>
    <t>湖南省</t>
  </si>
  <si>
    <t>阳莱</t>
  </si>
  <si>
    <t>lambchuchu</t>
  </si>
  <si>
    <t>18249802078</t>
  </si>
  <si>
    <t>甜锅</t>
  </si>
  <si>
    <t>https://www.xiaohongshu.com/user/profile/5a325d9a4eacab43e7ed8296?xhsshare=CopyLink&amp;appuid=5a325d9a4eacab43e7ed8296&amp;apptime=1600107389</t>
  </si>
  <si>
    <t>甜锅发布了一篇小红书笔记，快来看吧！😆 JFhF0xb2Gc0Umbz 😆 http://xhslink.com/OHyER，复制本条信息，打开【小红书】App查看精彩内容！</t>
  </si>
  <si>
    <t>94</t>
  </si>
  <si>
    <t>之樱</t>
  </si>
  <si>
    <t>zhiyingbaobaob</t>
  </si>
  <si>
    <t>15876777412</t>
  </si>
  <si>
    <t>https://www.xiaohongshu.com/user/profile/5b9e17f92b596f00012f9290?xhsshare=CopyLink&amp;appuid=5b9e17f92b596f00012f9290&amp;apptime=1575597471</t>
  </si>
  <si>
    <t>微博 美图</t>
  </si>
  <si>
    <t>280</t>
  </si>
  <si>
    <t>Blair</t>
  </si>
  <si>
    <t>bbygklll</t>
  </si>
  <si>
    <t>18560159572</t>
  </si>
  <si>
    <t>布布Blair</t>
  </si>
  <si>
    <t>https://www.xiaohongshu.com/user/profile/5ee8c8dd00000000010018ad?xhsshare=CopyLink&amp;appuid=5ee8c8dd00000000010018ad&amp;apptime=1597300316</t>
  </si>
  <si>
    <t>济南</t>
  </si>
  <si>
    <t>162</t>
  </si>
  <si>
    <t>沐艺舞蹈团-陈悦</t>
  </si>
  <si>
    <t>eeretc</t>
  </si>
  <si>
    <t>1361605327</t>
  </si>
  <si>
    <t>我还真不是个宝宝</t>
  </si>
  <si>
    <t xml:space="preserve">
https://www.xiaohongshu.com/user/profile/5b2e341211be10461e6727dc?xhsshare=CopyLink&amp;appuid=5603d9293f0f3c572b6af4f9&amp;apptime=1587988737</t>
  </si>
  <si>
    <t>江苏常州</t>
  </si>
  <si>
    <t>微博，美图</t>
  </si>
  <si>
    <t>95</t>
  </si>
  <si>
    <t>😈😈</t>
  </si>
  <si>
    <t xml:space="preserve">Tsb0304 </t>
  </si>
  <si>
    <t xml:space="preserve">15344891735 </t>
  </si>
  <si>
    <t xml:space="preserve">美少女战士 </t>
  </si>
  <si>
    <t xml:space="preserve">https://www.xiaohongshu.com/user/profile/572dfe011c07df4069161503?xhsshare=CopyLink&amp;appuid=572dfe011c07df4069161503&amp;apptime=1604048618 </t>
  </si>
  <si>
    <t>10892</t>
  </si>
  <si>
    <t>233</t>
  </si>
  <si>
    <t>美女2号.</t>
  </si>
  <si>
    <t xml:space="preserve">lanziww </t>
  </si>
  <si>
    <t>18312718266</t>
  </si>
  <si>
    <t>我有个篮子</t>
  </si>
  <si>
    <t>https://www.xiaohongshu.com/user/profile/5d8cc5220000000001004196?xhsshare=CopyLink&amp;appuid=5d8cc5220000000001004196&amp;apptime=1605279117</t>
  </si>
  <si>
    <t>129</t>
  </si>
  <si>
    <t>13265599642</t>
  </si>
  <si>
    <t>脱脂巧克力牛奶</t>
  </si>
  <si>
    <t>https://www.xiaohongshu.com/user/profile/5d6e31690000000001018fba?xhsshare=CopyLink&amp;appuid=5d6e31690000000001018fba&amp;apptime=1605252449</t>
  </si>
  <si>
    <t>10885</t>
  </si>
  <si>
    <t>.</t>
  </si>
  <si>
    <t>186</t>
  </si>
  <si>
    <t>-柘玄本人-💧</t>
  </si>
  <si>
    <t>hzx19970120</t>
  </si>
  <si>
    <t>16621222750</t>
  </si>
  <si>
    <t>柘玄本人</t>
  </si>
  <si>
    <t>https://www.xiaohongshu.com/user/profile/5f2cfbdd0000000001009b12?xhsshare=CopyLink&amp;appuid=5f2cfbdd0000000001009b12&amp;apptime=1605260242</t>
  </si>
  <si>
    <t>125000</t>
  </si>
  <si>
    <t>Casey.</t>
  </si>
  <si>
    <t>13590266366</t>
  </si>
  <si>
    <t>小可kkxP</t>
  </si>
  <si>
    <t>https://www.xiaohongshu.com/user/profile/5f02e8a9000000000101cccd?xhsshare=CopyLink&amp;appuid=5f02e8a9000000000101cccd&amp;apptime=1605250302</t>
  </si>
  <si>
    <t>185</t>
  </si>
  <si>
    <t>胖小妞</t>
  </si>
  <si>
    <t>Q814525761</t>
  </si>
  <si>
    <t>17361299950</t>
  </si>
  <si>
    <t>胖小猪</t>
  </si>
  <si>
    <t>https://www.xiaohongshu.com/user/profile/5aaa169211be1006599a7089?xhsshare=CopyLink&amp;appuid=5aaa169211be1006599a7089&amp;apptime=1605259984</t>
  </si>
  <si>
    <t>胖小猪发布了一篇小红书笔记，快来看吧！😆 bEGiLPFGLDTr57h 😆 http://xhslink.com/kgpHR，复制本条信息，打开【小红书】App查看精彩内容！</t>
  </si>
  <si>
    <t>136</t>
  </si>
  <si>
    <t>番茄</t>
  </si>
  <si>
    <t>h15225562477</t>
  </si>
  <si>
    <t>19939118965</t>
  </si>
  <si>
    <t>https://www.xiaohongshu.com/user/profile/5a8bde834eacab539c88e7d5?xhsshare=CopyLink&amp;appuid=5a8bde834eacab539c88e7d5&amp;apptime=1605253252</t>
  </si>
  <si>
    <t>河南省</t>
  </si>
  <si>
    <t>微博/抖音</t>
  </si>
  <si>
    <t>久别重逢发布了一篇小红书笔记，快来看吧！😆 gk87iZY8FtAfnNp 😆 http://xhslink.com/beyFR，复制本条信息，打开【小红书】App查看精彩内容！</t>
  </si>
  <si>
    <t>163</t>
  </si>
  <si>
    <t>沐艺舞蹈团（华润校区）</t>
  </si>
  <si>
    <t>13616105327</t>
  </si>
  <si>
    <t>姜大喵</t>
  </si>
  <si>
    <t>https://www.xiaohongshu.com/user/profile/5b547435e8ac2b07ccb4783f?xhsshare=CopyLink&amp;appuid=5b547435e8ac2b07ccb4783f&amp;apptime=1605257314</t>
  </si>
  <si>
    <t>209</t>
  </si>
  <si>
    <t>佩琼(品合)</t>
  </si>
  <si>
    <t>AB20044312</t>
  </si>
  <si>
    <t>18244964810</t>
  </si>
  <si>
    <t>小猪佩琪</t>
  </si>
  <si>
    <t>https://www.xiaohongshu.com/user/profile/5bb5b37304ddb600013dcb92?xhsshare=CopyLink&amp;appuid=5bb5b37304ddb600013dcb92&amp;apptime=1605269149</t>
  </si>
  <si>
    <t>75000</t>
  </si>
  <si>
    <t>小猪佩琪发布了一篇小红书笔记，快来看吧！😆 hUhK6NS6vKKzNRP 😆 http://xhslink.com/wcwJR，复制本条信息，打开【小红书】App查看精彩内容！</t>
  </si>
  <si>
    <t>235</t>
  </si>
  <si>
    <t>噗噗💨</t>
  </si>
  <si>
    <t>PUPURICH</t>
  </si>
  <si>
    <t>17875677804</t>
  </si>
  <si>
    <t>煎一个妮</t>
  </si>
  <si>
    <t>https://www.xiaohongshu.com/user/profile/5eca1a310000000001005d6a?xhsshare=CopyLink&amp;appuid=5dafeed5000000000100aab0&amp;apptime=1605279526</t>
  </si>
  <si>
    <t>螺丝钉</t>
  </si>
  <si>
    <t>ybingbing9980</t>
  </si>
  <si>
    <t>13246877369</t>
  </si>
  <si>
    <t>月饼冰</t>
  </si>
  <si>
    <t>https://www.xiaohongshu.com/user/profile/5f16e946000000000100362a?xhsshare=CopyLink&amp;appuid=5f16e946000000000100362a&amp;apptime=1605249820</t>
  </si>
  <si>
    <t>11335</t>
  </si>
  <si>
    <t>月饼冰发布了一篇小红书笔记，快来看吧！😆 srM2T5aFkHrk20T 😆 http://xhslink.com/K4AER，复制本条信息，打开【小红书】App查看精彩内容！</t>
  </si>
  <si>
    <t>56</t>
  </si>
  <si>
    <t>x</t>
  </si>
  <si>
    <t>XxX18FfF</t>
  </si>
  <si>
    <t>18434805818</t>
  </si>
  <si>
    <t>樊樊不是烦烦</t>
  </si>
  <si>
    <t>https://www.xiaohongshu.com/user/profile/5c5927e8000000001100c019?xhsshare=CopyLink&amp;appuid=5c5927e8000000001100c019&amp;apptime=1605250376</t>
  </si>
  <si>
    <t>12262</t>
  </si>
  <si>
    <t>临汾</t>
  </si>
  <si>
    <t>🉑️</t>
  </si>
  <si>
    <t>156</t>
  </si>
  <si>
    <t xml:space="preserve">珠海 </t>
  </si>
  <si>
    <t>微博 抖音</t>
  </si>
  <si>
    <t>可凡了发布了一篇小红书笔记，快来看吧！😆 w1nbzmpOs1vJTd3 😆 http://xhslink.com/sU5FR，复制本条信息，打开【小红书】App查看精彩内容！</t>
  </si>
  <si>
    <t>223</t>
  </si>
  <si>
    <t>晓晓</t>
  </si>
  <si>
    <t>he913114502</t>
  </si>
  <si>
    <t>13413851419</t>
  </si>
  <si>
    <t>桥边姑娘</t>
  </si>
  <si>
    <t>https://www.xiaohongshu.com/user/profile/5bc83de1da37c6000156e85d?xhsshare=CopyLink&amp;appuid=5bc83de1da37c6000156e85d&amp;apptime=1605273358</t>
  </si>
  <si>
    <t>肇庆市</t>
  </si>
  <si>
    <t>224</t>
  </si>
  <si>
    <t>Cookies🍒</t>
  </si>
  <si>
    <t>zyqyq_yq</t>
  </si>
  <si>
    <t>13226898380</t>
  </si>
  <si>
    <t>芝士cookies</t>
  </si>
  <si>
    <t>https://www.xiaohongshu.com/user/profile/5eedc5f6000000000101d4e6?xhsshare=CopyLink&amp;appuid=5eedc5f6000000000101d4e6&amp;apptime=1605273411</t>
  </si>
  <si>
    <t>广东省广州市</t>
  </si>
  <si>
    <t>芝士cookies发布了一篇小红书笔记，快来看吧！😆 OMfdonZOBasePCI 😆 http://xhslink.com/nOHKR，复制本条信息，打开【小红书】App查看精彩内容！</t>
  </si>
  <si>
    <t>324</t>
  </si>
  <si>
    <t>Beauty🤎</t>
  </si>
  <si>
    <t>killzz</t>
  </si>
  <si>
    <t>18218338983</t>
  </si>
  <si>
    <t>超大份Beauty</t>
  </si>
  <si>
    <t>https://www.xiaohongshu.com/user/profile/5e478ffc000000000100b419?xhsshare=CopyLink&amp;appuid=5e478ffc000000000100b419&amp;apptime=1605497467</t>
  </si>
  <si>
    <t>217</t>
  </si>
  <si>
    <t>Rues❄️</t>
  </si>
  <si>
    <t>bringupup</t>
  </si>
  <si>
    <t>13681934019</t>
  </si>
  <si>
    <t>mango果子</t>
  </si>
  <si>
    <t>https://www.xiaohongshu.com/user/profile/5c31f6e7000000000601e7e3?xhsshare=CopyLink&amp;appuid=55b1aa10c2bdeb41b451189d&amp;apptime=1555335683</t>
  </si>
  <si>
    <t>131</t>
  </si>
  <si>
    <t>两片面包的爱</t>
  </si>
  <si>
    <t>liangpianmianbaodeai</t>
  </si>
  <si>
    <t>17396220065</t>
  </si>
  <si>
    <t>露露爱寸头</t>
  </si>
  <si>
    <t>https://www.xiaohongshu.com/user/profile/5d21f5cf0000000016020317?xhsshare=CopyLink&amp;appuid=5d21f5cf0000000016020317&amp;apptime=1603452145</t>
  </si>
  <si>
    <t>232</t>
  </si>
  <si>
    <t>w17664524530</t>
  </si>
  <si>
    <t>17664524530</t>
  </si>
  <si>
    <t>耶耶耶 ^</t>
  </si>
  <si>
    <t>https://www.xiaohongshu.com/user/profile/5e82fb200000000001002e33?xhsshare=CopyLink&amp;appuid=5e82fb200000000001002e33&amp;apptime=1605278573</t>
  </si>
  <si>
    <t>山东省</t>
  </si>
  <si>
    <t>100</t>
  </si>
  <si>
    <t>黄朵朵🍬</t>
  </si>
  <si>
    <t>yibao045692</t>
  </si>
  <si>
    <t>15928071739</t>
  </si>
  <si>
    <t>https://www.xiaohongshu.com/user/profile/5e58eaee0000000001007cc5?xhsshare=CopyLink&amp;appuid=5e58eaee0000000001007cc5&amp;apptime=1605251854</t>
  </si>
  <si>
    <t>LIU🌙</t>
  </si>
  <si>
    <t>waljc0530</t>
  </si>
  <si>
    <t>18332363880</t>
  </si>
  <si>
    <t>小刘不吃香菜</t>
  </si>
  <si>
    <t>https://www.xiaohongshu.com/user/profile/5a1ec4e211be105f82201c8c?xhsshare=CopyLink&amp;appuid=5a1ec4e211be105f82201c8c&amp;apptime=1603350129</t>
  </si>
  <si>
    <t>34000</t>
  </si>
  <si>
    <t xml:space="preserve">微博 抖音 </t>
  </si>
  <si>
    <t>211</t>
  </si>
  <si>
    <t>🕑</t>
  </si>
  <si>
    <t>1023002503</t>
  </si>
  <si>
    <t>15889933662</t>
  </si>
  <si>
    <t>糯米姐姐</t>
  </si>
  <si>
    <t>https://www.xiaohongshu.com/user/profile/5f3e7ab900000000010009c5?xhsshare=CopyLink&amp;appuid=5f3e7ab900000000010009c5&amp;apptime=1602943179</t>
  </si>
  <si>
    <t>https://itunes.apple.com/cn/app/id741292507?l=en&amp;mt=8</t>
  </si>
  <si>
    <t>Qizrony</t>
  </si>
  <si>
    <t>15815427884</t>
  </si>
  <si>
    <t>小肥羊扬扬</t>
  </si>
  <si>
    <t>https://www.xiaohongshu.com/user/profile/5f61c5bc000000000101c858?xhsshare=CopyLink&amp;appuid=5f61c5bc000000000101c858&amp;apptime=1605250056</t>
  </si>
  <si>
    <t>都可</t>
  </si>
  <si>
    <t>293</t>
  </si>
  <si>
    <t>啊哦</t>
  </si>
  <si>
    <t>625756840</t>
  </si>
  <si>
    <t>15777117583</t>
  </si>
  <si>
    <t>小阿丸子</t>
  </si>
  <si>
    <t>https://www.xiaohongshu.com/user/profile/5edd96dd000000000101db2b?xhsshare=CopyLink&amp;appuid=5edd96dd000000000101db2b&amp;apptime=1605368009</t>
  </si>
  <si>
    <t>166000</t>
  </si>
  <si>
    <t>柳州</t>
  </si>
  <si>
    <t>南北</t>
  </si>
  <si>
    <t>Qbg5566</t>
  </si>
  <si>
    <t>15265606253</t>
  </si>
  <si>
    <t>蜜桃乌龙不是茶</t>
  </si>
  <si>
    <t>https://www.xiaohongshu.com/user/profile/5a67ece74eacab347665cb40?xhsshare=CopyLink&amp;appuid=5a67ece74eacab347665cb40&amp;apptime=1605249914</t>
  </si>
  <si>
    <t>10099</t>
  </si>
  <si>
    <t>山东潍坊</t>
  </si>
  <si>
    <t xml:space="preserve">微博 </t>
  </si>
  <si>
    <t>不接视频哦</t>
  </si>
  <si>
    <t>cny</t>
  </si>
  <si>
    <t>LXM13080040726</t>
  </si>
  <si>
    <t>13080040726</t>
  </si>
  <si>
    <t>淳淳z</t>
  </si>
  <si>
    <t>https://www.xiaohongshu.com/user/profile/5f28ba7d00000000010048bb?xhsshare=CopyLink&amp;appuid=5f28ba7d00000000010048bb&amp;apptime=1605249947</t>
  </si>
  <si>
    <t>吉林省长春市</t>
  </si>
  <si>
    <t>一星期内</t>
  </si>
  <si>
    <t>169</t>
  </si>
  <si>
    <t>金珍妮（小号梓梓Zz）</t>
  </si>
  <si>
    <t xml:space="preserve">Zizizizizm  </t>
  </si>
  <si>
    <t>13126740841</t>
  </si>
  <si>
    <t>金珍妮</t>
  </si>
  <si>
    <t>https://www.xiaohongshu.com/user/profile/5e04081e00000000010052c8?xhsshare=CopyLink&amp;appuid=5e04081e00000000010052c8&amp;apptime=1596686149</t>
  </si>
  <si>
    <t>111000</t>
  </si>
  <si>
    <t>西安</t>
  </si>
  <si>
    <t>313</t>
  </si>
  <si>
    <t>阿湛</t>
  </si>
  <si>
    <t>sqyllhzyq</t>
  </si>
  <si>
    <t>19102867721</t>
  </si>
  <si>
    <t>一林灰兔</t>
  </si>
  <si>
    <t>https://www.xiaohongshu.com/user/profile/5f3ba967000000000101c704?xhsshare=CopyLink&amp;appuid=5f3ba967000000000101c704&amp;apptime=1605496034</t>
  </si>
  <si>
    <t>美图 微博</t>
  </si>
  <si>
    <t>一林灰兔发布了一篇小红书笔记，快来看吧！😆 GcnHquXyQzTnr1n 😆 http://xhslink.com/OKxnS，复制本条信息，打开【小红书】App查看精彩内容！</t>
  </si>
  <si>
    <t>245</t>
  </si>
  <si>
    <t>稚幼</t>
  </si>
  <si>
    <t xml:space="preserve">AwithBdistance </t>
  </si>
  <si>
    <t xml:space="preserve">17855433673 </t>
  </si>
  <si>
    <t>https://www.xiaohongshu.com/user/profile/59c248f3b1da1406907946a6?xhsshare=CopyLink&amp;appuid=59c248f3b1da1406907946a6&amp;apptime=1605283865</t>
  </si>
  <si>
    <t>11961</t>
  </si>
  <si>
    <t>37961</t>
  </si>
  <si>
    <t>护肤,彩妆,旅行</t>
  </si>
  <si>
    <t>257</t>
  </si>
  <si>
    <t>Acake</t>
  </si>
  <si>
    <t>gee5196</t>
  </si>
  <si>
    <t>18578350719</t>
  </si>
  <si>
    <t>Strawberry kiss</t>
  </si>
  <si>
    <t>https://www.xiaohongshu.com/user/profile/589d0f0550c4b43996383679?xhsshare=CopyLink&amp;appuid=589d0f0550c4b43996383679&amp;apptime=1605311438</t>
  </si>
  <si>
    <t>大众点评，绿洲</t>
  </si>
  <si>
    <t>🍓 Strawberry kiss🍓发布了一篇小红书笔记，快来看吧！😆 G1V6rjapxkKH7g9 😆 http://xhslink.com/ZIEPR，复制本条信息，打开【小红书】App查看精彩内容！</t>
  </si>
  <si>
    <t>304</t>
  </si>
  <si>
    <t>花花</t>
  </si>
  <si>
    <t>a499362631</t>
  </si>
  <si>
    <t>17857336934</t>
  </si>
  <si>
    <t>林镜子</t>
  </si>
  <si>
    <t>https://www.xiaohongshu.com/user/profile/5b32df97f7e8b94521dd3098?xhsshare=CopyLink&amp;appuid=5b32df97f7e8b94521dd3098&amp;apptime=1605449985</t>
  </si>
  <si>
    <t>微博 17.2万粉</t>
  </si>
  <si>
    <t>248</t>
  </si>
  <si>
    <t>阿里嘎多</t>
  </si>
  <si>
    <t xml:space="preserve">lmlcrush </t>
  </si>
  <si>
    <t xml:space="preserve">13510501180 </t>
  </si>
  <si>
    <t>我是义琳吖</t>
  </si>
  <si>
    <t>https://www.xiaohongshu.com/user/profile/5cfb2746000000001601d36a?xhsshare=CopyLink&amp;appuid=5cfb2746000000001601d36a&amp;apptime=1577067825</t>
  </si>
  <si>
    <t>10327</t>
  </si>
  <si>
    <t>微博、美图等</t>
  </si>
  <si>
    <t>3.5</t>
  </si>
  <si>
    <t>有：首页看</t>
  </si>
  <si>
    <t>334</t>
  </si>
  <si>
    <t>小宜（小🍠）</t>
  </si>
  <si>
    <t>xiaoyikol</t>
  </si>
  <si>
    <t>13536922856</t>
  </si>
  <si>
    <t>小宜buling</t>
  </si>
  <si>
    <t>https://www.xiaohongshu.com/user/profile/5a635fef4eacab61add6ea65?xhsshare=CopyLink&amp;appuid=5a635fef4eacab61add6ea65&amp;apptime=1605519609</t>
  </si>
  <si>
    <t>60226</t>
  </si>
  <si>
    <t>142</t>
  </si>
  <si>
    <t>Jasmine👧🏻</t>
  </si>
  <si>
    <t>1182718606</t>
  </si>
  <si>
    <t>18278425507</t>
  </si>
  <si>
    <t>茱萸子</t>
  </si>
  <si>
    <t>https://www.xiaohongshu.com/user/profile/5c4d6e9000000000110031d6?xhsshare=CopyLink&amp;appuid=5c4d6e9000000000110031d6&amp;apptime=1600229894</t>
  </si>
  <si>
    <t>102</t>
  </si>
  <si>
    <t>X</t>
  </si>
  <si>
    <t>xuanxuan123211234567</t>
  </si>
  <si>
    <t>13774213892</t>
  </si>
  <si>
    <t>Yy1227</t>
  </si>
  <si>
    <t>https://www.xiaohongshu.com/user/profile/5c35b594000000000700787b?xhsshare=CopyLink&amp;appuid=5c35b594000000000700787b&amp;apptime=1605251974</t>
  </si>
  <si>
    <t>微博  绿洲</t>
  </si>
  <si>
    <t>你们这个报名表设计的有问题  黏贴不了链接</t>
  </si>
  <si>
    <t>183</t>
  </si>
  <si>
    <t>🍑🍑</t>
  </si>
  <si>
    <t xml:space="preserve">SHBEAHEA02 </t>
  </si>
  <si>
    <t xml:space="preserve">13016627082 </t>
  </si>
  <si>
    <t xml:space="preserve">辛辛森纳 </t>
  </si>
  <si>
    <t xml:space="preserve">https://www.xiaohongshu.com/user/profile/5be0489154172e0001211991?xhsshare=CopyLink&amp;appuid=5be0489154172e0001211991&amp;apptime=1601873137 </t>
  </si>
  <si>
    <t>辛辛森纳发布了一篇小红书笔记，快来看吧！😆 3DnJPenSqjLQOUW 😆 http://xhslink.com/X4lHR，复制本条信息，打开【小红书】App查看精彩内容！</t>
  </si>
  <si>
    <t>212</t>
  </si>
  <si>
    <t>小小冷</t>
  </si>
  <si>
    <t>jyb189868</t>
  </si>
  <si>
    <t>13215549189</t>
  </si>
  <si>
    <t>柠檬百香果</t>
  </si>
  <si>
    <t>https://www.xiaohongshu.com/user/profile/5eaa82590000000001006523?xhsshare=CopyLink&amp;appuid=5eaa82590000000001006523&amp;apptime=1592931552</t>
  </si>
  <si>
    <t>c88h</t>
  </si>
  <si>
    <t>ChuappQAQ</t>
  </si>
  <si>
    <t>15698002050</t>
  </si>
  <si>
    <t>八八子</t>
  </si>
  <si>
    <t>https://www.xiaohongshu.com/user/profile/5e91bd14000000000100909e?xhsshare=CopyLink&amp;appuid=5d1065bf0000000010007162&amp;apptime=1604051887</t>
  </si>
  <si>
    <t>9750</t>
  </si>
  <si>
    <t>山东省济南市</t>
  </si>
  <si>
    <t>230</t>
  </si>
  <si>
    <t>CChen_c</t>
  </si>
  <si>
    <t>cc25521</t>
  </si>
  <si>
    <t>15756111166</t>
  </si>
  <si>
    <t>CC_cchen_</t>
  </si>
  <si>
    <t>https://www.xiaohongshu.com/user/profile/5d791ab0000000000100b085?xhsshare=CopyLink&amp;appuid=5d791ab0000000000100b085&amp;apptime=1605276937</t>
  </si>
  <si>
    <t>40823</t>
  </si>
  <si>
    <t>282</t>
  </si>
  <si>
    <t>陈小瘦</t>
  </si>
  <si>
    <t>LJWeisheit</t>
  </si>
  <si>
    <t>18126797416</t>
  </si>
  <si>
    <t>哆啦莓莓</t>
  </si>
  <si>
    <t>Xiaoyu993645</t>
  </si>
  <si>
    <t>270</t>
  </si>
  <si>
    <t>阳光城大唐翡丽印象ʚ郑恩惠ɞ</t>
  </si>
  <si>
    <t>zeh021102</t>
  </si>
  <si>
    <t>17704698081</t>
  </si>
  <si>
    <t>惠惠欧尼</t>
  </si>
  <si>
    <t>https://www.xiaohongshu.com/user/profile/5f1569460000000001003128?xhsshare=CopyLink&amp;appuid=5f1569460000000001003128&amp;apptime=1605325019</t>
  </si>
  <si>
    <t>30100</t>
  </si>
  <si>
    <t>福建省漳州市</t>
  </si>
  <si>
    <t>276</t>
  </si>
  <si>
    <t>焦糖布丁不加糖🎉</t>
  </si>
  <si>
    <t>MZN20141029</t>
  </si>
  <si>
    <t>15285017709</t>
  </si>
  <si>
    <t>啵妞的日常生活</t>
  </si>
  <si>
    <t>https://www.xiaohongshu.com/user/profile/5ec16427000000000101c187?xhsshare=CopyLink&amp;appuid=5db550ed0000000001008a22&amp;apptime=1605330145</t>
  </si>
  <si>
    <t>湖北省咸宁市</t>
  </si>
  <si>
    <t>3.</t>
  </si>
  <si>
    <t>239</t>
  </si>
  <si>
    <t>a</t>
  </si>
  <si>
    <t>ZT598-</t>
  </si>
  <si>
    <t>13148674380</t>
  </si>
  <si>
    <t>放羊的小昭</t>
  </si>
  <si>
    <t>https://www.xiaohongshu.com/user/profile/5ebf98f2000000000101dcb3?xhsshare=CopyLink&amp;appuid=5ebf98f2000000000101dcb3&amp;apptime=1605281018</t>
  </si>
  <si>
    <t>广东阳江</t>
  </si>
  <si>
    <t>放羊的小昭发布了一篇小红书笔记，快来看吧！😆 9v76fgomypOWOIq 😆 http://xhslink.com/l58MR，复制本条信息，打开【小红书】App查看精彩内容！</t>
  </si>
  <si>
    <t>260</t>
  </si>
  <si>
    <t>我们是俩姐弟🌻</t>
  </si>
  <si>
    <t>Lyxe2020</t>
  </si>
  <si>
    <t>18817878510</t>
  </si>
  <si>
    <t>我们是俩姐弟</t>
  </si>
  <si>
    <t>https://www.xiaohongshu.com/user/profile/5a8391f811be1068400a68da?xhsshare=CopyLink&amp;appuid=5a8391f811be1068400a68da&amp;apptime=1605240327</t>
  </si>
  <si>
    <t>168000</t>
  </si>
  <si>
    <t>海口</t>
  </si>
  <si>
    <t>229</t>
  </si>
  <si>
    <t>qung2007</t>
  </si>
  <si>
    <t>13690930671</t>
  </si>
  <si>
    <t>一口饼干</t>
  </si>
  <si>
    <t>https://www.xiaohongshu.com/user/profile/5c1f7cdc00000000050312fa?xhsshare=CopyLink&amp;appuid=5f0406760000000001007816&amp;apptime=1600742988</t>
  </si>
  <si>
    <t>47000</t>
  </si>
  <si>
    <t>153</t>
  </si>
  <si>
    <t>🌸</t>
  </si>
  <si>
    <t>13610367781</t>
  </si>
  <si>
    <t>拾染</t>
  </si>
  <si>
    <t>https://www.xiaohongshu.com/user/profile/5758d98a50c4b43ee8c8e42d?xhsshare=CopyLink&amp;appuid=5758d98a50c4b43ee8c8e42d&amp;apptime=1582192538</t>
  </si>
  <si>
    <t>202</t>
  </si>
  <si>
    <t>小猪不是佩奇</t>
  </si>
  <si>
    <t>YZBCJS</t>
  </si>
  <si>
    <t>17602019615</t>
  </si>
  <si>
    <t>call你唧哇</t>
  </si>
  <si>
    <t>https://www.xiaohongshu.com/user/profile/5a1d38b611be100560fecec8?xhsshare=CopyLink&amp;appuid=5a1d38b611be100560fecec8&amp;apptime=1605265515</t>
  </si>
  <si>
    <t>287</t>
  </si>
  <si>
    <t>萧萧</t>
  </si>
  <si>
    <t>18683222085</t>
  </si>
  <si>
    <t>Queryeen</t>
  </si>
  <si>
    <t>https://www.xiaohongshu.com/user/profile/5e17180a0000000001000c21?xhsshare=CopyLink&amp;appuid=5e17180a0000000001000c21&amp;apptime=1589571465</t>
  </si>
  <si>
    <t>263</t>
  </si>
  <si>
    <t>🐟</t>
  </si>
  <si>
    <t>yay09030903</t>
  </si>
  <si>
    <t>15812780430</t>
  </si>
  <si>
    <t>安安吃不胖</t>
  </si>
  <si>
    <t>https://www.xiaohongshu.com/user/profile/5f571287000000000101c66f?xhsshare=CopyLink&amp;appuid=5f571287000000000101c66f&amp;apptime=1605317959</t>
  </si>
  <si>
    <t>和李子柒合作的视频暂未发布</t>
  </si>
  <si>
    <t>🦢</t>
  </si>
  <si>
    <t>achanslin</t>
  </si>
  <si>
    <t>13068783425</t>
  </si>
  <si>
    <t>麻辣蛮蛮</t>
  </si>
  <si>
    <t>https://www.xiaohongshu.com/user/profile/5ee6252900000000010044df?xhsshare=CopyLink&amp;appuid=5ee6252900000000010044df&amp;apptime=1605250343</t>
  </si>
  <si>
    <t>16100</t>
  </si>
  <si>
    <t>271</t>
  </si>
  <si>
    <t>小李爱喝可乐_</t>
  </si>
  <si>
    <t>13341436191</t>
  </si>
  <si>
    <t>https://www.xiaohongshu.com/user/profile/5f22eebf0000000001009fdf?xhsshare=CopyLink&amp;appuid=5f22eebf0000000001009fdf&amp;apptime=1605326070</t>
  </si>
  <si>
    <t>68621</t>
  </si>
  <si>
    <t>156000</t>
  </si>
  <si>
    <t>苏蘇</t>
  </si>
  <si>
    <t>17666521435</t>
  </si>
  <si>
    <t>Suyoi怼怼</t>
  </si>
  <si>
    <t>https://www.xiaohongshu.com/user/profile/5f2bab9b000000000100a8a7?xhsshare=CopyLink&amp;appuid=5f2bab9b000000000100a8a7&amp;apptime=1605250003</t>
  </si>
  <si>
    <t>269</t>
  </si>
  <si>
    <t>兮兮</t>
  </si>
  <si>
    <t>jiaccc0802</t>
  </si>
  <si>
    <t>13533308124</t>
  </si>
  <si>
    <t>啊哈小兮</t>
  </si>
  <si>
    <t>https://www.xiaohongshu.com/user/profile/5eb6ab1a0000000001006089?xhsshare=CopyLink&amp;appuid=5eb6ab1a0000000001006089&amp;apptime=1605323300</t>
  </si>
  <si>
    <t>192</t>
  </si>
  <si>
    <t>A欧路莎卫浴  梦瑶</t>
  </si>
  <si>
    <t>azj33l</t>
  </si>
  <si>
    <t>13515592525</t>
  </si>
  <si>
    <t>森屿初夏丶</t>
  </si>
  <si>
    <t>https://www.xiaohongshu.com/user/profile/5a214c584eacab70fee7056a?xhsshare=CopyLink&amp;appuid=5a214c584eacab70fee7056a&amp;apptime=1605261442</t>
  </si>
  <si>
    <t>安徽省黄山</t>
  </si>
  <si>
    <t>205</t>
  </si>
  <si>
    <t>西西</t>
  </si>
  <si>
    <t>sosi-99</t>
  </si>
  <si>
    <t>15622339647</t>
  </si>
  <si>
    <t>https://www.xiaohongshu.com/user/profile/59e463fa11be10656a788ab6?xhsshare=CopyLink&amp;appuid=5ef1eaf1000000000101f59b&amp;apptime=1605267265</t>
  </si>
  <si>
    <t>微博（无粉色</t>
  </si>
  <si>
    <t>236</t>
  </si>
  <si>
    <t>花吃了克莉絲</t>
  </si>
  <si>
    <t>15534431411</t>
  </si>
  <si>
    <t>13755191121</t>
  </si>
  <si>
    <t>mangata_c</t>
  </si>
  <si>
    <t>https://www.xiaohongshu.com/user/profile/5a37c4a611be101fa4aff501?xhsshare=CopyLink&amp;appuid=5a37c4a611be101fa4aff501&amp;apptime=1605279498</t>
  </si>
  <si>
    <t>24000</t>
  </si>
  <si>
    <t>太原</t>
  </si>
  <si>
    <t>274</t>
  </si>
  <si>
    <t>Yogurt47</t>
  </si>
  <si>
    <t>1335321740</t>
  </si>
  <si>
    <t>13602792690</t>
  </si>
  <si>
    <t>得闲饮酸奶_</t>
  </si>
  <si>
    <t>https://www.xiaohongshu.com/user/profile/5a77065de8ac2b3c00c27c38?xhsshare=CopyLink&amp;appuid=5a77065de8ac2b3c00c27c38&amp;apptime=1605330298</t>
  </si>
  <si>
    <t>279</t>
  </si>
  <si>
    <t>Ranran💖</t>
  </si>
  <si>
    <t>Ran_luminous</t>
  </si>
  <si>
    <t>19921942954</t>
  </si>
  <si>
    <t>味仙</t>
  </si>
  <si>
    <t>https://www.xiaohongshu.com/user/profile/5aa2a86ee8ac2b280646ca78?xhsshare=CopyLink&amp;appuid=5aa2a86ee8ac2b280646ca78&amp;apptime=1586259481</t>
  </si>
  <si>
    <t>65888</t>
  </si>
  <si>
    <t>138555</t>
  </si>
  <si>
    <t>161</t>
  </si>
  <si>
    <t>木子藜🍭</t>
  </si>
  <si>
    <t>13128826489</t>
  </si>
  <si>
    <t>13480109300</t>
  </si>
  <si>
    <t xml:space="preserve">木子藜🍭 </t>
  </si>
  <si>
    <t>https://www.xiaohongshu.com/user/profile/5e70798700000000010099e9?xhsshare=CopyLink&amp;appuid=5e70798700000000010099e9&amp;apptime=1605256886</t>
  </si>
  <si>
    <t>306</t>
  </si>
  <si>
    <t>噢</t>
  </si>
  <si>
    <t>zhengdn1123</t>
  </si>
  <si>
    <t>18060516875</t>
  </si>
  <si>
    <t>草莓味的27-</t>
  </si>
  <si>
    <t>https://www.xiaohongshu.com/user/profile/5f15612300000000010005fc?xhsshare=CopyLink&amp;appuid=5f15612300000000010005fc&amp;apptime=1605458860</t>
  </si>
  <si>
    <t>福建福州</t>
  </si>
  <si>
    <t>草莓味的27-发布了一篇小红书笔记，快来看吧！😆 gD7vWe11qSN94t6 😆 http://xhslink.com/FeikS，复制本条信息，打开【小红书】App查看精彩内容！</t>
  </si>
  <si>
    <t>316</t>
  </si>
  <si>
    <t>草莓味的27－</t>
  </si>
  <si>
    <t>https://www.xiaohongshu.com/user/profile/5f15612300000000010005fc?xhsshare=CopyLink&amp;appuid=5f15612300000000010005fc&amp;apptime=1603177197</t>
  </si>
  <si>
    <t>草莓味的27-发布了一篇小红书笔记，快来看吧！😆 2yDrjoWhU0XjZrn 😆 http://xhslink.com/V9BnS，复制本条信息，打开【小红书】App查看精彩内容！</t>
  </si>
  <si>
    <t>🌞nika🌞</t>
  </si>
  <si>
    <t>15080444101</t>
  </si>
  <si>
    <t>nika</t>
  </si>
  <si>
    <t>https://www.xiaohongshu.com/user/profile/5a22741911be106608ca0341?xhsshare=CopyLink&amp;appuid=5bded815b86ade0001080d7f&amp;apptime=1595842405</t>
  </si>
  <si>
    <t>63900</t>
  </si>
  <si>
    <t>79</t>
  </si>
  <si>
    <t>Yoki美眉</t>
  </si>
  <si>
    <t>1425771487</t>
  </si>
  <si>
    <t>15807550082</t>
  </si>
  <si>
    <t>https://www.xiaohongshu.com/user/profile/5ad35fe84eacab50c597c5f2?xhsshare=CopyLink&amp;appuid=5ad35fe84eacab50c597c5f2&amp;apptime=1605250929</t>
  </si>
  <si>
    <t>Yoki美眉发布了一篇小红书笔记，快来看吧！😆 AODQLI6o4DuoN4o 😆 http://xhslink.com/QYVER，复制本条信息，打开【小红书】App查看精彩内容！</t>
  </si>
  <si>
    <t>168</t>
  </si>
  <si>
    <t>Zoey</t>
  </si>
  <si>
    <t>hyh-2305</t>
  </si>
  <si>
    <t>15012420274</t>
  </si>
  <si>
    <t>Zoey✨</t>
  </si>
  <si>
    <t>https://www.xiaohongshu.com/user/profile/5cb73b7b0000000017011133?xhsshare=CopyLink&amp;appuid=5cb73b7b0000000017011133&amp;apptime=1605258131</t>
  </si>
  <si>
    <t>266</t>
  </si>
  <si>
    <t>大脚娃娃鱼</t>
  </si>
  <si>
    <t>13386420526</t>
  </si>
  <si>
    <t>https://www.xiaohongshu.com/user/profile/5bb19e6f1f30bf00014e90bd?xhsshare=CopyLink&amp;appuid=5bd91401c276c40001055069&amp;apptime=1555564257</t>
  </si>
  <si>
    <t>青岛</t>
  </si>
  <si>
    <t>微博，绿洲等</t>
  </si>
  <si>
    <t>255</t>
  </si>
  <si>
    <t>Tracy瑶酱呀</t>
  </si>
  <si>
    <t>19880971225</t>
  </si>
  <si>
    <t>https://www.xiaohongshu.com/user/profile/5e9bc87800000000010063b5?xhsshare=CopyLink&amp;appuid=5e9bc87800000000010063b5&amp;apptime=1602498390</t>
  </si>
  <si>
    <t>30200</t>
  </si>
  <si>
    <t>184</t>
  </si>
  <si>
    <t>小芽</t>
  </si>
  <si>
    <t>983711285</t>
  </si>
  <si>
    <t>19976850313</t>
  </si>
  <si>
    <t>不想可爱微微安</t>
  </si>
  <si>
    <t>https://www.xiaohongshu.com/user/profile/5c7f48fe0000000010008aa8?xhsshare=CopyLink&amp;appuid=5c7f48fe0000000010008aa8&amp;apptime=1605260304</t>
  </si>
  <si>
    <t>213</t>
  </si>
  <si>
    <t>简单</t>
  </si>
  <si>
    <t>糖衣</t>
  </si>
  <si>
    <t xml:space="preserve">
https://www.xiaohongshu.com/user/profile/5ebfb4440000000001004c0b?xhsshare=CopyLink&amp;appuid=5ebfb4440000000001004c0b&amp;apptime=1597575546</t>
  </si>
  <si>
    <t>33</t>
  </si>
  <si>
    <t>小可爱的老王</t>
  </si>
  <si>
    <t>supermanhurt</t>
  </si>
  <si>
    <t>18336396936</t>
  </si>
  <si>
    <t>https://www.xiaohongshu.com/user/profile/5b656d0ea0b651000146bf41?xhsshare=CopyLink&amp;appuid=5b656d0ea0b651000146bf41&amp;apptime=1605249983</t>
  </si>
  <si>
    <t>小可爱的老王发布了一篇小红书笔记，快来看吧！😆 5gZHsnYvUiRyQ8r 😆 http://xhslink.com/5GIER，复制本条信息，打开【小红书】App查看精彩内容！</t>
  </si>
  <si>
    <t>286</t>
  </si>
  <si>
    <t>缘来是你</t>
  </si>
  <si>
    <t>cptc22</t>
  </si>
  <si>
    <t>16638996787</t>
  </si>
  <si>
    <t>小鬼</t>
  </si>
  <si>
    <t>小鬼https://www.xiaohongshu.com/user/profile/5a02f5e24eacab271fc5a654?xhsshare=CopyLink&amp;appuid=5a02f5e24eacab271fc5a654&amp;apptime=1551105053</t>
  </si>
  <si>
    <t>护肤,美食,健身</t>
  </si>
  <si>
    <t>241</t>
  </si>
  <si>
    <t>依一叭</t>
  </si>
  <si>
    <t>xiaoyongweiwinmmy</t>
  </si>
  <si>
    <t>13066370714</t>
  </si>
  <si>
    <t>https://www.xiaohongshu.com/user/profile/5d975f40000000000100b290?xhsshare=CopyLink&amp;appuid=57e699143460946a9826cb83&amp;apptime=1592248360</t>
  </si>
  <si>
    <t>抖音</t>
  </si>
  <si>
    <t xml:space="preserve">   0</t>
  </si>
  <si>
    <t>148</t>
  </si>
  <si>
    <t>相见恨晚ق .</t>
  </si>
  <si>
    <t>524102920</t>
  </si>
  <si>
    <t>13860098608</t>
  </si>
  <si>
    <t>小肉球</t>
  </si>
  <si>
    <t>https://www.xiaohongshu.com/user/profile/5cdd9832000000001001f7ef?xhsshare=CopyLink&amp;appuid=5cdd9832000000001001f7ef&amp;apptime=1605254747</t>
  </si>
  <si>
    <t>小肉球发布了一篇小红书笔记，快来看吧！😆 L1SHavkoyhVLlET 😆 http://xhslink.com/BGTFR，复制本条信息，打开【小红书】App查看精彩内容！</t>
  </si>
  <si>
    <t>小河豚🐟</t>
  </si>
  <si>
    <t>maomao_22</t>
  </si>
  <si>
    <t>13816090442</t>
  </si>
  <si>
    <t>小河豚MM</t>
  </si>
  <si>
    <t>https://www.xiaohongshu.com/user/profile/5afebadc11be10174fbc8f27?xhsshare=CopyLink&amp;appuid=5afebadc11be10174fbc8f27&amp;apptime=1605250284</t>
  </si>
  <si>
    <t>小河豚MM发布了一篇小红书笔记，快来看吧！😆 6S71yjH5P1EGr03 😆 http://xhslink.com/iZMER，复制本条信息，打开【小红书】App查看精彩内容！</t>
  </si>
  <si>
    <t>108</t>
  </si>
  <si>
    <t>XY15956002597</t>
  </si>
  <si>
    <t>15956002597</t>
  </si>
  <si>
    <t>偷吃月亮🌙</t>
  </si>
  <si>
    <t>https://www.xiaohongshu.com/user/profile/5f0ada320000000001000f98?xhsshare=CopyLink&amp;appuid=5f0ada320000000001000f98&amp;apptime=1595681796</t>
  </si>
  <si>
    <t>268</t>
  </si>
  <si>
    <t>萬波</t>
  </si>
  <si>
    <t>XIWENice1</t>
  </si>
  <si>
    <t>17818143499</t>
  </si>
  <si>
    <t>萬波由希</t>
  </si>
  <si>
    <t>https://www.xiaohongshu.com/user/profile/5e8440020000000001008e39?xhsshare=CopyLink&amp;appuid=5e8440020000000001008e39&amp;apptime=1604545440</t>
  </si>
  <si>
    <t>154</t>
  </si>
  <si>
    <t>💮 怪～可爱de</t>
  </si>
  <si>
    <t>MrF520ME</t>
  </si>
  <si>
    <t>13416998049</t>
  </si>
  <si>
    <t>Sonny妮妮</t>
  </si>
  <si>
    <t xml:space="preserve">https://www.xiaohongshu.com/user/profile/5ea3f6fe0000000001004349?xhsshare=CopyLink&amp;appuid=5ea3f6fe0000000001004349&amp;apptime=1600739967
</t>
  </si>
  <si>
    <t>275</t>
  </si>
  <si>
    <t>花泽小仙</t>
  </si>
  <si>
    <t>damei9803</t>
  </si>
  <si>
    <t>13067101087</t>
  </si>
  <si>
    <t>https://www.xiaohongshu.com/user/profile/5e09b41f00000000010088d3?xhsshare=CopyLink&amp;appuid=5e09b41f00000000010088d3&amp;apptime=1605331378</t>
  </si>
  <si>
    <t>花泽小仙发布了一篇小红书笔记，快来看吧！😆 kCHqAUSDgyPg9Rr 😆 http://xhslink.com/QdJTR，复制本条信息，打开【小红书】App查看精彩内容！</t>
  </si>
  <si>
    <t>252</t>
  </si>
  <si>
    <t>文秀</t>
  </si>
  <si>
    <t>wx685064</t>
  </si>
  <si>
    <t>15918754474</t>
  </si>
  <si>
    <t>四月～呀</t>
  </si>
  <si>
    <t>https://www.xiaohongshu.com/user/profile/5e9a99100000000001003abc?xhsshare=CopyLink&amp;appuid=5e9a99100000000001003abc&amp;apptime=1600872004</t>
  </si>
  <si>
    <t>71000</t>
  </si>
  <si>
    <t>微博，</t>
  </si>
  <si>
    <t>249</t>
  </si>
  <si>
    <t>木木🌸</t>
  </si>
  <si>
    <t>13713687817</t>
  </si>
  <si>
    <t xml:space="preserve">麋鹿白茶🌱 </t>
  </si>
  <si>
    <t>https://www.xiaohongshu.com/user/profile/5f5dd4f0000000000101d75b?xhsshare=CopyLink&amp;appuid=5f5dd4f0000000000101d75b&amp;apptime=1605285817</t>
  </si>
  <si>
    <t>318</t>
  </si>
  <si>
    <t xml:space="preserve">G A L🌼 </t>
  </si>
  <si>
    <t>ccss0721_yy</t>
  </si>
  <si>
    <t>18590139632</t>
  </si>
  <si>
    <t>富江筱筱</t>
  </si>
  <si>
    <t>https://www.xiaohongshu.com/user/profile/5f859ded0000000001000d99?xhsshare=CopyLink&amp;appuid=5f859ded0000000001000d99&amp;apptime=1605173208</t>
  </si>
  <si>
    <t>富江筱筱发布了一篇小红书笔记，快来看吧！😆 bRktRyp01DVpw9s 😆 http://xhslink.com/oNJnS，复制本条信息，打开【小红书】App查看精彩内容！</t>
  </si>
  <si>
    <t>美少女养羊</t>
  </si>
  <si>
    <t>yyyyxhs</t>
  </si>
  <si>
    <t>19866599806</t>
  </si>
  <si>
    <t>https://www.xiaohongshu.com/user/profile/5e8fdfaf0000000001000e16?xhsshare=CopyLink&amp;appuid=5e8fdfaf0000000001000e16&amp;apptime=1604041172</t>
  </si>
  <si>
    <t>羊羊长不高发布了一篇小红书笔记，快来看吧！😆 Jt01TIJx9AO6cvy 😆 http://xhslink.com/SAeFR，复制本条信息，打开【小红书】App查看精彩内容！</t>
  </si>
  <si>
    <t>105</t>
  </si>
  <si>
    <t>-LDX</t>
  </si>
  <si>
    <t>MianMian-Bing</t>
  </si>
  <si>
    <t>15627554433</t>
  </si>
  <si>
    <t>可爱绵绵冰</t>
  </si>
  <si>
    <t>https://www.xiaohongshu.com/user/profile/5f31f9e000000000010012e7?xhsshare=CopyLink&amp;appuid=5f31f9e000000000010012e7&amp;apptime=1605250987</t>
  </si>
  <si>
    <t>南京</t>
  </si>
  <si>
    <t>52</t>
  </si>
  <si>
    <t>文熙</t>
  </si>
  <si>
    <t>130073136</t>
  </si>
  <si>
    <t>13814910424</t>
  </si>
  <si>
    <t>https://www.xiaohongshu.com/user/profile/555ac835f5a2636da88c4e70?xhsshare=CopyLink&amp;appuid=555ac835f5a2636da88c4e70&amp;apptime=1537963030</t>
  </si>
  <si>
    <t>10450</t>
  </si>
  <si>
    <t>苏州</t>
  </si>
  <si>
    <t>文熙发布了一篇小红书笔记，快来看吧！😆 C9whqSs9PJ00UYf 😆 http://xhslink.com/6EJER，复制本条信息，打开【小红书】App查看精彩内容！</t>
  </si>
  <si>
    <t>82</t>
  </si>
  <si>
    <t>达蒙</t>
  </si>
  <si>
    <t>13959776681</t>
  </si>
  <si>
    <t>Der</t>
  </si>
  <si>
    <t>https://www.xiaohongshu.com/user/profile/5bded815b86ade0001080d7f?xhsshare=CopyLink&amp;appuid=5bded815b86ade0001080d7f&amp;apptime=1564998089</t>
  </si>
  <si>
    <t>60900</t>
  </si>
  <si>
    <t>泉州</t>
  </si>
  <si>
    <t>254</t>
  </si>
  <si>
    <t>牙牙</t>
  </si>
  <si>
    <t>sheee3</t>
  </si>
  <si>
    <t>15202029408</t>
  </si>
  <si>
    <t>Sheyay</t>
  </si>
  <si>
    <t>https://www.xiaohongshu.com/user/profile/5f1ee0da0000000001004d80?xhsshare=CopyLink&amp;appuid=5f1ee0da0000000001004d80&amp;apptime=1603781242</t>
  </si>
  <si>
    <t>119</t>
  </si>
  <si>
    <t>soup</t>
  </si>
  <si>
    <t>837913744</t>
  </si>
  <si>
    <t>15011950567</t>
  </si>
  <si>
    <t>汤汤喜欢AA</t>
  </si>
  <si>
    <t>https://www.xiaohongshu.com/user/profile/5f4cc80900000000010048e7?xhsshare=CopyLink&amp;appuid=5f4cc80900000000010048e7&amp;apptime=1605252109</t>
  </si>
  <si>
    <t>广东 深圳</t>
  </si>
  <si>
    <t>312</t>
  </si>
  <si>
    <t>卢小萌</t>
  </si>
  <si>
    <t>c15008914234</t>
  </si>
  <si>
    <t>17717885723</t>
  </si>
  <si>
    <t>https://www.xiaohongshu.com/user/profile/5aa2c73e4eacab4346cb08ee?xhsshare=CopyLink&amp;appuid=5aa2c73e4eacab4346cb08ee&amp;apptime=1571180980</t>
  </si>
  <si>
    <t>卢小萌发布了一篇小红书笔记，快来看吧！😆 u5ehkifcC8QLryr 😆 http://xhslink.com/koxnS，复制本条信息，打开【小红书】App查看精彩内容！</t>
  </si>
  <si>
    <t>193</t>
  </si>
  <si>
    <t>Cybli～</t>
  </si>
  <si>
    <t>Clara-Getrich</t>
  </si>
  <si>
    <t>13250526324</t>
  </si>
  <si>
    <t>https://www.xiaohongshu.com/user/profile/5f0b02220000000001002750?xhsshare=CopyLink&amp;appuid=5f0b02220000000001002750&amp;apptime=1599404480</t>
  </si>
  <si>
    <t>9000</t>
  </si>
  <si>
    <t>335</t>
  </si>
  <si>
    <t>饿霸小涂</t>
  </si>
  <si>
    <t>BlairTu</t>
  </si>
  <si>
    <t>13411966468</t>
  </si>
  <si>
    <t>https://www.xiaohongshu.com/user/profile/5f17cc620000000001006f2d?xhsshare=CopyLink&amp;appuid=5f17cc620000000001006f2d&amp;apptime=1605520992</t>
  </si>
  <si>
    <t>420000</t>
  </si>
  <si>
    <t>234000</t>
  </si>
  <si>
    <t>182</t>
  </si>
  <si>
    <t>🌞 Tina</t>
  </si>
  <si>
    <t>huhaiyan0818</t>
  </si>
  <si>
    <t>1575537546</t>
  </si>
  <si>
    <t>南木子</t>
  </si>
  <si>
    <t>https://www.xiaohongshu.com/user/profile/5eb2cb6e0000000001005ac8?xhsshare=CopyLink&amp;appuid=5eb2cb6e0000000001005ac8&amp;apptime=1605259854</t>
  </si>
  <si>
    <t>13100</t>
  </si>
  <si>
    <t>安徽省合肥市</t>
  </si>
  <si>
    <t>九月</t>
  </si>
  <si>
    <t>1357072030</t>
  </si>
  <si>
    <t>19904650009</t>
  </si>
  <si>
    <t>缸妹儿plus呀</t>
  </si>
  <si>
    <t>https://www.xiaohongshu.com/user/profile/5898079982ec391d7802b55d?xhsshare=CopyLink&amp;appuid=5898079982ec391d7802b55d&amp;apptime=1605250123https://www.xiaohongshu.com/user/profile/5898079982ec391d7802b55d?xhsshare=CopyLink&amp;appuid=5898079982ec391d7802b55d&amp;apptime=1605250123</t>
  </si>
  <si>
    <t>568</t>
  </si>
  <si>
    <t>佳木斯</t>
  </si>
  <si>
    <t>缸妹儿plus呀发布了一篇小红书笔记，快来看吧！😆 y1AYJQdh2BiMInJ 😆 http://xhslink.com/n0JER，复制本条信息，打开【小红书】App查看精彩内容！</t>
  </si>
  <si>
    <t>203</t>
  </si>
  <si>
    <t>Doris_玉珊</t>
  </si>
  <si>
    <t>dorisxys</t>
  </si>
  <si>
    <t>500</t>
  </si>
  <si>
    <t>请叫我D酱</t>
  </si>
  <si>
    <t>https://www.xiaohongshu.com/user/profile/5992e42350c4b47ea4a019c6?xhsshare=CopyLink&amp;appuid=5992e42350c4b47ea4a019c6&amp;apptime=1605266191</t>
  </si>
  <si>
    <t>7天</t>
  </si>
  <si>
    <t>cairne</t>
  </si>
  <si>
    <t>klyqjkye</t>
  </si>
  <si>
    <t>13602333887</t>
  </si>
  <si>
    <t>纯仔Cairne</t>
  </si>
  <si>
    <t>https://www.xiaohongshu.com/user/profile/5d0ca46a0000000010022cf4?xhsshare=CopyLink&amp;appuid=5ba5fe48f2eb490001614d37&amp;apptime=1583170354</t>
  </si>
  <si>
    <t>119000</t>
  </si>
  <si>
    <t>纯仔Cairne发布了一篇小红书笔记，快来看吧！😆 by7ZDwBLwfRrvSE 😆 http://xhslink.com/zMAER，复制本条信息，打开【小红书】App查看精彩内容！</t>
  </si>
  <si>
    <t>Y</t>
  </si>
  <si>
    <t>enen4578</t>
  </si>
  <si>
    <t>17868140227</t>
  </si>
  <si>
    <t>莹仔汽水</t>
  </si>
  <si>
    <t>https://www.xiaohongshu.com/user/profile/5d11971e0000000010020668?xhsshare=CopyLink&amp;appuid=5be78f0844363b63e956b0f3&amp;apptime=1601188924</t>
  </si>
  <si>
    <t>351000</t>
  </si>
  <si>
    <t>一粒大米。  小红书合作</t>
  </si>
  <si>
    <t>18587252362</t>
  </si>
  <si>
    <t>一粒大米~</t>
  </si>
  <si>
    <t xml:space="preserve">https://www.xiaohongshu.com/user/profile/5bdbfe81f60ac60001386029?xhsshare=CopyLink&amp;appuid=5bdbfe81f60ac60001386029&amp;apptime=1545038648  </t>
  </si>
  <si>
    <t>348000</t>
  </si>
  <si>
    <t>STARK钢铁侠。小红书合作</t>
  </si>
  <si>
    <t>13631130057</t>
  </si>
  <si>
    <t>STARK钢铁侠</t>
  </si>
  <si>
    <t>https://www.xiaohongshu.com/user/profile/5c1767230000000005011c71?xhsshare=CopyLink&amp;appuid=5c1767230000000005011c71&amp;apptime=1602554635</t>
  </si>
  <si>
    <t>81</t>
  </si>
  <si>
    <t>菜早早</t>
  </si>
  <si>
    <t>15360460761</t>
  </si>
  <si>
    <t>秋秋</t>
  </si>
  <si>
    <t>https://www.xiaohongshu.com/user/profile/5bfd3997e5ff920001bbbe2f?xhsshare=CopyLink&amp;appuid=5bfd3997e5ff920001bbbe2f&amp;apptime=1597387062</t>
  </si>
  <si>
    <t>83</t>
  </si>
  <si>
    <t>哈伊鲁</t>
  </si>
  <si>
    <t>15579226068</t>
  </si>
  <si>
    <t xml:space="preserve">https://www.xiaohongshu.com/user/profile/59a52f086a6a69358b171297?xhsshare=CopyLink&amp;appuid=59a52f086a6a69358b171297&amp;apptime=1596176173 </t>
  </si>
  <si>
    <t xml:space="preserve">10000 </t>
  </si>
  <si>
    <t>江西省 九江市濂溪区莲花镇贺家垅小区北门8-106雅仕公寓8225号.  15915975710 杜亿民</t>
  </si>
  <si>
    <t>84</t>
  </si>
  <si>
    <t>梁大侠  小红书。合作</t>
  </si>
  <si>
    <t>15820342013</t>
  </si>
  <si>
    <t>粱大侠</t>
  </si>
  <si>
    <t>https://www.xiaohongshu.com/user/profile/593de35b50c4b45ec9c386b3?xhsshare=CopyLink&amp;appuid=58fb3fbe6a6a693190f8cb36&amp;apptime=1600763662</t>
  </si>
  <si>
    <t>91</t>
  </si>
  <si>
    <t>兔兔女神</t>
  </si>
  <si>
    <t>19874246072</t>
  </si>
  <si>
    <t>https://www.xiaohongshu.com/user/profile/5bc46eb1dc0068000128c876?xhsshare=CopyLink&amp;appuid=5bc46eb1dc0068000128c876&amp;apptime=1551252747</t>
  </si>
  <si>
    <t>365000</t>
  </si>
  <si>
    <t>92</t>
  </si>
  <si>
    <t>失眠少女清醒记小红书合作</t>
  </si>
  <si>
    <t>18587356010</t>
  </si>
  <si>
    <t>失眠少女清醒记</t>
  </si>
  <si>
    <t>https://www.xiaohongshu.com/user/profile/5bab95362d833c00015887a9?xhsshare=CopyLink&amp;appuid=5bab95362d833c00015887a9&amp;apptime=1542880311</t>
  </si>
  <si>
    <t>520000</t>
  </si>
  <si>
    <t>96</t>
  </si>
  <si>
    <t>静儿</t>
  </si>
  <si>
    <t>bzxjj1314</t>
  </si>
  <si>
    <t>https://www.xiaohongshu.com/user/profile/5bff98e20000000005013294?xhsshare=CopyLink&amp;appuid=5bff98e20000000005013294&amp;apptime=1551843906</t>
  </si>
  <si>
    <t>320000</t>
  </si>
  <si>
    <t>浙江</t>
  </si>
  <si>
    <t>107</t>
  </si>
  <si>
    <t>阿鱼别跑</t>
  </si>
  <si>
    <t>17336251277</t>
  </si>
  <si>
    <t>https://www.xiaohongshu.com/user/profile/5b5955bae8ac2b5ce3c676ed?xhsshare=CopyLink&amp;appuid=5b5955bae8ac2b5ce3c676ed&amp;apptime=1600399124</t>
  </si>
  <si>
    <t>120000</t>
  </si>
  <si>
    <t>广东省东莞市厚街镇寮夏德运鞋城2楼A07   15219352453   王祖贤</t>
  </si>
  <si>
    <t>112</t>
  </si>
  <si>
    <t>柠柠七小红书合作</t>
  </si>
  <si>
    <t>15915810397</t>
  </si>
  <si>
    <t>柠柠七</t>
  </si>
  <si>
    <t>https://www.xiaohongshu.com/user/profile/5bdac65cfa3e430001ae43dc?xhsshare=CopyLink&amp;appuid=5bdac65cfa3e430001ae43dc&amp;apptime=1576737167</t>
  </si>
  <si>
    <t>321000</t>
  </si>
  <si>
    <t>奈纱子小红书合作（赶稿中）</t>
  </si>
  <si>
    <t>15626213656</t>
  </si>
  <si>
    <t>奈纱子</t>
  </si>
  <si>
    <t>https://www.xiaohongshu.com/user/profile/5baf31c144deec0001b61c6b?xhsshare=CopyLink&amp;appuid=5baf31c144deec0001b61c6b&amp;apptime=1589166983</t>
  </si>
  <si>
    <t>361000</t>
  </si>
  <si>
    <t>243</t>
  </si>
  <si>
    <t>糯米糍Rice</t>
  </si>
  <si>
    <t>MZN141029</t>
  </si>
  <si>
    <t>https://www.xiaohongshu.com/user/profile/5db550ed0000000001008a22?xhsshare=CopyLink&amp;appuid=5db550ed0000000001008a22&amp;apptime=1594368886</t>
  </si>
  <si>
    <t>310000</t>
  </si>
  <si>
    <t>湖北咸宁</t>
  </si>
  <si>
    <t>糯米糍Rice发布了一篇小红书笔记，快来看吧！😆 7EVSIakihq6CCe3 😆 http://xhslink.com/tBuNR，复制本条信息，打开【小红书】App查看精彩内容！</t>
  </si>
  <si>
    <t>116</t>
  </si>
  <si>
    <t>核桃妹儿小红书合作</t>
  </si>
  <si>
    <t>13108195838</t>
  </si>
  <si>
    <t>核桃妹儿</t>
  </si>
  <si>
    <t>https://www.xiaohongshu.com/user/profile/5bab974a8abbba0001941055?xhsshare=CopyLink&amp;appuid=5bab974a8abbba0001941055&amp;apptime=1552537339</t>
  </si>
  <si>
    <t>508000</t>
  </si>
  <si>
    <t>117</t>
  </si>
  <si>
    <t>BY荔汁</t>
  </si>
  <si>
    <t>18290085448</t>
  </si>
  <si>
    <t xml:space="preserve">https://www.xiaohongshu.com/user/profile/5a032bc74eacab78d62110be?xhsshare=CopyLink&amp;appuid=5a032bc74eacab78d62110be&amp;apptime=1582713891 </t>
  </si>
  <si>
    <t>广州市天河区东圃大观中路广东岭南职业技术学院 余桂荔 15977076021</t>
  </si>
  <si>
    <t>120</t>
  </si>
  <si>
    <t>項呦呦</t>
  </si>
  <si>
    <t>15209896224</t>
  </si>
  <si>
    <t>https://www.xiaohongshu.com/user/profile/5e1d1fc50000000001009af8?xhsshare=CopyLink&amp;appuid=5e1d1fc50000000001009af8&amp;apptime=1600138414</t>
  </si>
  <si>
    <t>50360</t>
  </si>
  <si>
    <t>安徽省合肥市瑶海区磨店安徽广播影视职业技术学院    呦呦 15551294746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</si>
  <si>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</si>
  <si>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</si>
  <si>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</si>
  <si>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</si>
  <si>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123</t>
  </si>
  <si>
    <t>桃子zzz</t>
  </si>
  <si>
    <t>13246846434</t>
  </si>
  <si>
    <t>https://www.xiaohongshu.com/user/profile/58837ebe50c4b46f0dd1e006?xhsshare=CopyLink&amp;appuid=58837ebe50c4b46f0dd1e006&amp;apptime=1582529433</t>
  </si>
  <si>
    <t>广东省珠海市香洲区唐家湾镇金凤路18号北京师范大学珠海分校燕华苑8栋（最好发圆通 顺丰 百世） 魏晓畅 13430386104</t>
  </si>
  <si>
    <t>124</t>
  </si>
  <si>
    <t>柠七不加冰</t>
  </si>
  <si>
    <t>18928452932</t>
  </si>
  <si>
    <t>https://www.xiaohongshu.com/user/profile/5ed46237000000000101f05a?xhsshare=CopyLink&amp;appuid=5ed46237000000000101f05a&amp;apptime=1601647446</t>
  </si>
  <si>
    <t>300000</t>
  </si>
  <si>
    <t>柠七不加冰发布了一篇小红书笔记，快来看吧！😆 iZyN48pbST6MTQQ 😆 http://xhslink.com/UViFR，复制本条信息，打开【小红书】App查看精彩内容！</t>
  </si>
  <si>
    <t>126</t>
  </si>
  <si>
    <t>半口奶酪呀</t>
  </si>
  <si>
    <t>15132062771</t>
  </si>
  <si>
    <t>https://www.xiaohongshu.com/user/profile/5baddd0d8e36b50001ae16ac?xhsshare=CopyLink&amp;appuid=5baddd0d8e36b50001ae16ac&amp;apptime=1597982443</t>
  </si>
  <si>
    <t>360000</t>
  </si>
  <si>
    <t>河南省南阳市宛城区枣林街道长江路南阳理工学院（麻烦尽量不要发德邦快递）  半口奶酪呀   13203794908</t>
  </si>
  <si>
    <t>127</t>
  </si>
  <si>
    <t>是莹滢a</t>
  </si>
  <si>
    <t>15820208071</t>
  </si>
  <si>
    <t>https://www.xiaohongshu.com/user/profile/5bc9b394dbcfaf0001605159?xhsshare=CopyLink&amp;appuid=5bc9b394dbcfaf0001605159&amp;apptime=1595383844</t>
  </si>
  <si>
    <t>283000</t>
  </si>
  <si>
    <t>是莹滢a发布了一篇小红书笔记，快来看吧！😆 NfZovvWdzOVqJv3 😆 http://xhslink.com/R4mFR，复制本条信息，打开【小红书】App查看精彩内容！</t>
  </si>
  <si>
    <t>167</t>
  </si>
  <si>
    <t>curry5   小红书合作</t>
  </si>
  <si>
    <t>13527785098</t>
  </si>
  <si>
    <t>curry5</t>
  </si>
  <si>
    <t>https://www.xiaohongshu.com/user/profile/599bcfa482ec390212a32890?xhsshare=CopyLink&amp;appuid=599bcfa482ec390212a32890&amp;apptime=1591068344</t>
  </si>
  <si>
    <t>340000</t>
  </si>
  <si>
    <t>190</t>
  </si>
  <si>
    <t>嘿呀</t>
  </si>
  <si>
    <t>pengnit</t>
  </si>
  <si>
    <t>18890095737</t>
  </si>
  <si>
    <t>冲啊婷子</t>
  </si>
  <si>
    <t>https://www.xiaohongshu.com/user/profile/5b7d18d57f63c50001fef328?xhsshare=CopyLink&amp;appuid=5b7d18d57f63c50001fef328&amp;apptime=1605260897</t>
  </si>
  <si>
    <t>长沙</t>
  </si>
  <si>
    <t>冲啊婷子发布了一篇小红书笔记，快来看吧！😆 4SNn80kSODccraQ 😆 http://xhslink.com/hvuHR，复制本条信息，打开【小红书】App查看精彩内容！</t>
  </si>
  <si>
    <t>234</t>
  </si>
  <si>
    <t>Doris lanlan( 消息多回复慢）</t>
  </si>
  <si>
    <t>Sumifeizai</t>
  </si>
  <si>
    <t>13916857890</t>
  </si>
  <si>
    <t>聆听的哆若米</t>
  </si>
  <si>
    <t>https://www.xiaohongshu.com/user/profile/5e776fd30000000001001da8?xhsshare=CopyLink&amp;appuid=5e776fd30000000001001da8&amp;apptime=1605279490</t>
  </si>
  <si>
    <t>聆听的哆若米发布了一篇小红书笔记，快来看吧！😆 9yBEokqXDAPbHaY 😆 http://xhslink.com/aIEMR，复制本条信息，打开【小红书】App查看精彩内容！</t>
  </si>
  <si>
    <t>289</t>
  </si>
  <si>
    <t>小桃七酱 小红书合作</t>
  </si>
  <si>
    <t>Fxxxxxxp</t>
  </si>
  <si>
    <t>18031545078</t>
  </si>
  <si>
    <t>小桃七酱</t>
  </si>
  <si>
    <t>https://www.xiaohongshu.com/user/profile/5ebbb48b000000000101dfa4?xhsshare=CopyLink&amp;appuid=5df248da0000000001006c79&amp;apptime=1604497411</t>
  </si>
  <si>
    <t>小桃七酱发布了一篇小红书笔记，快来看吧！😆 23yFt5LTkpseEEU 😆 http://xhslink.com/pXe1R，复制本条信息，打开【小红书】App查看精彩内容！</t>
  </si>
  <si>
    <t>327</t>
  </si>
  <si>
    <t>歪哥哥👶🏻</t>
  </si>
  <si>
    <t>月半</t>
  </si>
  <si>
    <t>13266762997</t>
  </si>
  <si>
    <t> https://www.xiaohongshu.com/user/profile/5ce0caf70000000017016a1b?xhsshare=CopyLink&amp;appuid=5d1868b6000000001202d272&amp;apptime=1589684924</t>
  </si>
  <si>
    <t>月半发布了一篇小红书笔记，快来看吧！😆 zgGu09HNWdmDXHi 😆 http://xhslink.com/GqQoS，复制本条信息，打开【小红书】App查看精彩内容！</t>
  </si>
  <si>
    <t>739174124</t>
  </si>
  <si>
    <t>13976856828</t>
  </si>
  <si>
    <t>13750064550</t>
  </si>
  <si>
    <t>619601494</t>
  </si>
  <si>
    <t>-Cynthia</t>
  </si>
  <si>
    <t>15813385996</t>
  </si>
  <si>
    <t>19898809440</t>
  </si>
  <si>
    <t>18666500246</t>
  </si>
  <si>
    <t>875696452</t>
  </si>
  <si>
    <t>http://xhslink.com/XStec</t>
  </si>
  <si>
    <t>标黄为视频合作</t>
  </si>
  <si>
    <t>标绿为转图文合作</t>
  </si>
  <si>
    <t>共计12300</t>
  </si>
  <si>
    <t>共计400元</t>
  </si>
  <si>
    <t>共计1100元</t>
  </si>
  <si>
    <t>共计700元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</si>
</sst>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6" formatCode="0_ "/>
    <numFmt numFmtId="167" formatCode="#,##0_);[Red]\(#,##0\)"/>
    <numFmt numFmtId="168" formatCode="\¥#,##0;\¥\-#,##0"/>
    <numFmt numFmtId="169" formatCode="m/d/yy;@"/>
    <numFmt numFmtId="170" formatCode="[&lt;=9999999]###\-####;\(###\)\ ###\-####"/>
    <numFmt numFmtId="171" formatCode="#,##0_ "/>
    <numFmt numFmtId="174" formatCode="yyyy/m/d;@"/>
    <numFmt numFmtId="175" formatCode="0.0000_);[Red]\(0.0000\)"/>
  </numFmts>
  <fonts count="39">
    <font>
      <sz val="11"/>
      <color theme="1"/>
      <name val="Microsoft YaHei UI"/>
      <charset val="134"/>
    </font>
    <font>
      <sz val="12"/>
      <color rgb="FFC00000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2"/>
      <color theme="6" tint="-0.249977111117893"/>
      <name val="微软雅黑"/>
      <charset val="134"/>
    </font>
    <font>
      <sz val="12"/>
      <color theme="6" tint="-0.249977111117893"/>
      <name val="Baskerville Old Face"/>
      <family val="1"/>
    </font>
    <font>
      <sz val="11"/>
      <color theme="1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sz val="11"/>
      <color theme="0"/>
      <name val="Baskerville Old Face"/>
      <family val="1"/>
      <scheme val="minor"/>
    </font>
    <font>
      <sz val="28"/>
      <color rgb="FFFF000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sz val="11"/>
      <color rgb="FFFF0000"/>
      <name val="Baskerville Old Face"/>
      <family val="1"/>
      <scheme val="minor"/>
    </font>
    <font>
      <sz val="11"/>
      <color rgb="FFFF0000"/>
      <name val="宋体"/>
      <charset val="134"/>
    </font>
    <font>
      <sz val="11"/>
      <name val="Microsoft YaHei UI"/>
      <family val="2"/>
    </font>
    <font>
      <b/>
      <sz val="14"/>
      <color theme="3"/>
      <name val="Microsoft YaHei UI"/>
      <family val="2"/>
    </font>
    <font>
      <sz val="9"/>
      <name val="Microsoft YaHei UI"/>
      <family val="2"/>
    </font>
    <font>
      <sz val="36"/>
      <color theme="6" tint="-0.249977111117893"/>
      <name val="Microsoft YaHei UI"/>
      <family val="2"/>
    </font>
    <font>
      <sz val="24"/>
      <color theme="3"/>
      <name val="Microsoft YaHei UI"/>
      <family val="2"/>
    </font>
    <font>
      <sz val="12"/>
      <color theme="3"/>
      <name val="Microsoft YaHei UI"/>
      <family val="2"/>
    </font>
    <font>
      <u/>
      <sz val="12"/>
      <name val="微软雅黑"/>
      <charset val="134"/>
    </font>
    <font>
      <sz val="11"/>
      <color rgb="FF000000"/>
      <name val="Microsoft YaHei UI"/>
      <family val="2"/>
    </font>
    <font>
      <sz val="12"/>
      <name val="Baskerville Old Face"/>
      <family val="1"/>
    </font>
    <font>
      <u/>
      <sz val="12"/>
      <color rgb="FF800080"/>
      <name val="微软雅黑"/>
      <charset val="134"/>
    </font>
    <font>
      <u/>
      <sz val="12"/>
      <color rgb="FF000000"/>
      <name val="微软雅黑"/>
      <charset val="134"/>
    </font>
    <font>
      <b/>
      <sz val="14"/>
      <name val="Microsoft YaHei UI"/>
      <family val="2"/>
    </font>
    <font>
      <sz val="12"/>
      <color theme="0"/>
      <name val="Microsoft YaHei UI"/>
      <family val="2"/>
    </font>
    <font>
      <sz val="12"/>
      <color theme="1"/>
      <name val="Microsoft YaHei UI"/>
      <family val="2"/>
    </font>
    <font>
      <sz val="12"/>
      <name val="Microsoft YaHei UI"/>
      <family val="2"/>
    </font>
    <font>
      <sz val="12"/>
      <color rgb="FF000000"/>
      <name val="微软雅黑"/>
      <charset val="134"/>
    </font>
    <font>
      <b/>
      <sz val="16"/>
      <color theme="6" tint="-0.249977111117893"/>
      <name val="Microsoft YaHei UI"/>
      <family val="2"/>
    </font>
    <font>
      <b/>
      <sz val="14"/>
      <color theme="0"/>
      <name val="Microsoft YaHei UI"/>
      <family val="2"/>
    </font>
    <font>
      <sz val="24"/>
      <color theme="0"/>
      <name val="Microsoft YaHei UI"/>
      <family val="2"/>
    </font>
    <font>
      <sz val="36"/>
      <color theme="1"/>
      <name val="Microsoft YaHei UI"/>
      <family val="2"/>
    </font>
    <font>
      <sz val="11"/>
      <color theme="3"/>
      <name val="Microsoft YaHei UI"/>
      <family val="2"/>
    </font>
    <font>
      <sz val="11"/>
      <color theme="2" tint="0.39988402966399123"/>
      <name val="Microsoft YaHei UI"/>
      <family val="2"/>
    </font>
    <font>
      <sz val="12"/>
      <name val="Arial"/>
      <family val="2"/>
    </font>
    <font>
      <sz val="12"/>
      <name val="Times New Roman"/>
      <family val="1"/>
    </font>
    <font>
      <sz val="12"/>
      <color theme="1"/>
      <name val="Baskerville Old Face"/>
      <family val="1"/>
    </font>
    <font>
      <sz val="11"/>
      <color theme="1"/>
      <name val="Microsoft YaHei UI"/>
      <family val="2"/>
    </font>
  </fonts>
  <fills count="29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5422223578601"/>
        <bgColor rgb="FFFFFFFF"/>
      </patternFill>
    </fill>
    <fill>
      <patternFill patternType="solid">
        <fgColor theme="6" tint="-0.249977111117893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2" borderId="0">
      <alignment vertical="center"/>
    </xf>
    <xf numFmtId="170" fontId="26" fillId="0" borderId="0" applyFill="0">
      <alignment horizontal="left" vertical="center" indent="1"/>
    </xf>
    <xf numFmtId="169" fontId="31" fillId="26" borderId="0">
      <alignment horizontal="center"/>
    </xf>
    <xf numFmtId="166" fontId="31" fillId="26" borderId="0">
      <alignment horizontal="center"/>
    </xf>
    <xf numFmtId="0" fontId="38" fillId="0" borderId="0" applyNumberFormat="0" applyFill="0" applyBorder="0" applyAlignment="0" applyProtection="0"/>
    <xf numFmtId="0" fontId="32" fillId="0" borderId="5" applyNumberFormat="0" applyFill="0" applyProtection="0">
      <alignment vertical="top"/>
    </xf>
    <xf numFmtId="0" fontId="33" fillId="0" borderId="0" applyNumberFormat="0" applyFill="0" applyBorder="0" applyProtection="0">
      <alignment vertical="center"/>
    </xf>
    <xf numFmtId="0" fontId="38" fillId="0" borderId="5" applyNumberFormat="0" applyFill="0" applyAlignment="0">
      <alignment vertical="center"/>
    </xf>
    <xf numFmtId="0" fontId="30" fillId="25" borderId="5" applyProtection="0">
      <alignment horizontal="center"/>
    </xf>
    <xf numFmtId="0" fontId="34" fillId="27" borderId="0" applyNumberFormat="0" applyBorder="0" applyAlignment="0">
      <alignment vertical="center"/>
    </xf>
    <xf numFmtId="0" fontId="38" fillId="0" borderId="6">
      <alignment vertical="center" wrapText="1"/>
    </xf>
    <xf numFmtId="0" fontId="30" fillId="25" borderId="0" applyProtection="0">
      <alignment horizontal="center"/>
    </xf>
    <xf numFmtId="0" fontId="38" fillId="0" borderId="0">
      <alignment horizontal="left" vertical="center" indent="1"/>
    </xf>
    <xf numFmtId="0" fontId="38" fillId="24" borderId="0">
      <alignment horizontal="left" vertical="center"/>
    </xf>
  </cellStyleXfs>
  <cellXfs count="239">
    <xf numFmtId="0" fontId="0" fillId="2" borderId="0" xfId="0">
      <alignment vertical="center"/>
    </xf>
    <xf numFmtId="0" fontId="1" fillId="3" borderId="1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/>
    <xf numFmtId="0" fontId="3" fillId="3" borderId="2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/>
    <xf numFmtId="0" fontId="0" fillId="2" borderId="0" xfId="0" applyAlignment="1">
      <alignment horizontal="center" vertical="center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/>
    <xf numFmtId="0" fontId="5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6" fillId="5" borderId="0" xfId="0" applyFont="1" applyFill="1" applyAlignment="1"/>
    <xf numFmtId="0" fontId="7" fillId="5" borderId="0" xfId="4" applyFont="1" applyFill="1"/>
    <xf numFmtId="175" fontId="6" fillId="5" borderId="0" xfId="0" applyNumberFormat="1" applyFont="1" applyFill="1" applyAlignment="1"/>
    <xf numFmtId="0" fontId="6" fillId="0" borderId="0" xfId="0" applyFont="1" applyFill="1" applyAlignment="1"/>
    <xf numFmtId="0" fontId="6" fillId="6" borderId="0" xfId="0" applyFont="1" applyFill="1" applyAlignment="1"/>
    <xf numFmtId="0" fontId="6" fillId="7" borderId="0" xfId="0" applyFont="1" applyFill="1" applyAlignment="1"/>
    <xf numFmtId="0" fontId="6" fillId="8" borderId="0" xfId="0" applyFont="1" applyFill="1" applyAlignment="1"/>
    <xf numFmtId="0" fontId="6" fillId="9" borderId="0" xfId="0" applyFont="1" applyFill="1" applyAlignment="1"/>
    <xf numFmtId="0" fontId="6" fillId="0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175" fontId="6" fillId="0" borderId="0" xfId="0" applyNumberFormat="1" applyFont="1" applyFill="1" applyAlignment="1"/>
    <xf numFmtId="175" fontId="6" fillId="6" borderId="0" xfId="0" applyNumberFormat="1" applyFont="1" applyFill="1" applyAlignment="1"/>
    <xf numFmtId="0" fontId="6" fillId="10" borderId="0" xfId="0" applyFont="1" applyFill="1" applyAlignment="1"/>
    <xf numFmtId="0" fontId="8" fillId="11" borderId="0" xfId="0" applyFont="1" applyFill="1" applyAlignment="1">
      <alignment horizontal="center"/>
    </xf>
    <xf numFmtId="0" fontId="7" fillId="10" borderId="0" xfId="4" applyFont="1" applyFill="1"/>
    <xf numFmtId="0" fontId="7" fillId="0" borderId="0" xfId="4" applyFont="1"/>
    <xf numFmtId="0" fontId="6" fillId="0" borderId="0" xfId="0" applyFont="1" applyFill="1" applyAlignment="1">
      <alignment horizontal="center"/>
    </xf>
    <xf numFmtId="0" fontId="8" fillId="12" borderId="0" xfId="0" applyFont="1" applyFill="1" applyAlignment="1"/>
    <xf numFmtId="175" fontId="8" fillId="12" borderId="0" xfId="0" applyNumberFormat="1" applyFont="1" applyFill="1" applyAlignment="1"/>
    <xf numFmtId="175" fontId="6" fillId="10" borderId="0" xfId="0" applyNumberFormat="1" applyFont="1" applyFill="1" applyAlignment="1"/>
    <xf numFmtId="0" fontId="9" fillId="0" borderId="0" xfId="0" applyFont="1" applyFill="1" applyAlignment="1"/>
    <xf numFmtId="0" fontId="6" fillId="13" borderId="0" xfId="0" applyFont="1" applyFill="1" applyAlignment="1"/>
    <xf numFmtId="0" fontId="8" fillId="14" borderId="0" xfId="0" applyFont="1" applyFill="1" applyAlignment="1">
      <alignment horizontal="center"/>
    </xf>
    <xf numFmtId="0" fontId="10" fillId="0" borderId="0" xfId="0" applyFont="1" applyFill="1" applyAlignment="1"/>
    <xf numFmtId="0" fontId="10" fillId="13" borderId="0" xfId="0" applyFont="1" applyFill="1" applyAlignment="1"/>
    <xf numFmtId="0" fontId="11" fillId="6" borderId="0" xfId="0" applyFont="1" applyFill="1" applyAlignment="1"/>
    <xf numFmtId="0" fontId="8" fillId="15" borderId="0" xfId="0" applyFont="1" applyFill="1" applyAlignment="1"/>
    <xf numFmtId="175" fontId="8" fillId="15" borderId="0" xfId="0" applyNumberFormat="1" applyFont="1" applyFill="1" applyAlignment="1"/>
    <xf numFmtId="175" fontId="6" fillId="13" borderId="0" xfId="0" applyNumberFormat="1" applyFont="1" applyFill="1" applyAlignment="1"/>
    <xf numFmtId="0" fontId="12" fillId="6" borderId="0" xfId="0" applyFont="1" applyFill="1" applyAlignment="1"/>
    <xf numFmtId="0" fontId="13" fillId="2" borderId="0" xfId="0" applyFont="1">
      <alignment vertical="center"/>
    </xf>
    <xf numFmtId="0" fontId="0" fillId="16" borderId="0" xfId="9" applyFont="1" applyFill="1">
      <alignment vertical="center"/>
    </xf>
    <xf numFmtId="0" fontId="14" fillId="17" borderId="0" xfId="11" applyFont="1" applyFill="1">
      <alignment horizontal="center"/>
    </xf>
    <xf numFmtId="0" fontId="15" fillId="16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71" fontId="0" fillId="2" borderId="0" xfId="0" applyNumberFormat="1" applyFont="1" applyAlignment="1">
      <alignment horizontal="center" vertical="center"/>
    </xf>
    <xf numFmtId="174" fontId="0" fillId="2" borderId="0" xfId="0" applyNumberFormat="1" applyFont="1" applyAlignment="1">
      <alignment horizontal="center" vertical="center"/>
    </xf>
    <xf numFmtId="168" fontId="0" fillId="2" borderId="0" xfId="0" applyNumberFormat="1" applyFont="1">
      <alignment vertical="center"/>
    </xf>
    <xf numFmtId="170" fontId="0" fillId="2" borderId="0" xfId="0" applyNumberFormat="1" applyFont="1" applyAlignment="1">
      <alignment horizontal="center" vertical="center"/>
    </xf>
    <xf numFmtId="170" fontId="0" fillId="2" borderId="0" xfId="0" applyNumberFormat="1" applyFont="1" applyAlignment="1">
      <alignment horizontal="left" vertical="center" indent="1"/>
    </xf>
    <xf numFmtId="167" fontId="0" fillId="2" borderId="0" xfId="0" applyNumberFormat="1" applyFont="1" applyAlignment="1">
      <alignment horizontal="left" vertical="center" indent="1"/>
    </xf>
    <xf numFmtId="167" fontId="0" fillId="2" borderId="0" xfId="0" applyNumberFormat="1" applyFont="1">
      <alignment vertical="center"/>
    </xf>
    <xf numFmtId="0" fontId="14" fillId="17" borderId="0" xfId="8" applyFont="1" applyFill="1" applyBorder="1" applyAlignment="1">
      <alignment horizontal="center" vertical="center"/>
    </xf>
    <xf numFmtId="0" fontId="16" fillId="18" borderId="5" xfId="5" applyFont="1" applyFill="1" applyAlignment="1">
      <alignment vertical="top"/>
    </xf>
    <xf numFmtId="171" fontId="16" fillId="18" borderId="5" xfId="5" applyNumberFormat="1" applyFont="1" applyFill="1" applyAlignment="1">
      <alignment horizontal="center" vertical="top"/>
    </xf>
    <xf numFmtId="169" fontId="17" fillId="17" borderId="0" xfId="2" applyNumberFormat="1" applyFont="1" applyFill="1" applyAlignment="1">
      <alignment horizontal="center" vertical="center"/>
    </xf>
    <xf numFmtId="0" fontId="18" fillId="17" borderId="0" xfId="6" applyFont="1" applyFill="1" applyBorder="1" applyAlignment="1">
      <alignment horizontal="center" vertical="center" wrapText="1"/>
    </xf>
    <xf numFmtId="171" fontId="18" fillId="17" borderId="0" xfId="6" applyNumberFormat="1" applyFont="1" applyFill="1" applyBorder="1" applyAlignment="1">
      <alignment horizontal="center" vertical="center" wrapText="1"/>
    </xf>
    <xf numFmtId="0" fontId="3" fillId="10" borderId="0" xfId="0" applyFont="1" applyFill="1" applyAlignment="1"/>
    <xf numFmtId="0" fontId="19" fillId="10" borderId="0" xfId="0" applyFont="1" applyFill="1" applyAlignment="1"/>
    <xf numFmtId="0" fontId="3" fillId="10" borderId="0" xfId="0" applyFont="1" applyFill="1" applyAlignment="1">
      <alignment horizontal="center"/>
    </xf>
    <xf numFmtId="166" fontId="17" fillId="17" borderId="0" xfId="3" applyFont="1" applyFill="1" applyAlignment="1">
      <alignment horizontal="center" vertical="center"/>
    </xf>
    <xf numFmtId="0" fontId="14" fillId="17" borderId="0" xfId="8" applyFont="1" applyFill="1" applyBorder="1">
      <alignment horizontal="center"/>
    </xf>
    <xf numFmtId="166" fontId="17" fillId="17" borderId="0" xfId="3" applyFont="1" applyFill="1" applyAlignment="1">
      <alignment horizontal="center" vertical="top"/>
    </xf>
    <xf numFmtId="0" fontId="3" fillId="19" borderId="0" xfId="0" applyFont="1" applyFill="1" applyAlignment="1"/>
    <xf numFmtId="0" fontId="3" fillId="19" borderId="0" xfId="0" applyFont="1" applyFill="1" applyAlignment="1">
      <alignment horizontal="center"/>
    </xf>
    <xf numFmtId="0" fontId="20" fillId="10" borderId="0" xfId="4" applyFont="1" applyFill="1" applyAlignment="1"/>
    <xf numFmtId="0" fontId="21" fillId="10" borderId="0" xfId="0" applyFont="1" applyFill="1" applyAlignment="1"/>
    <xf numFmtId="168" fontId="17" fillId="17" borderId="0" xfId="3" applyNumberFormat="1" applyFont="1" applyFill="1" applyAlignment="1">
      <alignment horizontal="center" vertical="top"/>
    </xf>
    <xf numFmtId="14" fontId="14" fillId="17" borderId="0" xfId="11" applyNumberFormat="1" applyFont="1" applyFill="1">
      <alignment horizontal="center"/>
    </xf>
    <xf numFmtId="0" fontId="3" fillId="10" borderId="0" xfId="0" applyFont="1" applyFill="1" applyAlignment="1">
      <alignment horizontal="left"/>
    </xf>
    <xf numFmtId="0" fontId="3" fillId="19" borderId="0" xfId="0" applyFont="1" applyFill="1" applyAlignment="1">
      <alignment horizontal="left"/>
    </xf>
    <xf numFmtId="0" fontId="2" fillId="10" borderId="0" xfId="0" applyFont="1" applyFill="1" applyAlignment="1"/>
    <xf numFmtId="0" fontId="22" fillId="10" borderId="0" xfId="4" applyFont="1" applyFill="1"/>
    <xf numFmtId="0" fontId="2" fillId="10" borderId="0" xfId="0" applyFont="1" applyFill="1" applyAlignment="1">
      <alignment horizontal="center"/>
    </xf>
    <xf numFmtId="0" fontId="23" fillId="10" borderId="0" xfId="4" applyFont="1" applyFill="1"/>
    <xf numFmtId="0" fontId="13" fillId="16" borderId="0" xfId="9" applyFont="1" applyFill="1">
      <alignment vertical="center"/>
    </xf>
    <xf numFmtId="0" fontId="24" fillId="17" borderId="0" xfId="11" applyFont="1" applyFill="1">
      <alignment horizontal="center"/>
    </xf>
    <xf numFmtId="0" fontId="4" fillId="10" borderId="0" xfId="0" applyFont="1" applyFill="1" applyAlignment="1"/>
    <xf numFmtId="0" fontId="5" fillId="10" borderId="0" xfId="0" applyFont="1" applyFill="1" applyAlignment="1"/>
    <xf numFmtId="0" fontId="4" fillId="10" borderId="0" xfId="0" applyFont="1" applyFill="1" applyAlignment="1">
      <alignment horizontal="left"/>
    </xf>
    <xf numFmtId="168" fontId="16" fillId="18" borderId="5" xfId="5" applyNumberFormat="1" applyFont="1" applyFill="1" applyAlignment="1">
      <alignment vertical="top"/>
    </xf>
    <xf numFmtId="0" fontId="16" fillId="18" borderId="5" xfId="5" applyFont="1" applyFill="1" applyAlignment="1">
      <alignment horizontal="center" vertical="top"/>
    </xf>
    <xf numFmtId="174" fontId="25" fillId="20" borderId="0" xfId="6" applyNumberFormat="1" applyFont="1" applyFill="1" applyBorder="1" applyAlignment="1">
      <alignment horizontal="center" vertical="center" wrapText="1"/>
    </xf>
    <xf numFmtId="0" fontId="25" fillId="20" borderId="0" xfId="6" applyFont="1" applyFill="1" applyBorder="1" applyAlignment="1">
      <alignment horizontal="center" vertical="center" wrapText="1"/>
    </xf>
    <xf numFmtId="168" fontId="25" fillId="20" borderId="0" xfId="6" applyNumberFormat="1" applyFont="1" applyFill="1" applyBorder="1" applyAlignment="1">
      <alignment horizontal="center" vertical="center" wrapText="1"/>
    </xf>
    <xf numFmtId="168" fontId="18" fillId="17" borderId="0" xfId="6" applyNumberFormat="1" applyFont="1" applyFill="1" applyBorder="1" applyAlignment="1">
      <alignment horizontal="center" vertical="center" wrapText="1"/>
    </xf>
    <xf numFmtId="0" fontId="3" fillId="10" borderId="0" xfId="0" applyNumberFormat="1" applyFont="1" applyFill="1" applyAlignment="1"/>
    <xf numFmtId="0" fontId="26" fillId="5" borderId="0" xfId="0" applyFont="1" applyFill="1" applyAlignment="1">
      <alignment horizontal="center" vertical="center"/>
    </xf>
    <xf numFmtId="174" fontId="26" fillId="5" borderId="0" xfId="0" applyNumberFormat="1" applyFont="1" applyFill="1" applyAlignment="1">
      <alignment horizontal="center" vertical="center"/>
    </xf>
    <xf numFmtId="0" fontId="26" fillId="5" borderId="0" xfId="0" applyFont="1" applyFill="1" applyAlignment="1">
      <alignment horizontal="left" vertical="center"/>
    </xf>
    <xf numFmtId="168" fontId="26" fillId="5" borderId="0" xfId="0" applyNumberFormat="1" applyFont="1" applyFill="1" applyAlignment="1">
      <alignment horizontal="left" vertical="center"/>
    </xf>
    <xf numFmtId="14" fontId="26" fillId="5" borderId="0" xfId="0" applyNumberFormat="1" applyFont="1" applyFill="1" applyAlignment="1">
      <alignment horizontal="left" vertical="center"/>
    </xf>
    <xf numFmtId="0" fontId="26" fillId="10" borderId="0" xfId="0" applyFont="1" applyFill="1" applyAlignment="1">
      <alignment horizontal="center" vertical="center"/>
    </xf>
    <xf numFmtId="0" fontId="3" fillId="19" borderId="0" xfId="0" applyNumberFormat="1" applyFont="1" applyFill="1" applyAlignment="1"/>
    <xf numFmtId="0" fontId="26" fillId="19" borderId="0" xfId="0" applyFont="1" applyFill="1" applyAlignment="1">
      <alignment horizontal="center" vertical="center"/>
    </xf>
    <xf numFmtId="174" fontId="26" fillId="19" borderId="0" xfId="0" applyNumberFormat="1" applyFont="1" applyFill="1" applyAlignment="1">
      <alignment horizontal="center" vertical="center"/>
    </xf>
    <xf numFmtId="0" fontId="26" fillId="19" borderId="0" xfId="0" applyFont="1" applyFill="1" applyAlignment="1">
      <alignment horizontal="left" vertical="center"/>
    </xf>
    <xf numFmtId="168" fontId="26" fillId="19" borderId="0" xfId="0" applyNumberFormat="1" applyFont="1" applyFill="1" applyAlignment="1">
      <alignment horizontal="left" vertical="center"/>
    </xf>
    <xf numFmtId="14" fontId="26" fillId="19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174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168" fontId="26" fillId="0" borderId="0" xfId="0" applyNumberFormat="1" applyFont="1" applyFill="1" applyAlignment="1">
      <alignment horizontal="left" vertical="center"/>
    </xf>
    <xf numFmtId="14" fontId="26" fillId="0" borderId="0" xfId="0" applyNumberFormat="1" applyFont="1" applyFill="1" applyAlignment="1">
      <alignment horizontal="left" vertical="center"/>
    </xf>
    <xf numFmtId="174" fontId="26" fillId="10" borderId="0" xfId="0" applyNumberFormat="1" applyFont="1" applyFill="1" applyAlignment="1">
      <alignment horizontal="center" vertical="center"/>
    </xf>
    <xf numFmtId="0" fontId="26" fillId="10" borderId="0" xfId="0" applyFont="1" applyFill="1" applyAlignment="1">
      <alignment horizontal="left" vertical="center"/>
    </xf>
    <xf numFmtId="168" fontId="26" fillId="10" borderId="0" xfId="0" applyNumberFormat="1" applyFont="1" applyFill="1" applyAlignment="1">
      <alignment horizontal="left" vertical="center"/>
    </xf>
    <xf numFmtId="14" fontId="26" fillId="10" borderId="0" xfId="0" applyNumberFormat="1" applyFont="1" applyFill="1" applyAlignment="1">
      <alignment horizontal="left" vertical="center"/>
    </xf>
    <xf numFmtId="0" fontId="26" fillId="2" borderId="0" xfId="0" applyFont="1" applyAlignment="1">
      <alignment horizontal="center" vertical="center"/>
    </xf>
    <xf numFmtId="174" fontId="26" fillId="2" borderId="0" xfId="0" applyNumberFormat="1" applyFont="1" applyAlignment="1">
      <alignment horizontal="center" vertical="center"/>
    </xf>
    <xf numFmtId="0" fontId="26" fillId="2" borderId="0" xfId="0" applyFont="1" applyAlignment="1">
      <alignment horizontal="left" vertical="center"/>
    </xf>
    <xf numFmtId="168" fontId="26" fillId="2" borderId="0" xfId="0" applyNumberFormat="1" applyFont="1" applyAlignment="1">
      <alignment horizontal="left" vertical="center"/>
    </xf>
    <xf numFmtId="14" fontId="26" fillId="2" borderId="0" xfId="0" applyNumberFormat="1" applyFont="1" applyAlignment="1">
      <alignment horizontal="left" vertical="center"/>
    </xf>
    <xf numFmtId="0" fontId="26" fillId="21" borderId="0" xfId="0" applyFont="1" applyFill="1" applyAlignment="1">
      <alignment horizontal="center" vertical="center"/>
    </xf>
    <xf numFmtId="174" fontId="26" fillId="21" borderId="0" xfId="0" applyNumberFormat="1" applyFont="1" applyFill="1" applyAlignment="1">
      <alignment horizontal="center" vertical="center"/>
    </xf>
    <xf numFmtId="0" fontId="26" fillId="21" borderId="0" xfId="0" applyFont="1" applyFill="1" applyAlignment="1">
      <alignment horizontal="left" vertical="center"/>
    </xf>
    <xf numFmtId="168" fontId="26" fillId="21" borderId="0" xfId="0" applyNumberFormat="1" applyFont="1" applyFill="1" applyAlignment="1">
      <alignment horizontal="left" vertical="center"/>
    </xf>
    <xf numFmtId="14" fontId="26" fillId="21" borderId="0" xfId="0" applyNumberFormat="1" applyFont="1" applyFill="1" applyAlignment="1">
      <alignment horizontal="left" vertical="center"/>
    </xf>
    <xf numFmtId="0" fontId="27" fillId="5" borderId="0" xfId="0" applyFont="1" applyFill="1" applyAlignment="1">
      <alignment horizontal="center" vertical="center"/>
    </xf>
    <xf numFmtId="174" fontId="27" fillId="5" borderId="0" xfId="0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168" fontId="27" fillId="5" borderId="0" xfId="0" applyNumberFormat="1" applyFont="1" applyFill="1" applyAlignment="1">
      <alignment horizontal="left" vertical="center"/>
    </xf>
    <xf numFmtId="14" fontId="27" fillId="5" borderId="0" xfId="0" applyNumberFormat="1" applyFont="1" applyFill="1" applyAlignment="1">
      <alignment horizontal="left" vertical="center"/>
    </xf>
    <xf numFmtId="0" fontId="27" fillId="10" borderId="0" xfId="0" applyFont="1" applyFill="1" applyAlignment="1">
      <alignment horizontal="center" vertical="center"/>
    </xf>
    <xf numFmtId="0" fontId="16" fillId="18" borderId="5" xfId="5" applyNumberFormat="1" applyFont="1" applyFill="1" applyAlignment="1">
      <alignment vertical="top"/>
    </xf>
    <xf numFmtId="0" fontId="18" fillId="10" borderId="0" xfId="6" applyFont="1" applyFill="1" applyBorder="1" applyAlignment="1">
      <alignment horizontal="center" vertical="center" wrapText="1"/>
    </xf>
    <xf numFmtId="0" fontId="18" fillId="17" borderId="0" xfId="6" applyNumberFormat="1" applyFont="1" applyFill="1" applyBorder="1" applyAlignment="1">
      <alignment horizontal="center" vertical="center" wrapText="1"/>
    </xf>
    <xf numFmtId="0" fontId="25" fillId="20" borderId="0" xfId="6" applyNumberFormat="1" applyFont="1" applyFill="1" applyBorder="1" applyAlignment="1">
      <alignment horizontal="center" vertical="center" wrapText="1"/>
    </xf>
    <xf numFmtId="0" fontId="25" fillId="22" borderId="0" xfId="6" applyNumberFormat="1" applyFont="1" applyFill="1" applyBorder="1" applyAlignment="1">
      <alignment horizontal="center" vertical="center" wrapText="1"/>
    </xf>
    <xf numFmtId="0" fontId="26" fillId="10" borderId="0" xfId="0" applyNumberFormat="1" applyFont="1" applyFill="1" applyAlignment="1">
      <alignment horizontal="center" vertical="center"/>
    </xf>
    <xf numFmtId="170" fontId="20" fillId="10" borderId="0" xfId="4" applyNumberFormat="1" applyFont="1" applyFill="1" applyBorder="1" applyAlignment="1" applyProtection="1">
      <alignment horizontal="left" vertical="center" indent="1"/>
    </xf>
    <xf numFmtId="170" fontId="26" fillId="5" borderId="0" xfId="1" applyFont="1" applyFill="1">
      <alignment horizontal="left" vertical="center" indent="1"/>
    </xf>
    <xf numFmtId="170" fontId="38" fillId="10" borderId="0" xfId="4" applyNumberFormat="1" applyFill="1" applyBorder="1" applyAlignment="1" applyProtection="1">
      <alignment horizontal="left" vertical="center" indent="1"/>
    </xf>
    <xf numFmtId="170" fontId="26" fillId="5" borderId="0" xfId="1" applyNumberFormat="1" applyFont="1" applyFill="1">
      <alignment horizontal="left" vertical="center" indent="1"/>
    </xf>
    <xf numFmtId="168" fontId="26" fillId="19" borderId="0" xfId="0" applyNumberFormat="1" applyFont="1" applyFill="1" applyAlignment="1">
      <alignment horizontal="center" vertical="center"/>
    </xf>
    <xf numFmtId="170" fontId="26" fillId="19" borderId="0" xfId="1" applyFont="1" applyFill="1">
      <alignment horizontal="left" vertical="center" indent="1"/>
    </xf>
    <xf numFmtId="170" fontId="26" fillId="19" borderId="0" xfId="1" applyNumberFormat="1" applyFont="1" applyFill="1">
      <alignment horizontal="left" vertical="center" indent="1"/>
    </xf>
    <xf numFmtId="170" fontId="38" fillId="5" borderId="0" xfId="4" applyNumberFormat="1" applyFill="1" applyBorder="1" applyAlignment="1" applyProtection="1">
      <alignment horizontal="left" vertical="center" indent="1"/>
    </xf>
    <xf numFmtId="168" fontId="26" fillId="10" borderId="0" xfId="0" applyNumberFormat="1" applyFont="1" applyFill="1" applyAlignment="1">
      <alignment horizontal="center" vertical="center"/>
    </xf>
    <xf numFmtId="170" fontId="26" fillId="0" borderId="0" xfId="1" applyFont="1" applyFill="1">
      <alignment horizontal="left" vertical="center" indent="1"/>
    </xf>
    <xf numFmtId="170" fontId="26" fillId="0" borderId="0" xfId="1" applyNumberFormat="1" applyFont="1" applyFill="1">
      <alignment horizontal="left" vertical="center" indent="1"/>
    </xf>
    <xf numFmtId="170" fontId="26" fillId="10" borderId="0" xfId="1" applyFont="1" applyFill="1">
      <alignment horizontal="left" vertical="center" indent="1"/>
    </xf>
    <xf numFmtId="170" fontId="26" fillId="10" borderId="0" xfId="1" applyNumberFormat="1" applyFont="1" applyFill="1">
      <alignment horizontal="left" vertical="center" indent="1"/>
    </xf>
    <xf numFmtId="170" fontId="38" fillId="23" borderId="0" xfId="4" applyNumberFormat="1" applyFill="1" applyBorder="1" applyAlignment="1" applyProtection="1">
      <alignment horizontal="left" vertical="center" indent="1"/>
    </xf>
    <xf numFmtId="170" fontId="26" fillId="23" borderId="0" xfId="1" applyFont="1" applyFill="1">
      <alignment horizontal="left" vertical="center" indent="1"/>
    </xf>
    <xf numFmtId="170" fontId="26" fillId="21" borderId="0" xfId="1" applyFont="1" applyFill="1">
      <alignment horizontal="left" vertical="center" indent="1"/>
    </xf>
    <xf numFmtId="170" fontId="26" fillId="21" borderId="0" xfId="1" applyNumberFormat="1" applyFont="1" applyFill="1">
      <alignment horizontal="left" vertical="center" indent="1"/>
    </xf>
    <xf numFmtId="170" fontId="38" fillId="21" borderId="0" xfId="4" applyNumberFormat="1" applyFill="1" applyBorder="1" applyAlignment="1" applyProtection="1">
      <alignment horizontal="left" vertical="center" indent="1"/>
    </xf>
    <xf numFmtId="170" fontId="20" fillId="5" borderId="0" xfId="4" applyNumberFormat="1" applyFont="1" applyFill="1" applyBorder="1" applyAlignment="1" applyProtection="1">
      <alignment horizontal="left" vertical="center" indent="1"/>
    </xf>
    <xf numFmtId="170" fontId="38" fillId="0" borderId="0" xfId="4" applyNumberFormat="1" applyFill="1" applyBorder="1" applyAlignment="1" applyProtection="1">
      <alignment horizontal="left" vertical="center" indent="1"/>
    </xf>
    <xf numFmtId="168" fontId="27" fillId="10" borderId="0" xfId="0" applyNumberFormat="1" applyFont="1" applyFill="1" applyAlignment="1">
      <alignment horizontal="center" vertical="center"/>
    </xf>
    <xf numFmtId="170" fontId="27" fillId="5" borderId="0" xfId="1" applyFont="1" applyFill="1">
      <alignment horizontal="left" vertical="center" indent="1"/>
    </xf>
    <xf numFmtId="170" fontId="27" fillId="5" borderId="0" xfId="1" applyNumberFormat="1" applyFont="1" applyFill="1">
      <alignment horizontal="left" vertical="center" indent="1"/>
    </xf>
    <xf numFmtId="167" fontId="16" fillId="18" borderId="5" xfId="5" applyNumberFormat="1" applyFont="1" applyFill="1" applyAlignment="1">
      <alignment vertical="top"/>
    </xf>
    <xf numFmtId="0" fontId="0" fillId="2" borderId="0" xfId="0" applyNumberFormat="1" applyFont="1">
      <alignment vertical="center"/>
    </xf>
    <xf numFmtId="167" fontId="25" fillId="22" borderId="0" xfId="6" applyNumberFormat="1" applyFont="1" applyFill="1" applyBorder="1" applyAlignment="1">
      <alignment horizontal="center" vertical="center" wrapText="1"/>
    </xf>
    <xf numFmtId="167" fontId="25" fillId="22" borderId="0" xfId="6" applyNumberFormat="1" applyFont="1" applyFill="1" applyAlignment="1">
      <alignment horizontal="center" vertical="center" wrapText="1"/>
    </xf>
    <xf numFmtId="0" fontId="26" fillId="17" borderId="0" xfId="0" applyFont="1" applyFill="1" applyAlignment="1">
      <alignment horizontal="center" vertical="center"/>
    </xf>
    <xf numFmtId="167" fontId="26" fillId="10" borderId="0" xfId="1" applyNumberFormat="1" applyFont="1" applyFill="1">
      <alignment horizontal="left" vertical="center" indent="1"/>
    </xf>
    <xf numFmtId="167" fontId="26" fillId="10" borderId="0" xfId="0" applyNumberFormat="1" applyFont="1" applyFill="1" applyAlignment="1">
      <alignment horizontal="left" vertical="center"/>
    </xf>
    <xf numFmtId="170" fontId="0" fillId="10" borderId="0" xfId="0" applyNumberFormat="1" applyFont="1" applyFill="1">
      <alignment vertical="center"/>
    </xf>
    <xf numFmtId="0" fontId="0" fillId="10" borderId="0" xfId="0" applyFont="1" applyFill="1">
      <alignment vertical="center"/>
    </xf>
    <xf numFmtId="0" fontId="0" fillId="10" borderId="0" xfId="0" applyFont="1" applyFill="1" applyAlignment="1">
      <alignment horizontal="center" vertical="center"/>
    </xf>
    <xf numFmtId="170" fontId="26" fillId="10" borderId="0" xfId="0" applyNumberFormat="1" applyFont="1" applyFill="1" applyAlignment="1">
      <alignment horizontal="left" vertical="center"/>
    </xf>
    <xf numFmtId="167" fontId="26" fillId="19" borderId="0" xfId="1" applyNumberFormat="1" applyFont="1" applyFill="1">
      <alignment horizontal="left" vertical="center" indent="1"/>
    </xf>
    <xf numFmtId="167" fontId="26" fillId="19" borderId="0" xfId="0" applyNumberFormat="1" applyFont="1" applyFill="1" applyAlignment="1">
      <alignment horizontal="left" vertical="center"/>
    </xf>
    <xf numFmtId="170" fontId="0" fillId="19" borderId="0" xfId="0" applyNumberFormat="1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ont="1" applyFill="1" applyAlignment="1">
      <alignment horizontal="center" vertical="center"/>
    </xf>
    <xf numFmtId="167" fontId="27" fillId="10" borderId="0" xfId="1" applyNumberFormat="1" applyFont="1" applyFill="1">
      <alignment horizontal="left" vertical="center" indent="1"/>
    </xf>
    <xf numFmtId="167" fontId="27" fillId="10" borderId="0" xfId="0" applyNumberFormat="1" applyFont="1" applyFill="1" applyAlignment="1">
      <alignment horizontal="left" vertical="center"/>
    </xf>
    <xf numFmtId="170" fontId="13" fillId="10" borderId="0" xfId="0" applyNumberFormat="1" applyFont="1" applyFill="1">
      <alignment vertical="center"/>
    </xf>
    <xf numFmtId="0" fontId="13" fillId="10" borderId="0" xfId="0" applyFont="1" applyFill="1">
      <alignment vertical="center"/>
    </xf>
    <xf numFmtId="0" fontId="13" fillId="10" borderId="0" xfId="0" applyFont="1" applyFill="1" applyAlignment="1">
      <alignment horizontal="center" vertical="center"/>
    </xf>
    <xf numFmtId="0" fontId="2" fillId="19" borderId="0" xfId="0" applyFont="1" applyFill="1" applyAlignment="1"/>
    <xf numFmtId="0" fontId="28" fillId="19" borderId="0" xfId="4" applyFont="1" applyFill="1" applyAlignment="1"/>
    <xf numFmtId="0" fontId="1" fillId="10" borderId="0" xfId="0" applyFont="1" applyFill="1" applyAlignment="1"/>
    <xf numFmtId="0" fontId="29" fillId="24" borderId="0" xfId="0" applyFont="1" applyFill="1" applyAlignment="1">
      <alignment vertical="center"/>
    </xf>
    <xf numFmtId="0" fontId="29" fillId="24" borderId="0" xfId="0" applyFont="1" applyFill="1" applyAlignment="1">
      <alignment horizontal="center" vertical="center"/>
    </xf>
    <xf numFmtId="171" fontId="29" fillId="24" borderId="0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7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68" fontId="2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 vertical="center"/>
    </xf>
    <xf numFmtId="0" fontId="2" fillId="1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174" fontId="26" fillId="10" borderId="0" xfId="0" applyNumberFormat="1" applyFont="1" applyFill="1" applyAlignment="1">
      <alignment horizontal="center" vertical="center"/>
    </xf>
    <xf numFmtId="0" fontId="26" fillId="10" borderId="0" xfId="0" applyFont="1" applyFill="1" applyAlignment="1">
      <alignment horizontal="left" vertical="center"/>
    </xf>
    <xf numFmtId="168" fontId="26" fillId="10" borderId="0" xfId="0" applyNumberFormat="1" applyFont="1" applyFill="1" applyAlignment="1">
      <alignment horizontal="left" vertical="center"/>
    </xf>
    <xf numFmtId="14" fontId="26" fillId="10" borderId="0" xfId="0" applyNumberFormat="1" applyFont="1" applyFill="1" applyAlignment="1">
      <alignment horizontal="left" vertical="center"/>
    </xf>
    <xf numFmtId="168" fontId="29" fillId="24" borderId="0" xfId="0" applyNumberFormat="1" applyFont="1" applyFill="1" applyAlignment="1">
      <alignment horizontal="center" vertical="center"/>
    </xf>
    <xf numFmtId="0" fontId="29" fillId="24" borderId="0" xfId="0" applyFont="1" applyFill="1" applyBorder="1" applyAlignment="1">
      <alignment horizontal="center" vertical="center"/>
    </xf>
    <xf numFmtId="0" fontId="29" fillId="24" borderId="0" xfId="0" applyFont="1" applyFill="1" applyBorder="1" applyAlignment="1">
      <alignment vertical="center"/>
    </xf>
    <xf numFmtId="170" fontId="28" fillId="19" borderId="0" xfId="4" applyNumberFormat="1" applyFont="1" applyFill="1" applyAlignment="1" applyProtection="1">
      <alignment horizontal="left" vertical="center" indent="1"/>
    </xf>
    <xf numFmtId="170" fontId="2" fillId="0" borderId="0" xfId="1" applyFont="1" applyFill="1">
      <alignment horizontal="left" vertical="center" indent="1"/>
    </xf>
    <xf numFmtId="170" fontId="2" fillId="0" borderId="0" xfId="1" applyNumberFormat="1" applyFont="1" applyFill="1">
      <alignment horizontal="left" vertical="center" indent="1"/>
    </xf>
    <xf numFmtId="0" fontId="0" fillId="10" borderId="0" xfId="0" applyNumberFormat="1" applyFont="1" applyFill="1" applyAlignment="1">
      <alignment horizontal="center" vertical="center"/>
    </xf>
    <xf numFmtId="168" fontId="20" fillId="10" borderId="0" xfId="4" applyNumberFormat="1" applyFont="1" applyFill="1" applyAlignment="1">
      <alignment horizontal="left" vertical="center"/>
    </xf>
    <xf numFmtId="0" fontId="29" fillId="24" borderId="0" xfId="0" applyFont="1" applyFill="1" applyBorder="1" applyAlignment="1">
      <alignment horizontal="left" vertical="center" indent="1"/>
    </xf>
    <xf numFmtId="170" fontId="29" fillId="24" borderId="0" xfId="0" applyNumberFormat="1" applyFont="1" applyFill="1" applyBorder="1" applyAlignment="1">
      <alignment horizontal="left" vertical="center" indent="1"/>
    </xf>
    <xf numFmtId="0" fontId="0" fillId="2" borderId="0" xfId="0" applyNumberFormat="1" applyFont="1" applyAlignment="1">
      <alignment horizontal="left" vertical="center" indent="1"/>
    </xf>
    <xf numFmtId="167" fontId="2" fillId="19" borderId="0" xfId="1" applyNumberFormat="1" applyFont="1" applyFill="1">
      <alignment horizontal="left" vertical="center" indent="1"/>
    </xf>
    <xf numFmtId="167" fontId="2" fillId="19" borderId="0" xfId="0" applyNumberFormat="1" applyFont="1" applyFill="1" applyAlignment="1">
      <alignment horizontal="left" vertical="center"/>
    </xf>
    <xf numFmtId="170" fontId="2" fillId="19" borderId="0" xfId="0" applyNumberFormat="1" applyFont="1" applyFill="1">
      <alignment vertical="center"/>
    </xf>
    <xf numFmtId="0" fontId="2" fillId="19" borderId="0" xfId="0" applyFont="1" applyFill="1">
      <alignment vertical="center"/>
    </xf>
    <xf numFmtId="167" fontId="29" fillId="24" borderId="0" xfId="0" applyNumberFormat="1" applyFont="1" applyFill="1" applyBorder="1" applyAlignment="1">
      <alignment horizontal="left" vertical="center" indent="1"/>
    </xf>
    <xf numFmtId="168" fontId="26" fillId="28" borderId="0" xfId="0" applyNumberFormat="1" applyFont="1" applyFill="1" applyAlignment="1">
      <alignment horizontal="center" vertical="center"/>
    </xf>
    <xf numFmtId="0" fontId="38" fillId="2" borderId="0" xfId="0" applyFont="1" applyAlignment="1">
      <alignment horizontal="center" vertical="center"/>
    </xf>
    <xf numFmtId="170" fontId="38" fillId="2" borderId="0" xfId="0" applyNumberFormat="1" applyFont="1">
      <alignment vertical="center"/>
    </xf>
    <xf numFmtId="0" fontId="38" fillId="2" borderId="0" xfId="0" applyFont="1">
      <alignment vertical="center"/>
    </xf>
  </cellXfs>
  <cellStyles count="14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日期" xfId="2" xr:uid="{00000000-0005-0000-0000-00000A000000}"/>
    <cellStyle name="电子邮件" xfId="12" xr:uid="{00000000-0005-0000-0000-000038000000}"/>
    <cellStyle name="电话" xfId="1" xr:uid="{00000000-0005-0000-0000-000005000000}"/>
    <cellStyle name="边栏值" xfId="3" xr:uid="{00000000-0005-0000-0000-00000B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numFmt numFmtId="170" formatCode="[&lt;=9999999]###\-####;\(###\)\ ###\-####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7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7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7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0" formatCode="[&lt;=9999999]###\-####;\(###\)\ ###\-####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0" formatCode="[&lt;=9999999]###\-####;\(###\)\ ###\-####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8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8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8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1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7" formatCode="#,##0_);[Red]\(#,##0\)"/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67" formatCode="#,##0_);[Red]\(#,##0\)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67" formatCode="#,##0_);[Red]\(#,##0\)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ill>
        <patternFill patternType="solid">
          <fgColor rgb="FFFFC000"/>
          <bgColor rgb="FF000000"/>
        </patternFill>
      </fill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6" formatCode="yyyy/m/d"/>
      <alignment horizontal="left" vertical="center"/>
    </dxf>
    <dxf>
      <fill>
        <patternFill patternType="solid">
          <fgColor rgb="FFFFC000"/>
          <bgColor rgb="FF000000"/>
        </patternFill>
      </fill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ill>
        <patternFill patternType="solid">
          <fgColor rgb="FFFFC000"/>
          <bgColor rgb="FF000000"/>
        </patternFill>
      </fill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 "/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7"/>
      <tableStyleElement type="headerRow" dxfId="56"/>
      <tableStyleElement type="totalRow" dxfId="55"/>
      <tableStyleElement type="firstTotalCell" dxfId="54"/>
    </tableStyle>
  </tableStyles>
  <colors>
    <mruColors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Roaming/kingsoft/office6/backup/1116ME&#27927;&#21457;&#27700;&#23567;&#32418;&#20070;&#36798;&#20154;&#25253;&#21517;&#34920;%201118%20&#31579;&#36873;1124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文"/>
      <sheetName val="视频"/>
      <sheetName val="Sheet"/>
      <sheetName val="汇总"/>
      <sheetName val="Sheet1"/>
    </sheetNames>
    <sheetDataSet>
      <sheetData sheetId="0" refreshError="1"/>
      <sheetData sheetId="1" refreshError="1">
        <row r="6">
          <cell r="G6" t="str">
            <v>https://www.xiaohongshu.com/user/profile/598eebf250c4b44824942b8a?xhsshare=CopyLink&amp;appuid=598eebf250c4b44824942b8a&amp;apptime=1603441563</v>
          </cell>
          <cell r="I6" t="str">
            <v>洗发水+蓬松精华+亮泽精华</v>
          </cell>
          <cell r="J6" t="str">
            <v>11000</v>
          </cell>
          <cell r="K6" t="str">
            <v>171000</v>
          </cell>
          <cell r="M6" t="str">
            <v>视频待选</v>
          </cell>
        </row>
        <row r="7">
          <cell r="G7" t="str">
            <v>https://www.xiaohongshu.com/user/profile/5cbb00e60000000017029374?xhsshare=CopyLink&amp;appuid=5cbb00e60000000017029374&amp;apptime=1597039140</v>
          </cell>
          <cell r="H7" t="str">
            <v>图文合作</v>
          </cell>
          <cell r="I7" t="str">
            <v>洗发水+蓬松精华+亮泽精华</v>
          </cell>
          <cell r="J7" t="str">
            <v>33800</v>
          </cell>
          <cell r="K7" t="str">
            <v>511000</v>
          </cell>
        </row>
        <row r="8">
          <cell r="G8" t="str">
            <v>https://www.xiaohongshu.com/user/profile/5e5f9d7d00000000010021f0?xhsshare=CopyLink&amp;appuid=5e5f9d7d00000000010021f0&amp;apptime=1605510879</v>
          </cell>
          <cell r="J8" t="str">
            <v>9820</v>
          </cell>
          <cell r="K8" t="str">
            <v>200000</v>
          </cell>
        </row>
        <row r="9">
          <cell r="G9" t="str">
            <v>https://www.xiaohongshu.com/user/profile/5dc127080000000001000912?xhsshare=CopyLink&amp;appuid=5dc127080000000001000912&amp;apptime=1605249902</v>
          </cell>
          <cell r="H9" t="str">
            <v>图文合作</v>
          </cell>
          <cell r="I9" t="str">
            <v>洗发水+蓬松精华+亮泽精华</v>
          </cell>
          <cell r="J9" t="str">
            <v>17600</v>
          </cell>
          <cell r="K9" t="str">
            <v>242000</v>
          </cell>
        </row>
        <row r="10">
          <cell r="G10" t="str">
            <v>https://www.xiaohongshu.com/user/profile/5afad76c11be1049912b54bb?xhsshare=CopyLink&amp;appuid=5afad76c11be1049912b54bb&amp;apptime=1584429053</v>
          </cell>
          <cell r="I10" t="str">
            <v>洗发水+蓬松精华+亮泽精华</v>
          </cell>
          <cell r="J10" t="str">
            <v>14000</v>
          </cell>
          <cell r="K10" t="str">
            <v>210000</v>
          </cell>
          <cell r="M10" t="str">
            <v>视频待选</v>
          </cell>
        </row>
        <row r="11">
          <cell r="G11" t="str">
            <v>https://www.xiaohongshu.com/user/profile/5d8e005b000000000100b9f6?xhsshare=CopyLink&amp;appuid=5d8e005b000000000100b9f6&amp;apptime=1605252124</v>
          </cell>
          <cell r="H11" t="str">
            <v>图文合作</v>
          </cell>
          <cell r="I11" t="str">
            <v>洗发水+蓬松精华+亮泽精华</v>
          </cell>
          <cell r="J11" t="str">
            <v>11000</v>
          </cell>
          <cell r="K11" t="str">
            <v>115000</v>
          </cell>
        </row>
        <row r="12">
          <cell r="G12" t="str">
            <v>https://www.xiaohongshu.com/user/profile/5c1737750000000007003d2f?xhsshare=CopyLink&amp;appuid=5c1737750000000007003d2f&amp;apptime=1605250154</v>
          </cell>
          <cell r="H12" t="str">
            <v>图文合作</v>
          </cell>
          <cell r="I12" t="str">
            <v>洗发水+蓬松精华+亮泽精华</v>
          </cell>
          <cell r="J12" t="str">
            <v>13000</v>
          </cell>
          <cell r="K12" t="str">
            <v>134000</v>
          </cell>
        </row>
        <row r="13">
          <cell r="G13" t="str">
            <v>https://www.xiaohongshu.com/user/profile/5db055e600000000010018d0?xhsshare=CopyLink&amp;appuid=5db055e600000000010018d0&amp;apptime=1586494165</v>
          </cell>
          <cell r="H13" t="str">
            <v>图文合作</v>
          </cell>
          <cell r="I13" t="str">
            <v>洗发水+蓬松精华+亮泽精华</v>
          </cell>
          <cell r="J13" t="str">
            <v>13000</v>
          </cell>
          <cell r="K13" t="str">
            <v>124000</v>
          </cell>
        </row>
        <row r="14">
          <cell r="G14" t="str">
            <v>https://www.xiaohongshu.com/user/profile/5c49e2e20000000010011257?xhsshare=CopyLink&amp;appuid=5c49e2e20000000010011257&amp;apptime=1605250549</v>
          </cell>
          <cell r="I14" t="str">
            <v>洗发水+蓬松精华+亮泽精华</v>
          </cell>
          <cell r="J14" t="str">
            <v>11000</v>
          </cell>
          <cell r="K14" t="str">
            <v>117000</v>
          </cell>
          <cell r="M14" t="str">
            <v>视频待选</v>
          </cell>
        </row>
        <row r="15">
          <cell r="G15" t="str">
            <v>https://www.xiaohongshu.com/user/profile/5c18e522000000000700a888?xhsshare=CopyLink&amp;appuid=5c18e522000000000700a888&amp;apptime=1555056598</v>
          </cell>
          <cell r="I15" t="str">
            <v>洗发水+蓬松精华+亮泽精华</v>
          </cell>
          <cell r="J15" t="str">
            <v>13000</v>
          </cell>
          <cell r="K15" t="str">
            <v>137000</v>
          </cell>
          <cell r="M15" t="str">
            <v>视频待选</v>
          </cell>
        </row>
        <row r="16">
          <cell r="G16" t="str">
            <v>https://www.xiaohongshu.com/user/profile/596b73815e87e7369c0147bc?xhsshare=CopyLink&amp;appuid=596b73815e87e7369c0147bc&amp;apptime=1605249636</v>
          </cell>
          <cell r="J16" t="str">
            <v>36088</v>
          </cell>
          <cell r="K16" t="str">
            <v>95000</v>
          </cell>
        </row>
        <row r="17">
          <cell r="G17" t="str">
            <v>https://www.xiaohongshu.com/user/profile/5cb1f9150000000017006115?xhsshare=CopyLink&amp;appuid=5cb1f9150000000017006115&amp;apptime=1605254219</v>
          </cell>
          <cell r="J17" t="str">
            <v>12000</v>
          </cell>
          <cell r="K17" t="str">
            <v>60000</v>
          </cell>
        </row>
        <row r="18">
          <cell r="G18" t="str">
            <v>https://www.xiaohongshu.com/user/profile/5f09399b0000000001000ce6?xhsshare=CopyLink&amp;appuid=5f09399b0000000001000ce6&amp;apptime=1605252263</v>
          </cell>
          <cell r="H18" t="str">
            <v>图文合作</v>
          </cell>
          <cell r="I18" t="str">
            <v>洗发水+蓬松精华+亮泽精华</v>
          </cell>
          <cell r="J18" t="str">
            <v>16303</v>
          </cell>
          <cell r="K18" t="str">
            <v>149000</v>
          </cell>
        </row>
        <row r="19">
          <cell r="G19" t="str">
            <v>https://www.xiaohongshu.com/user/profile/5f5b1ca10000000001009cca?xhsshare=CopyLink&amp;appuid=5f5b1ca10000000001009cca&amp;apptime=1605259288</v>
          </cell>
          <cell r="J19" t="str">
            <v>10794</v>
          </cell>
          <cell r="K19" t="str">
            <v>145000</v>
          </cell>
        </row>
        <row r="20">
          <cell r="G20" t="str">
            <v>https://www.xiaohongshu.com/user/profile/5d4d50e0000000001001a260?xhsshare=CopyLink&amp;appuid=5d4d50e0000000001001a260&amp;apptime=1605424674</v>
          </cell>
          <cell r="H20" t="str">
            <v>图文合作</v>
          </cell>
          <cell r="I20" t="str">
            <v>洗发水+蓬松精华+亮泽精华</v>
          </cell>
          <cell r="J20" t="str">
            <v>22000</v>
          </cell>
          <cell r="K20" t="str">
            <v>190000</v>
          </cell>
        </row>
        <row r="21">
          <cell r="G21" t="str">
            <v>https://www.xiaohongshu.com/user/profile/5d3c897f000000001102983c?xhsshare=CopyLink&amp;appuid=5d3c897f000000001102983c&amp;apptime=1605255496</v>
          </cell>
          <cell r="H21" t="str">
            <v>图文合作</v>
          </cell>
          <cell r="I21" t="str">
            <v>洗发水+蓬松精华+亮泽精华</v>
          </cell>
          <cell r="J21" t="str">
            <v>15610</v>
          </cell>
          <cell r="K21" t="str">
            <v>130000</v>
          </cell>
        </row>
        <row r="22">
          <cell r="G22" t="str">
            <v>https://www.xiaohongshu.com/user/profile/5dcd24e9000000000100911f?xhsshare=CopyLink&amp;appuid=5dcd24e9000000000100911f&amp;apptime=1605327468</v>
          </cell>
          <cell r="H22" t="str">
            <v>图文合作</v>
          </cell>
          <cell r="I22" t="str">
            <v>洗发水+蓬松精华+亮泽精华</v>
          </cell>
          <cell r="J22" t="str">
            <v>7856</v>
          </cell>
          <cell r="K22" t="str">
            <v>65000</v>
          </cell>
        </row>
        <row r="23">
          <cell r="G23" t="str">
            <v>https://www.xiaohongshu.com/user/profile/5adfc89fe8ac2b69b2a20752?xhsshare=CopyLink&amp;appuid=5adfc89fe8ac2b69b2a20752&amp;apptime=1605250257</v>
          </cell>
          <cell r="I23" t="str">
            <v>洗发水+蓬松精华+亮泽精华</v>
          </cell>
          <cell r="J23" t="str">
            <v>26000</v>
          </cell>
          <cell r="K23" t="str">
            <v>248000</v>
          </cell>
          <cell r="M23" t="str">
            <v>视频待选</v>
          </cell>
        </row>
        <row r="24">
          <cell r="G24" t="str">
            <v>https://www.xiaohongshu.com/user/profile/5c7e9cec0000000010030ebb?xhsshare=CopyLink&amp;appuid=5c7e9cec0000000010030ebb&amp;apptime=1605251669</v>
          </cell>
          <cell r="H24" t="str">
            <v>图文合作</v>
          </cell>
          <cell r="I24" t="str">
            <v>洗发水+蓬松精华+亮泽精华</v>
          </cell>
          <cell r="J24" t="str">
            <v>7000</v>
          </cell>
          <cell r="K24" t="str">
            <v>55000</v>
          </cell>
        </row>
        <row r="25">
          <cell r="G25" t="str">
            <v>https://www.xiaohongshu.com/user/profile/5dab1d7300000000010052ef?xhsshare=CopyLink&amp;appuid=5dab1d7300000000010052ef&amp;apptime=1605262278</v>
          </cell>
          <cell r="J25" t="str">
            <v>10011</v>
          </cell>
          <cell r="K25" t="str">
            <v>108000</v>
          </cell>
        </row>
        <row r="26">
          <cell r="G26" t="str">
            <v>https://www.xiaohongshu.com/user/profile/5bd4463bd8734b00019332a4?xhsshare=CopyLink&amp;appuid=5bd4463bd8734b00019332a4&amp;apptime=157595520</v>
          </cell>
          <cell r="I26" t="str">
            <v>洗发水+蓬松精华+亮泽精华</v>
          </cell>
          <cell r="J26" t="str">
            <v>11000</v>
          </cell>
          <cell r="K26" t="str">
            <v>91000</v>
          </cell>
          <cell r="M26" t="str">
            <v>视频待选</v>
          </cell>
        </row>
        <row r="27">
          <cell r="G27" t="str">
            <v>https://www.xiaohongshu.com/user/profile/5bbf78e8101c7a0001b00197?xhsshare=CopyLink&amp;appuid=5bbf78e8101c7a0001b00197&amp;apptime=1585189734</v>
          </cell>
          <cell r="H27" t="str">
            <v>图文合作</v>
          </cell>
          <cell r="I27" t="str">
            <v>洗发水+蓬松精华+亮泽精华</v>
          </cell>
          <cell r="J27" t="str">
            <v>11000</v>
          </cell>
          <cell r="K27" t="str">
            <v>80000</v>
          </cell>
        </row>
        <row r="28">
          <cell r="G28" t="str">
            <v>https://www.xiaohongshu.com/user/profile/5b644f034eacab6a78c9576d?xhsshare=CopyLink&amp;appuid=5b644f034eacab6a78c9576d&amp;apptime=1605279387</v>
          </cell>
          <cell r="H28" t="str">
            <v>图文合作</v>
          </cell>
          <cell r="I28" t="str">
            <v>洗发水+蓬松精华+亮泽精华</v>
          </cell>
          <cell r="J28" t="str">
            <v>11000</v>
          </cell>
          <cell r="K28" t="str">
            <v>78000</v>
          </cell>
        </row>
        <row r="29">
          <cell r="G29" t="str">
            <v>https://www.xiaohongshu.com/user/profile/5d432c460000000011029313?xhsshare=CopyLink&amp;appuid=5d432c460000000011029313&amp;apptime=1605333922</v>
          </cell>
          <cell r="H29" t="str">
            <v>图文合作</v>
          </cell>
          <cell r="I29" t="str">
            <v>洗发水+蓬松精华+亮泽精华</v>
          </cell>
          <cell r="J29" t="str">
            <v>12000</v>
          </cell>
          <cell r="K29" t="str">
            <v>83000</v>
          </cell>
        </row>
        <row r="30">
          <cell r="G30" t="str">
            <v>https://www.xiaohongshu.com/user/profile/5d29465b0000000016028b67?xhsshare=CopyLink&amp;appuid=5d29465b0000000016028b67&amp;apptime=1605272760</v>
          </cell>
          <cell r="H30" t="str">
            <v>图文合作</v>
          </cell>
          <cell r="I30" t="str">
            <v>洗发水+蓬松精华+亮泽精华</v>
          </cell>
          <cell r="J30" t="str">
            <v>11000</v>
          </cell>
          <cell r="K30" t="str">
            <v>76000</v>
          </cell>
        </row>
        <row r="31">
          <cell r="G31" t="str">
            <v>https://www.xiaohongshu.com/user/profile/5c5020e2000000001803aa6d?xhsshare=CopyLink&amp;appuid=5c5020e2000000001803aa6d&amp;apptime=1605249677</v>
          </cell>
          <cell r="J31" t="str">
            <v>13000</v>
          </cell>
          <cell r="K31" t="str">
            <v>133000</v>
          </cell>
        </row>
        <row r="32">
          <cell r="G32" t="str">
            <v>https://www.xiaohongshu.com/user/profile/5d0252fc000000001203f84b?xhsshare=CopyLink&amp;appuid=5d0252fc000000001203f84b&amp;apptime=1605268928</v>
          </cell>
          <cell r="J32" t="str">
            <v>35000</v>
          </cell>
          <cell r="K32" t="str">
            <v>341000</v>
          </cell>
        </row>
        <row r="33">
          <cell r="G33" t="str">
            <v>https://www.xiaohongshu.com/user/profile/5e93401c00000000010008bc?xhsshare=CopyLink&amp;appuid=5e93401c00000000010008bc&amp;apptime=1605161551</v>
          </cell>
          <cell r="H33" t="str">
            <v>图文合作</v>
          </cell>
          <cell r="I33" t="str">
            <v>洗发水+蓬松精华+亮泽精华</v>
          </cell>
          <cell r="J33" t="str">
            <v>14000</v>
          </cell>
          <cell r="K33" t="str">
            <v>94000</v>
          </cell>
        </row>
        <row r="34">
          <cell r="G34" t="str">
            <v>https://www.xiaohongshu.com/user/profile/5890802b5e87e73b8371321c?xhsshare=CopyLink&amp;appuid=5890802b5e87e73b8371321c&amp;apptime=1566495650</v>
          </cell>
          <cell r="I34" t="str">
            <v>洗发水+蓬松精华+亮泽精华</v>
          </cell>
          <cell r="J34" t="str">
            <v>14000</v>
          </cell>
          <cell r="K34" t="str">
            <v>105000</v>
          </cell>
          <cell r="M34" t="str">
            <v>视频待选</v>
          </cell>
        </row>
        <row r="35">
          <cell r="G35" t="str">
            <v>https://www.xiaohongshu.com/user/profile/5f1423a10000000001000a5c?xhsshare=CopyLink&amp;appuid=5f1423a10000000001000a5c&amp;apptime=1605264820</v>
          </cell>
          <cell r="H35" t="str">
            <v>图文合作</v>
          </cell>
          <cell r="I35" t="str">
            <v>洗发水+蓬松精华+亮泽精华</v>
          </cell>
          <cell r="J35" t="str">
            <v>30000</v>
          </cell>
          <cell r="K35" t="str">
            <v>185000</v>
          </cell>
        </row>
        <row r="36">
          <cell r="G36" t="str">
            <v>https://www.xiaohongshu.com/user/profile/5b078b8c11be101a88b0dc87?xhsshare=CopyLink&amp;appuid=5b042137e8ac2b5fa164dec7&amp;apptime=1568779878</v>
          </cell>
          <cell r="H36" t="str">
            <v>图文合作</v>
          </cell>
          <cell r="I36" t="str">
            <v>洗发水+蓬松精华+亮泽精华</v>
          </cell>
          <cell r="J36" t="str">
            <v>20000</v>
          </cell>
          <cell r="K36" t="str">
            <v>123000</v>
          </cell>
        </row>
        <row r="37">
          <cell r="G37" t="str">
            <v>https://www.xiaohongshu.com/user/profile/5927fb535e87e73932bd7066?xhsshare=CopyLink&amp;appuid=5927fb535e87e73932bd7066&amp;apptime=1593521659</v>
          </cell>
          <cell r="I37" t="str">
            <v>洗发水+蓬松精华+亮泽精华</v>
          </cell>
          <cell r="J37" t="str">
            <v>32000</v>
          </cell>
          <cell r="K37" t="str">
            <v>232000</v>
          </cell>
          <cell r="M37" t="str">
            <v>视频待选</v>
          </cell>
        </row>
        <row r="38">
          <cell r="G38" t="str">
            <v>https://www.xiaohongshu.com/user/profile/5f040910000000000100415f?xhsshare=CopyLink&amp;appuid=5f040910000000000100415f&amp;apptime=1605438504</v>
          </cell>
          <cell r="H38" t="str">
            <v>图文合作</v>
          </cell>
          <cell r="I38" t="str">
            <v>洗发水+蓬松精华+亮泽精华</v>
          </cell>
          <cell r="J38" t="str">
            <v>12532</v>
          </cell>
          <cell r="K38" t="str">
            <v>73000</v>
          </cell>
        </row>
        <row r="39">
          <cell r="G39" t="str">
            <v>https://www.xiaohongshu.com/user/profile/5f2e446a00000000010035b3?xhsshare=CopyLink&amp;appuid=5f2e446a00000000010035b3&amp;apptime=1605280771</v>
          </cell>
          <cell r="I39" t="str">
            <v>洗发水+蓬松精华+亮泽精华</v>
          </cell>
          <cell r="J39" t="str">
            <v>31000</v>
          </cell>
          <cell r="K39" t="str">
            <v>194000</v>
          </cell>
          <cell r="M39" t="str">
            <v>视频待选</v>
          </cell>
        </row>
        <row r="40">
          <cell r="G40" t="str">
            <v>https://www.xiaohongshu.com/user/profile/5bdff4262572a10001aa7919?xhsshare=CopyLink&amp;appuid=5bdff4262572a10001aa7919&amp;apptime=1605250132</v>
          </cell>
          <cell r="J40" t="str">
            <v>12000</v>
          </cell>
          <cell r="K40" t="str">
            <v>49000</v>
          </cell>
        </row>
        <row r="41">
          <cell r="G41" t="str">
            <v>https://www.xiaohongshu.com/user/profile/5d28027b00000000160051b3?xhsshare=CopyLink&amp;appuid=5d28027b00000000160051b3&amp;apptime=1605271232</v>
          </cell>
          <cell r="I41" t="str">
            <v>洗发水+蓬松精华+亮泽精华</v>
          </cell>
          <cell r="J41" t="str">
            <v>11000</v>
          </cell>
          <cell r="K41" t="str">
            <v>67000</v>
          </cell>
          <cell r="M41" t="str">
            <v>视频待选</v>
          </cell>
        </row>
        <row r="42">
          <cell r="G42" t="str">
            <v>https://www.xiaohongshu.com/user/profile/5d568e35000000000100ba67?xhsshare=CopyLink&amp;appuid=5d568e35000000000100ba67&amp;apptime=1574393652</v>
          </cell>
          <cell r="H42" t="str">
            <v>图文合作</v>
          </cell>
          <cell r="I42" t="str">
            <v>洗发水+蓬松精华+亮泽精华</v>
          </cell>
          <cell r="J42" t="str">
            <v>21000</v>
          </cell>
          <cell r="K42" t="str">
            <v>117000</v>
          </cell>
        </row>
        <row r="43">
          <cell r="G43" t="str">
            <v>https://www.xiaohongshu.com/user/profile/5e68492b000000000100a239?xhsshare=CopyLink&amp;appuid=5e68492b000000000100a239&amp;apptime=1605259262</v>
          </cell>
          <cell r="H43" t="str">
            <v>图文合作</v>
          </cell>
          <cell r="I43" t="str">
            <v>洗发水+蓬松精华+亮泽精华</v>
          </cell>
          <cell r="J43" t="str">
            <v>14000</v>
          </cell>
          <cell r="K43" t="str">
            <v>77000</v>
          </cell>
        </row>
        <row r="44">
          <cell r="G44" t="str">
            <v>https://www.xiaohongshu.com/user/profile/5e6baee80000000001004465?xhsshare=CopyLink&amp;appuid=5e6baee80000000001004465&amp;apptime=1605496047</v>
          </cell>
          <cell r="H44" t="str">
            <v>图文合作</v>
          </cell>
          <cell r="I44" t="str">
            <v>洗发水+蓬松精华+亮泽精华</v>
          </cell>
          <cell r="J44" t="str">
            <v>15400</v>
          </cell>
          <cell r="K44" t="str">
            <v>83000</v>
          </cell>
        </row>
        <row r="45">
          <cell r="G45" t="str">
            <v>红书主页链接：https://www.xiaohongshu.com/user/profile/5f086cce0000000001003087?xhsshare=CopyLink&amp;appuid=57b8772d6a6a696bb4ebe76d&amp;apptime=1604999766</v>
          </cell>
          <cell r="H45" t="str">
            <v>图文合作</v>
          </cell>
          <cell r="I45" t="str">
            <v>洗发水+蓬松精华+亮泽精华</v>
          </cell>
          <cell r="J45" t="str">
            <v>10238</v>
          </cell>
          <cell r="K45" t="str">
            <v>55000</v>
          </cell>
        </row>
        <row r="46">
          <cell r="G46" t="str">
            <v>https://www.xiaohongshu.com/user/profile/5e1289ab00000000010003b9?xhsshare=CopyLink&amp;appuid=5e1289ab00000000010003b9&amp;apptime=1605253219</v>
          </cell>
          <cell r="J46" t="str">
            <v>36000</v>
          </cell>
          <cell r="K46" t="str">
            <v>306000</v>
          </cell>
        </row>
        <row r="47">
          <cell r="G47" t="str">
            <v>红书主页链接：https://www.xiaohongshu.com/user/profile/5f086cce0000000001003087?xhsshare=CopyLink&amp;appuid=57b8772d6a6a696bb4ebe76d&amp;apptime=1604999766</v>
          </cell>
          <cell r="H47" t="str">
            <v>图文合作</v>
          </cell>
          <cell r="I47" t="str">
            <v>洗发水+蓬松精华+亮泽精华</v>
          </cell>
          <cell r="J47" t="str">
            <v>10238</v>
          </cell>
          <cell r="K47" t="str">
            <v>55000</v>
          </cell>
        </row>
        <row r="48">
          <cell r="G48" t="str">
            <v>https://www.xiaohongshu.com/user/profile/5d1b7376000000001003fbab?xhsshare=CopyLink&amp;appuid=5d1b7376000000001003fbab&amp;apptime=1605249856</v>
          </cell>
          <cell r="I48" t="str">
            <v>洗发水+蓬松精华+亮泽精华</v>
          </cell>
          <cell r="J48" t="str">
            <v>13000</v>
          </cell>
          <cell r="K48" t="str">
            <v>69000</v>
          </cell>
          <cell r="M48" t="str">
            <v>视频待选</v>
          </cell>
        </row>
        <row r="49">
          <cell r="G49" t="str">
            <v>https://www.xiaohongshu.com/user/profile/5b28a86611be103a86f612ab?xhsshare=CopyLink&amp;appuid=5b28a86611be103a86f612ab&amp;apptime=1595920112</v>
          </cell>
          <cell r="H49" t="str">
            <v>图文合作</v>
          </cell>
          <cell r="I49" t="str">
            <v>洗发水+蓬松精华+亮泽精华</v>
          </cell>
          <cell r="J49" t="str">
            <v>10000</v>
          </cell>
          <cell r="K49" t="str">
            <v>52000</v>
          </cell>
        </row>
        <row r="50">
          <cell r="G50" t="str">
            <v>https://www.xiaohongshu.com/user/profile/5a4fa5144eacab165eae6e98?xhsshare=CopyLink&amp;appuid=5a4fa5144eacab165eae6e98&amp;apptime=1605369979</v>
          </cell>
          <cell r="H50" t="str">
            <v>图文合作</v>
          </cell>
          <cell r="I50" t="str">
            <v>洗发水+蓬松精华+亮泽精华</v>
          </cell>
          <cell r="J50" t="str">
            <v>16000</v>
          </cell>
          <cell r="K50" t="str">
            <v>82000</v>
          </cell>
        </row>
        <row r="51">
          <cell r="G51" t="str">
            <v>https://www.xiaohongshu.com/user/profile/5bbc8916995b09000120ace9?xhsshare=CopyLink&amp;appuid=5bbf04876cc8c10001959fea&amp;apptime=1572446218</v>
          </cell>
          <cell r="J51" t="str">
            <v>12000</v>
          </cell>
          <cell r="K51" t="str">
            <v>72000</v>
          </cell>
        </row>
        <row r="52">
          <cell r="G52" t="str">
            <v>https://www.xiaohongshu.com/user/profile/5d84d901000000000100a8d2?xhsshare=CopyLink&amp;appuid=5d84d901000000000100a8d2&amp;apptime=1605502915</v>
          </cell>
          <cell r="I52" t="str">
            <v>洗发水+蓬松精华+控油精华</v>
          </cell>
          <cell r="J52" t="str">
            <v>12400</v>
          </cell>
          <cell r="K52" t="str">
            <v>112000</v>
          </cell>
          <cell r="M52" t="str">
            <v>视频待选</v>
          </cell>
        </row>
        <row r="53">
          <cell r="G53" t="str">
            <v>https://www.xiaohongshu.com/user/profile/5ca0a621000000001601b0d8?xhsshare=CopyLink&amp;appuid=5ca0a621000000001601b0d8&amp;apptime=1590419728</v>
          </cell>
          <cell r="H53" t="str">
            <v>图文合作</v>
          </cell>
          <cell r="I53" t="str">
            <v>洗发水+蓬松精华+控油精华</v>
          </cell>
          <cell r="J53" t="str">
            <v>10000</v>
          </cell>
          <cell r="K53" t="str">
            <v>180000</v>
          </cell>
        </row>
        <row r="54">
          <cell r="G54" t="str">
            <v>https://www.xiaohongshu.com/user/profile/5d1dabce0000000010016026?xhsshare=CopyLink&amp;appuid=575ea45a6a6a697b5db32d45&amp;apptime=1605313683</v>
          </cell>
          <cell r="H54" t="str">
            <v>图文合作</v>
          </cell>
          <cell r="I54" t="str">
            <v>洗发水+蓬松精华+控油精华</v>
          </cell>
          <cell r="J54" t="str">
            <v>37000</v>
          </cell>
          <cell r="K54" t="str">
            <v>540000</v>
          </cell>
        </row>
        <row r="55">
          <cell r="G55" t="str">
            <v>https://www.xiaohongshu.com/user/profile/5f0281df000000000101d83f?xhsshare=CopyLink&amp;appuid=5f0281df000000000101d83f&amp;apptime=1604849578</v>
          </cell>
          <cell r="H55" t="str">
            <v>图文合作</v>
          </cell>
          <cell r="I55" t="str">
            <v>洗发水+蓬松精华+控油精华</v>
          </cell>
          <cell r="J55" t="str">
            <v>18000</v>
          </cell>
          <cell r="K55" t="str">
            <v>213000</v>
          </cell>
        </row>
        <row r="56">
          <cell r="G56" t="str">
            <v>https://www.xiaohongshu.com/user/profile/5e5cad730000000001008c24?xhsshare=CopyLink&amp;appuid=5e5cad730000000001008c24&amp;apptime=1596731482</v>
          </cell>
          <cell r="H56" t="str">
            <v>图文合作</v>
          </cell>
          <cell r="I56" t="str">
            <v>洗发水+蓬松精华+控油精华</v>
          </cell>
          <cell r="J56" t="str">
            <v>11000</v>
          </cell>
          <cell r="K56" t="str">
            <v>118000</v>
          </cell>
        </row>
        <row r="57">
          <cell r="G57" t="str">
            <v>https://www.xiaohongshu.com/user/profile/5e9b101e00000000010045e8?xhsshare=CopyLink&amp;appuid=5e9b101e00000000010045e8&amp;apptime=1605249782</v>
          </cell>
          <cell r="H57" t="str">
            <v>图文合作</v>
          </cell>
          <cell r="I57" t="str">
            <v>洗发水+蓬松精华+控油精华</v>
          </cell>
          <cell r="J57" t="str">
            <v>11180</v>
          </cell>
          <cell r="K57" t="str">
            <v>108734</v>
          </cell>
        </row>
        <row r="58">
          <cell r="G58" t="str">
            <v>https://www.xiaohongshu.com/user/profile/5d66974900000000010196c6?xhsshare=CopyLink&amp;appuid=58f1713a50c4b40794749c0a&amp;apptime=1605249588</v>
          </cell>
          <cell r="H58" t="str">
            <v>图文合作</v>
          </cell>
          <cell r="I58" t="str">
            <v>洗发水+蓬松精华+控油精华</v>
          </cell>
          <cell r="J58" t="str">
            <v>46000</v>
          </cell>
          <cell r="K58" t="str">
            <v>423000</v>
          </cell>
        </row>
        <row r="59">
          <cell r="G59" t="str">
            <v>https://www.xiaohongshu.com/user/profile/5b0adee511be102513e85632?xhsshare=CopyLink&amp;appuid=5b0adee511be102513e85632&amp;apptime=1605269168</v>
          </cell>
          <cell r="H59" t="str">
            <v>图文合作</v>
          </cell>
          <cell r="I59" t="str">
            <v>洗发水+蓬松精华+控油精华</v>
          </cell>
          <cell r="J59" t="str">
            <v>11000</v>
          </cell>
          <cell r="K59" t="str">
            <v>100000</v>
          </cell>
        </row>
        <row r="60">
          <cell r="G60" t="str">
            <v>https://www.xiaohongshu.com/user/profile/5d0838290000000016020e19?xhsshare=CopyLink&amp;appuid=5d0838290000000016020e19&amp;apptime=1605422990</v>
          </cell>
          <cell r="H60" t="str">
            <v>图文合作</v>
          </cell>
          <cell r="I60" t="str">
            <v>洗发水+蓬松精华+控油精华</v>
          </cell>
          <cell r="J60" t="str">
            <v>14000</v>
          </cell>
          <cell r="K60" t="str">
            <v>127000</v>
          </cell>
        </row>
        <row r="61">
          <cell r="G61" t="str">
            <v>https://www.xiaohongshu.com/user/profile/5c2f0d6e000000000501a011?xhsshare=CopyLink&amp;appuid=5c2f0d6e000000000501a011&amp;apptime=1560402594</v>
          </cell>
          <cell r="I61" t="str">
            <v>洗发水+蓬松精华+控油精华</v>
          </cell>
          <cell r="J61" t="str">
            <v>10900</v>
          </cell>
          <cell r="K61" t="str">
            <v>67900</v>
          </cell>
          <cell r="M61" t="str">
            <v>视频待选</v>
          </cell>
        </row>
        <row r="62">
          <cell r="G62" t="str">
            <v>https://www.xiaohongshu.com/user/profile/5d7ccce80000000001009494?xhsshare=CopyLink&amp;appuid=5d7ccce80000000001009494&amp;apptime=1605250584</v>
          </cell>
          <cell r="H62" t="str">
            <v>图文合作</v>
          </cell>
          <cell r="I62" t="str">
            <v>洗发水+蓬松精华+控油精华</v>
          </cell>
          <cell r="J62" t="str">
            <v>10000</v>
          </cell>
          <cell r="K62" t="str">
            <v>77000</v>
          </cell>
        </row>
        <row r="63">
          <cell r="G63" t="str">
            <v>https://www.xiaohongshu.com/user/profile/5e55d7040000000001009afe?xhsshare=CopyLink&amp;appuid=5e55d7040000000001009afe&amp;apptime=1594881037</v>
          </cell>
          <cell r="H63" t="str">
            <v>图文合作</v>
          </cell>
          <cell r="I63" t="str">
            <v>洗发水+蓬松精华+控油精华</v>
          </cell>
          <cell r="J63" t="str">
            <v>45000</v>
          </cell>
          <cell r="K63" t="str">
            <v>339000</v>
          </cell>
        </row>
        <row r="64">
          <cell r="G64" t="str">
            <v>https://www.xiaohongshu.com/user/profile/5d0ef2d700000000100112e2?xhsshare=CopyLink&amp;appuid=5d0ef2d700000000100112e2&amp;apptime=1598861568</v>
          </cell>
          <cell r="H64" t="str">
            <v>图文合作</v>
          </cell>
          <cell r="I64" t="str">
            <v>洗发水+蓬松精华+控油精华</v>
          </cell>
          <cell r="J64" t="str">
            <v>17650</v>
          </cell>
          <cell r="K64" t="str">
            <v>130000</v>
          </cell>
        </row>
        <row r="65">
          <cell r="G65" t="str">
            <v>https://www.xiaohongshu.com/user/profile/5bc4657c11be101c019f619b?xhsshare=CopyLink&amp;appuid=5af52733e8ac2b4d28a790d7&amp;apptime=1605318121</v>
          </cell>
          <cell r="H65" t="str">
            <v>图文合作</v>
          </cell>
          <cell r="I65" t="str">
            <v>洗发水+蓬松精华+控油精华</v>
          </cell>
          <cell r="J65" t="str">
            <v>12000</v>
          </cell>
          <cell r="K65" t="str">
            <v>84000</v>
          </cell>
        </row>
        <row r="66">
          <cell r="G66" t="str">
            <v>https://www.xiaohongshu.com/user/profile/5c475c360000000011010c4d?xhsshare=CopyLink&amp;appuid=5c475c360000000011010c4d&amp;apptime=1600185260</v>
          </cell>
          <cell r="I66" t="str">
            <v>洗发水+蓬松精华+控油精华</v>
          </cell>
          <cell r="J66" t="str">
            <v>11000</v>
          </cell>
          <cell r="K66" t="str">
            <v>67000</v>
          </cell>
          <cell r="M66" t="str">
            <v>视频待选</v>
          </cell>
        </row>
        <row r="67">
          <cell r="G67" t="str">
            <v>https://www.xiaohongshu.com/user/profile/5bfc01834ba5af0001d9f00a?xhsshare=CopyLink&amp;appuid=5bfc01834ba5af0001d9f00a&amp;apptime=1568096401</v>
          </cell>
          <cell r="J67" t="str">
            <v>15000</v>
          </cell>
          <cell r="K67" t="str">
            <v>108000</v>
          </cell>
        </row>
        <row r="68">
          <cell r="G68" t="str">
            <v>https://www.xiaohongshu.com/user/profile/5f4f9e7400000000010066eb?xhsshare=CopyLink&amp;appuid=5f4f9e7400000000010066eb&amp;apptime=1602578406</v>
          </cell>
          <cell r="J68" t="str">
            <v>14000</v>
          </cell>
          <cell r="K68" t="str">
            <v>100000</v>
          </cell>
        </row>
        <row r="69">
          <cell r="G69" t="str">
            <v>https://www.xiaohongshu.com/user/profile/5ec11103000000000101f1de?xhsshare=CopyLink&amp;appuid=5ec11103000000000101f1de&amp;apptime=1605281116</v>
          </cell>
          <cell r="J69" t="str">
            <v>21000</v>
          </cell>
          <cell r="K69" t="str">
            <v>150000</v>
          </cell>
        </row>
        <row r="70">
          <cell r="G70" t="str">
            <v>https://www.xiaohongshu.com/user/profile/5cdf7eed0000000011021902?xhsshare=CopyLink&amp;appuid=5cdf7eed0000000011021902&amp;apptime=1601529334</v>
          </cell>
          <cell r="J70" t="str">
            <v>22000</v>
          </cell>
          <cell r="K70" t="str">
            <v>157000</v>
          </cell>
        </row>
        <row r="71">
          <cell r="G71" t="str">
            <v>https://www.xiaohongshu.com/user/profile/5c4141ea0000000007029d2e?xhsshare=CopyLink&amp;appuid=5c4141ea0000000007029d2e&amp;apptime=1605250467</v>
          </cell>
          <cell r="J71" t="str">
            <v>15000</v>
          </cell>
          <cell r="K71" t="str">
            <v>107000</v>
          </cell>
        </row>
        <row r="72">
          <cell r="G72" t="str">
            <v>https://www.xiaohongshu.com/user/profile/5cf68d84000000001601a2e3?xhsshare=CopyLink&amp;appuid=5cf68d84000000001601a2e3&amp;apptime=1605510592</v>
          </cell>
          <cell r="H72" t="str">
            <v>图文合作</v>
          </cell>
          <cell r="I72" t="str">
            <v>洗发水+蓬松精华+控油精华</v>
          </cell>
          <cell r="J72" t="str">
            <v>13000</v>
          </cell>
          <cell r="K72" t="str">
            <v>88000</v>
          </cell>
        </row>
        <row r="73">
          <cell r="G73" t="str">
            <v>https://www.xiaohongshu.com/user/profile/57e699143460946a9826cb83?xhsshare=CopyLink&amp;appuid=57e699143460946a9826cb83&amp;apptime=1604642283</v>
          </cell>
          <cell r="H73" t="str">
            <v>图文合作</v>
          </cell>
          <cell r="I73" t="str">
            <v>洗发水+蓬松精华+控油精华</v>
          </cell>
          <cell r="J73" t="str">
            <v>17190</v>
          </cell>
          <cell r="K73" t="str">
            <v>109000</v>
          </cell>
        </row>
        <row r="74">
          <cell r="G74" t="str">
            <v>https://www.xiaohongshu.com/user/profile/59ff33494eacab075c9d7715?xhsshare=CopyLink&amp;appuid=59ff33494eacab075c9d7715&amp;apptime=1605249642</v>
          </cell>
          <cell r="J74" t="str">
            <v>11700</v>
          </cell>
          <cell r="K74" t="str">
            <v>81000</v>
          </cell>
        </row>
        <row r="75">
          <cell r="G75" t="str">
            <v>https://www.xiaohongshu.com/user/profile/5a8bde834eacab539c88e7d5?xhsshare=CopyLink&amp;appuid=5a8bde834eacab539c88e7d5&amp;apptime=1605253252</v>
          </cell>
          <cell r="I75" t="str">
            <v>洗发水+蓬松精华+控油精华</v>
          </cell>
          <cell r="J75" t="str">
            <v>11000</v>
          </cell>
          <cell r="K75" t="str">
            <v>38000</v>
          </cell>
          <cell r="M75" t="str">
            <v>视频待选</v>
          </cell>
        </row>
        <row r="76">
          <cell r="G76" t="str">
            <v>https://www.xiaohongshu.com/user/profile/5d1f3089000000001200b7a1?xhsshare=CopyLink&amp;appuid=5d1f3089000000001200b7a1&amp;apptime=1571021773</v>
          </cell>
          <cell r="H76" t="str">
            <v>图文合作</v>
          </cell>
          <cell r="I76" t="str">
            <v>洗发水+蓬松精华+控油精华</v>
          </cell>
          <cell r="J76" t="str">
            <v>10000</v>
          </cell>
          <cell r="K76" t="str">
            <v>60000</v>
          </cell>
        </row>
        <row r="77">
          <cell r="G77" t="str">
            <v>https://www.xiaohongshu.com/user/profile/5e3ff6360000000001002a49?xhsshare=CopyLink&amp;appuid=5e3ff6360000000001002a49&amp;apptime=1605068981</v>
          </cell>
          <cell r="H77" t="str">
            <v>图文合作</v>
          </cell>
          <cell r="I77" t="str">
            <v>洗发水+蓬松精华+控油精华</v>
          </cell>
          <cell r="J77" t="str">
            <v>11000</v>
          </cell>
          <cell r="K77" t="str">
            <v>63000</v>
          </cell>
        </row>
        <row r="78">
          <cell r="G78" t="str">
            <v>https://www.xiaohongshu.com/user/profile/5cdea7f10000000010031c34?xhsshare=CopyLink&amp;appuid=5cdea7f10000000010031c34&amp;apptime=1605249701</v>
          </cell>
          <cell r="H78" t="str">
            <v>图文合作</v>
          </cell>
          <cell r="I78" t="str">
            <v>洗发水+蓬松精华+控油精华</v>
          </cell>
          <cell r="J78" t="str">
            <v>11426</v>
          </cell>
          <cell r="K78" t="str">
            <v>60000</v>
          </cell>
        </row>
        <row r="79">
          <cell r="G79" t="str">
            <v>https://www.xiaohongshu.com/user/profile/5ba7b62e07456200016efc27?xhsshare=CopyLink&amp;appuid=557136a8c2bdeb16cc0ba006&amp;apptime=1566957982</v>
          </cell>
          <cell r="J79" t="str">
            <v>11000</v>
          </cell>
          <cell r="K79" t="str">
            <v>83000</v>
          </cell>
        </row>
        <row r="80">
          <cell r="G80" t="str">
            <v>https://www.xiaohongshu.com/user/profile/5d4fccbc000000001100d301?xhsshare=CopyLink&amp;appuid=5d4fccbc000000001100d301&amp;apptime=1605259060</v>
          </cell>
          <cell r="H80" t="str">
            <v>图文合作</v>
          </cell>
          <cell r="I80" t="str">
            <v>洗发水+蓬松精华+控油精华</v>
          </cell>
          <cell r="J80" t="str">
            <v>33000</v>
          </cell>
          <cell r="K80" t="str">
            <v>167000</v>
          </cell>
        </row>
        <row r="81">
          <cell r="G81" t="str">
            <v>https://www.xiaohongshu.com/user/profile/5bf11bc45b52e70001a1717a?xhsshare=CopyLink&amp;appuid=5bf11bc45b52e70001a1717a&amp;apptime=1570580650</v>
          </cell>
          <cell r="I81" t="str">
            <v>洗发水+蓬松精华+防脱精华</v>
          </cell>
          <cell r="J81" t="str">
            <v>10000</v>
          </cell>
          <cell r="K81" t="str">
            <v>1440000</v>
          </cell>
          <cell r="M81" t="str">
            <v>视频待选</v>
          </cell>
        </row>
        <row r="82">
          <cell r="G82" t="str">
            <v>https://www.xiaohongshu.com/user/profile/5e0043db0000000001007f86?xhsshare=CopyLink&amp;appuid=5e0043db0000000001007f86&amp;apptime=1605485065</v>
          </cell>
          <cell r="H82" t="str">
            <v>图文合作</v>
          </cell>
          <cell r="I82" t="str">
            <v>洗发水+蓬松精华+防脱精华</v>
          </cell>
          <cell r="J82" t="str">
            <v>11000</v>
          </cell>
          <cell r="K82" t="str">
            <v>258000</v>
          </cell>
        </row>
        <row r="83">
          <cell r="G83" t="str">
            <v>https://www.xiaohongshu.com/user/profile/5e5f500b0000000001008011?xhsshare=CopyLink&amp;appuid=5a2a4c4911be10349926cd28&amp;apptime=1605260252</v>
          </cell>
          <cell r="J83" t="str">
            <v>25000</v>
          </cell>
          <cell r="K83" t="str">
            <v>167000</v>
          </cell>
        </row>
        <row r="84">
          <cell r="G84" t="str">
            <v>https://www.xiaohongshu.com/user/profile/5e636494000000000100335d?xhsshare=CopyLink&amp;appuid=5ab7112d4eacab27c0cdd9df&amp;apptime=1597127748</v>
          </cell>
          <cell r="J84" t="str">
            <v>20000</v>
          </cell>
          <cell r="K84" t="str">
            <v>131000</v>
          </cell>
        </row>
        <row r="85">
          <cell r="G85" t="str">
            <v>https://www.xiaohongshu.com/user/profile/5d243e9d0000000010005d47?xhsshare=CopyLink&amp;appuid=5bb9e1e53c2ad90001677494&amp;apptime=1605362969</v>
          </cell>
          <cell r="I85" t="str">
            <v>洗发水+蓬松精华+防脱精华</v>
          </cell>
          <cell r="J85" t="str">
            <v>21000</v>
          </cell>
          <cell r="K85" t="str">
            <v>379000</v>
          </cell>
          <cell r="M85" t="str">
            <v>视频待选</v>
          </cell>
        </row>
        <row r="86">
          <cell r="G86" t="str">
            <v>https://www.xiaohongshu.com/user/profile/5ebeaabf000000000100615c?xhsshare=CopyLink&amp;appuid=5ebeaabf000000000100615c&amp;apptime=1605237108</v>
          </cell>
          <cell r="J86" t="str">
            <v>27000</v>
          </cell>
          <cell r="K86" t="str">
            <v>174000</v>
          </cell>
        </row>
        <row r="87">
          <cell r="G87" t="str">
            <v>https://www.xiaohongshu.com/user/profile/5f42248e000000000101f201?xhsshare=CopyLink&amp;appuid=5f42248e000000000101f201&amp;apptime=1604329529</v>
          </cell>
          <cell r="J87" t="str">
            <v>10840</v>
          </cell>
          <cell r="K87" t="str">
            <v>55000</v>
          </cell>
        </row>
        <row r="88">
          <cell r="G88" t="str">
            <v>https://www.xiaohongshu.com/user/profile/5b40526e11be1017c6650af4?xhsshare=CopyLink&amp;appuid=5b40526e11be1017c6650af4&amp;apptime=1605314520</v>
          </cell>
          <cell r="J88">
            <v>32000</v>
          </cell>
          <cell r="K88" t="str">
            <v>203000</v>
          </cell>
        </row>
        <row r="89">
          <cell r="G89" t="str">
            <v>https://www.xiaohongshu.com/user/profile/5bec319a4fdf8a00010bf4ff?xhsshare=CopyLink&amp;appuid=5bf5473b349073000171c6bb&amp;apptime=1603689373</v>
          </cell>
          <cell r="I89" t="str">
            <v>洗发水+蓬松精华+防脱精华</v>
          </cell>
          <cell r="J89" t="str">
            <v>35000</v>
          </cell>
          <cell r="K89" t="str">
            <v>278000</v>
          </cell>
          <cell r="M89" t="str">
            <v>视频待选</v>
          </cell>
        </row>
        <row r="90">
          <cell r="G90" t="str">
            <v>https://www.xiaohongshu.com/user/profile/5c63d546000000001102cbb4?xhsshare=CopyLink&amp;appuid=5c63d546000000001102cbb4&amp;apptime=1605250667</v>
          </cell>
          <cell r="H90" t="str">
            <v>图文合作</v>
          </cell>
          <cell r="I90" t="str">
            <v>洗发水+蓬松精华+防脱精华</v>
          </cell>
          <cell r="J90" t="str">
            <v>11000</v>
          </cell>
          <cell r="K90" t="str">
            <v>176000</v>
          </cell>
        </row>
        <row r="91">
          <cell r="G91" t="str">
            <v>https://www.xiaohongshu.com/user/profile/5dcbd40400000000010048f9?xhsshare=CopyLink&amp;appuid=5dcbd40400000000010048f9&amp;apptime=1589636907</v>
          </cell>
          <cell r="I91" t="str">
            <v>洗发水+蓬松精华+防脱精华</v>
          </cell>
          <cell r="J91" t="str">
            <v>20000</v>
          </cell>
          <cell r="K91" t="str">
            <v>150000</v>
          </cell>
          <cell r="M91" t="str">
            <v>视频待选</v>
          </cell>
        </row>
        <row r="92">
          <cell r="G92" t="str">
            <v>https://www.xiaohongshu.com/user/profile/5c658599000000001102dfce?xhsshare=CopyLink&amp;appuid=5c658599000000001102dfce&amp;apptime=1605450770</v>
          </cell>
          <cell r="H92" t="str">
            <v>图文合作</v>
          </cell>
          <cell r="I92" t="str">
            <v>洗发水+蓬松精华+防脱精华</v>
          </cell>
          <cell r="J92" t="str">
            <v>12755</v>
          </cell>
          <cell r="K92" t="str">
            <v>163000</v>
          </cell>
        </row>
        <row r="93">
          <cell r="G93" t="str">
            <v>https://www.xiaohongshu.com/user/profile/5e79f63b000000000100ad7b?xhsshare=CopyLink&amp;appuid=5e79f63b000000000100ad7b&amp;apptime=1601362687</v>
          </cell>
          <cell r="H93" t="str">
            <v>图文合作</v>
          </cell>
          <cell r="I93" t="str">
            <v>洗发水+蓬松精华+防脱精华</v>
          </cell>
          <cell r="J93" t="str">
            <v>11000</v>
          </cell>
          <cell r="K93" t="str">
            <v>139000</v>
          </cell>
        </row>
        <row r="94">
          <cell r="G94" t="str">
            <v>https://www.xiaohongshu.com/user/profile/56585184b8ce1a219e6e6cc0?xhsshare=CopyLink&amp;appuid=56585184b8ce1a219e6e6cc0&amp;apptime=1585548468</v>
          </cell>
          <cell r="H94" t="str">
            <v>图文合作</v>
          </cell>
          <cell r="I94" t="str">
            <v>洗发水+蓬松精华+防脱精华</v>
          </cell>
          <cell r="J94" t="str">
            <v>12000</v>
          </cell>
          <cell r="K94" t="str">
            <v>148000</v>
          </cell>
        </row>
        <row r="95">
          <cell r="G95" t="str">
            <v>https://www.xiaohongshu.com/user/profile/5cb1430b0000000012032eb3?xhsshare=CopyLink&amp;appuid=5cb1430b0000000012032eb3&amp;apptime=1605249713</v>
          </cell>
          <cell r="J95" t="str">
            <v>17000</v>
          </cell>
          <cell r="K95" t="str">
            <v>104000</v>
          </cell>
        </row>
        <row r="96">
          <cell r="G96" t="str">
            <v>https://www.xiaohongshu.com/user/profile/5cb15f5000000000170264d8?xhsshare=CopyLink&amp;appuid=5cb15f5000000000170264d8&amp;apptime=1603130881</v>
          </cell>
          <cell r="H96" t="str">
            <v>图文合作</v>
          </cell>
          <cell r="I96" t="str">
            <v>洗发水+蓬松精华+防脱精华</v>
          </cell>
          <cell r="J96" t="str">
            <v>14000</v>
          </cell>
          <cell r="K96" t="str">
            <v>160000</v>
          </cell>
        </row>
        <row r="97">
          <cell r="G97" t="str">
            <v>https://www.xiaohongshu.com/user/profile/5f0f01d70000000001000fae?xhsshare=CopyLink&amp;appuid=5f0f01d70000000001000fae&amp;apptime=1605249890</v>
          </cell>
          <cell r="H97" t="str">
            <v>图文合作</v>
          </cell>
          <cell r="I97" t="str">
            <v>洗发水+蓬松精华+防脱精华</v>
          </cell>
          <cell r="J97" t="str">
            <v>15000</v>
          </cell>
          <cell r="K97" t="str">
            <v>145000</v>
          </cell>
        </row>
        <row r="98">
          <cell r="G98" t="str">
            <v>https://www.xiaohongshu.com/user/profile/587ddc4a82ec3955f5da58f9?xhsshare=CopyLink&amp;appuid=587ddc4a82ec3955f5da58f9&amp;apptime=1605488408</v>
          </cell>
          <cell r="H98" t="str">
            <v>图文合作</v>
          </cell>
          <cell r="I98" t="str">
            <v>洗发水+蓬松精华+防脱精华</v>
          </cell>
          <cell r="J98" t="str">
            <v>12000</v>
          </cell>
          <cell r="K98" t="str">
            <v>114000</v>
          </cell>
        </row>
        <row r="99">
          <cell r="G99" t="str">
            <v>https://www.xiaohongshu.com/user/profile/5e4f78d60000000001008ae7?xhsshare=CopyLink&amp;appuid=5e4f78d60000000001008ae7&amp;apptime=1605500105</v>
          </cell>
          <cell r="I99" t="str">
            <v>洗发水+蓬松精华+防脱精华</v>
          </cell>
          <cell r="J99" t="str">
            <v>39000</v>
          </cell>
          <cell r="K99" t="str">
            <v>292000</v>
          </cell>
          <cell r="M99" t="str">
            <v>视频待选</v>
          </cell>
        </row>
        <row r="100">
          <cell r="G100" t="str">
            <v>https://www.xiaohongshu.com/user/profile/5f6de8a100000000010068cc?xhsshare=CopyLink&amp;appuid=5d57c6400000000001008a94&amp;apptime=1605242784</v>
          </cell>
          <cell r="J100" t="str">
            <v>38000</v>
          </cell>
          <cell r="K100" t="str">
            <v>230000</v>
          </cell>
        </row>
        <row r="101">
          <cell r="G101" t="str">
            <v>https://www.xiaohongshu.com/user/profile/5b29f3a011be104597131552?xhsshare=CopyLink&amp;appuid=5b29f3a011be104597131552&amp;apptime=1604389333</v>
          </cell>
          <cell r="H101" t="str">
            <v>图文合作</v>
          </cell>
          <cell r="I101" t="str">
            <v>洗发水+蓬松精华+防脱精华</v>
          </cell>
          <cell r="J101" t="str">
            <v>12000</v>
          </cell>
          <cell r="K101" t="str">
            <v>113000</v>
          </cell>
        </row>
        <row r="102">
          <cell r="G102" t="str">
            <v>https://www.xiaohongshu.com/user/profile/5b6416cc4eacab50179864a3?xhsshare=CopyLink&amp;appuid=5b6416cc4eacab50179864a3&amp;apptime=1587002028</v>
          </cell>
          <cell r="H102" t="str">
            <v>图文合作</v>
          </cell>
          <cell r="I102" t="str">
            <v>洗发水+蓬松精华+防脱精华</v>
          </cell>
          <cell r="J102" t="str">
            <v>13500</v>
          </cell>
          <cell r="K102" t="str">
            <v>114000</v>
          </cell>
        </row>
        <row r="103">
          <cell r="G103" t="str">
            <v>https://www.xiaohongshu.com/user/profile/5bb82246ffd1e100010a234c?xhsshare=CopyLink&amp;appuid=5c6b921a000000001100c3bb&amp;apptime=1578554609</v>
          </cell>
          <cell r="H103" t="str">
            <v>图文合作</v>
          </cell>
          <cell r="I103" t="str">
            <v>洗发水+蓬松精华+防脱精华</v>
          </cell>
          <cell r="J103" t="str">
            <v>10000</v>
          </cell>
          <cell r="K103" t="str">
            <v>84000</v>
          </cell>
        </row>
        <row r="104">
          <cell r="G104" t="str">
            <v>https://www.xiaohongshu.com/user/profile/5e0ea84500000000010020d7?xhsshare=CopyLink&amp;appuid=5e0ea84500000000010020d7&amp;apptime=1605355463</v>
          </cell>
          <cell r="J104" t="str">
            <v>40000</v>
          </cell>
          <cell r="K104" t="str">
            <v>233000</v>
          </cell>
        </row>
        <row r="105">
          <cell r="G105" t="str">
            <v>https://www.xiaohongshu.com/user/profile/587900db50c4b439d4197f4b?xhsshare=CopyLink&amp;appuid=587900db50c4b439d4197f4b&amp;apptime=1605269163</v>
          </cell>
          <cell r="H105" t="str">
            <v>图文合作</v>
          </cell>
          <cell r="I105" t="str">
            <v>洗发水+蓬松精华+防脱精华</v>
          </cell>
          <cell r="J105" t="str">
            <v>14865</v>
          </cell>
          <cell r="K105" t="str">
            <v>123985</v>
          </cell>
        </row>
        <row r="106">
          <cell r="G106" t="str">
            <v>https://www.xiaohongshu.com/user/profile/5e154f8300000000010079d3?xhsshare=CopyLink&amp;appuid=5e154f8300000000010079d3&amp;apptime=1605250427</v>
          </cell>
          <cell r="I106" t="str">
            <v>洗发水+蓬松精华+防脱精华</v>
          </cell>
          <cell r="J106" t="str">
            <v>10229</v>
          </cell>
          <cell r="K106" t="str">
            <v>70000</v>
          </cell>
          <cell r="M106" t="str">
            <v>视频待选</v>
          </cell>
        </row>
        <row r="107">
          <cell r="G107" t="str">
            <v>https://www.xiaohongshu.com/user/profile/5eb287c400000000010078c1?xhsshare=CopyLink&amp;appuid=5eb287c400000000010078c1&amp;apptime=1605441637</v>
          </cell>
          <cell r="H107" t="str">
            <v>图文合作</v>
          </cell>
          <cell r="I107" t="str">
            <v>洗发水+蓬松精华+防脱精华</v>
          </cell>
          <cell r="J107" t="str">
            <v>54000</v>
          </cell>
          <cell r="K107" t="str">
            <v>426000</v>
          </cell>
        </row>
        <row r="108">
          <cell r="G108" t="str">
            <v>https://www.xiaohongshu.com/user/profile/5eaffe750000000001007f75?xhsshare=CopyLink&amp;appuid=5eaffe750000000001007f75&amp;apptime=1605249835</v>
          </cell>
          <cell r="J108" t="str">
            <v>25300</v>
          </cell>
          <cell r="K108" t="str">
            <v>144000</v>
          </cell>
        </row>
        <row r="109">
          <cell r="G109" t="str">
            <v>https://www.xiaohongshu.com/user/profile/5e6ca1ba0000000001002a6e?xhsshare=CopyLink&amp;appuid=5e6ca1ba0000000001002a6e&amp;apptime=1605252223</v>
          </cell>
          <cell r="H109" t="str">
            <v>图文合作</v>
          </cell>
          <cell r="I109" t="str">
            <v>洗发水+蓬松精华+防脱精华</v>
          </cell>
          <cell r="J109" t="str">
            <v>31000</v>
          </cell>
          <cell r="K109" t="str">
            <v>180000</v>
          </cell>
        </row>
        <row r="110">
          <cell r="G110" t="str">
            <v>https://www.xiaohongshu.com/user/profile/55328ba3a46e9611302e46c9?xhsshare=CopyLink&amp;appuid=55328ba3a46e9611302e46c9&amp;apptime=1605253352</v>
          </cell>
          <cell r="J110" t="str">
            <v>1790</v>
          </cell>
          <cell r="K110" t="str">
            <v>10000</v>
          </cell>
        </row>
        <row r="111">
          <cell r="G111" t="str">
            <v>https://www.xiaohongshu.com/user/profile/5c9d9bc70000000016039169?xhsshare=CopyLink&amp;appuid=5c9d9bc70000000016039169&amp;apptime=1605271276</v>
          </cell>
          <cell r="H111" t="str">
            <v>图文合作</v>
          </cell>
          <cell r="I111" t="str">
            <v>洗发水+蓬松精华+亮泽精华</v>
          </cell>
          <cell r="J111" t="str">
            <v>20000</v>
          </cell>
          <cell r="K111" t="str">
            <v>115000</v>
          </cell>
        </row>
        <row r="112">
          <cell r="G112" t="str">
            <v>https://www.xiaohongshu.com/user/profile/5a05ddd74eacab131a751507?xhsshare=CopyLink&amp;appuid=5a05ddd74eacab131a751507&amp;apptime=1604383120</v>
          </cell>
          <cell r="J112" t="str">
            <v>11000</v>
          </cell>
          <cell r="K112" t="str">
            <v>190000</v>
          </cell>
        </row>
        <row r="113">
          <cell r="G113" t="str">
            <v>https://www.xiaohongshu.com/user/profile/5ed4fda2000000000100577e?xhsshare=CopyLink&amp;appuid=5ed4fda2000000000100577e&amp;apptime=1605500980</v>
          </cell>
          <cell r="H113" t="str">
            <v>图文合作</v>
          </cell>
          <cell r="I113" t="str">
            <v>洗发水+蓬松精华+防脱精华</v>
          </cell>
          <cell r="J113" t="str">
            <v>19000</v>
          </cell>
          <cell r="K113" t="str">
            <v>141000</v>
          </cell>
        </row>
        <row r="114">
          <cell r="G114" t="str">
            <v>https://www.xiaohongshu.com/user/profile/5972b71df89a9213f586e9f6?xhsshare=CopyLink&amp;appuid=5972b71df89a9213f586e9f6&amp;apptime=1605496994</v>
          </cell>
          <cell r="H114" t="str">
            <v>图文合作</v>
          </cell>
          <cell r="I114" t="str">
            <v>洗发水+蓬松精华+亮泽精华</v>
          </cell>
          <cell r="J114" t="str">
            <v>12000</v>
          </cell>
          <cell r="K114" t="str">
            <v>67000</v>
          </cell>
        </row>
        <row r="115">
          <cell r="G115" t="str">
            <v>https://www.xiaohongshu.com/user/profile/5e70835c00000000010053ca?xhsshare=CopyLink&amp;appuid=5e70835c00000000010053ca&amp;apptime=1605334763</v>
          </cell>
          <cell r="I115" t="str">
            <v>洗发水+蓬松精华+防脱精华</v>
          </cell>
          <cell r="J115" t="str">
            <v>37500</v>
          </cell>
          <cell r="K115" t="str">
            <v>208000</v>
          </cell>
        </row>
        <row r="116">
          <cell r="G116" t="str">
            <v>https://www.xiaohongshu.com/user/profile/5bc8256170a0790001a89df3?xhsshare=CopyLink&amp;appuid=5b042137e8ac2b5fa164dec7&amp;apptime=1568792034</v>
          </cell>
          <cell r="H116" t="str">
            <v>图文合作</v>
          </cell>
          <cell r="I116" t="str">
            <v>洗发水+蓬松精华+防脱精华</v>
          </cell>
          <cell r="J116" t="str">
            <v>11000</v>
          </cell>
          <cell r="K116" t="str">
            <v>74000</v>
          </cell>
        </row>
        <row r="117">
          <cell r="G117" t="str">
            <v>https://www.xiaohongshu.com/user/profile/5e7879680000000001008cd8?xhsshare=CopyLink&amp;appuid=5e7879680000000001008cd8&amp;apptime=1605257865</v>
          </cell>
          <cell r="J117" t="str">
            <v>28000</v>
          </cell>
          <cell r="K117" t="str">
            <v>152000</v>
          </cell>
        </row>
        <row r="118">
          <cell r="G118" t="str">
            <v>https://www.xiaohongshu.com/user/profile/5d0b373a0000000016014016?xhsshare=CopyLink&amp;appuid=5d0b373a0000000016014016&amp;apptime=1605496564</v>
          </cell>
          <cell r="J118" t="str">
            <v>25000</v>
          </cell>
          <cell r="K118" t="str">
            <v>135000</v>
          </cell>
        </row>
        <row r="119">
          <cell r="G119" t="str">
            <v>https://www.xiaohongshu.com/user/profile/5e83e8100000000001007574?xhsshare=CopyLink&amp;appuid=5e83e8100000000001007574&amp;apptime=1605250137</v>
          </cell>
          <cell r="H119" t="str">
            <v>图文合作</v>
          </cell>
          <cell r="I119" t="str">
            <v>洗发水+蓬松精华+防脱精华</v>
          </cell>
          <cell r="J119" t="str">
            <v>10145</v>
          </cell>
          <cell r="K119" t="str">
            <v>68000</v>
          </cell>
        </row>
        <row r="120">
          <cell r="G120" t="str">
            <v>https://www.xiaohongshu.com/user/profile/5c9c9587000000001101cfcd?xhsshare=CopyLink&amp;appuid=5c9c9587000000001101cfcd&amp;apptime=1600519639</v>
          </cell>
          <cell r="J120" t="str">
            <v>26000</v>
          </cell>
          <cell r="K120" t="str">
            <v>140000</v>
          </cell>
        </row>
        <row r="121">
          <cell r="G121" t="str">
            <v>https://www.xiaohongshu.com/user/profile/5cf6874400000000120035b6?xhsshare=CopyLink&amp;appuid=5cf6874400000000120035b6&amp;apptime=1605250365</v>
          </cell>
          <cell r="H121" t="str">
            <v>图文合作</v>
          </cell>
          <cell r="I121" t="str">
            <v>洗发水+蓬松精华+防脱精华</v>
          </cell>
          <cell r="J121" t="str">
            <v>15000</v>
          </cell>
          <cell r="K121" t="str">
            <v>92000</v>
          </cell>
        </row>
        <row r="122">
          <cell r="G122" t="str">
            <v>https://www.xiaohongshu.com/user/profile/5da460af000000000100806e?xhsshare=CopyLink&amp;appuid=5da460af000000000100806e&amp;apptime=1605250790</v>
          </cell>
          <cell r="H122" t="str">
            <v>图文合作</v>
          </cell>
          <cell r="I122" t="str">
            <v>洗发水+蓬松精华+防脱精华</v>
          </cell>
          <cell r="J122" t="str">
            <v>11000</v>
          </cell>
          <cell r="K122" t="str">
            <v>67000</v>
          </cell>
        </row>
        <row r="123">
          <cell r="G123" t="str">
            <v>https://www.xiaohongshu.com/user/profile/5d5eb7120000000001003be5?xhsshare=CopyLink&amp;appuid=5d5eb7120000000001003be5&amp;apptime=1605249623</v>
          </cell>
          <cell r="H123" t="str">
            <v>图文合作</v>
          </cell>
          <cell r="I123" t="str">
            <v>洗发水+蓬松精华+防脱精华</v>
          </cell>
          <cell r="J123" t="str">
            <v>11000</v>
          </cell>
          <cell r="K123" t="str">
            <v>65000</v>
          </cell>
        </row>
        <row r="124">
          <cell r="G124" t="str">
            <v>https://www.xiaohongshu.com/user/profile/5d297e57000000001000e7d4?xhsshare=CopyLink&amp;appuid=5d297e57000000001000e7d4&amp;apptime=1586748440</v>
          </cell>
          <cell r="J124" t="str">
            <v>45000</v>
          </cell>
          <cell r="K124" t="str">
            <v>240000</v>
          </cell>
        </row>
        <row r="125">
          <cell r="G125" t="str">
            <v>https://www.xiaohongshu.com/user/profile/5e73307f0000000001003383?xhsshare=CopyLink&amp;appuid=5e73307f0000000001003383&amp;apptime=1605496474</v>
          </cell>
          <cell r="H125" t="str">
            <v>图文合作</v>
          </cell>
          <cell r="I125" t="str">
            <v>洗发水+蓬松精华+防脱精华</v>
          </cell>
          <cell r="J125" t="str">
            <v>15000</v>
          </cell>
          <cell r="K125" t="str">
            <v>83000</v>
          </cell>
        </row>
        <row r="126">
          <cell r="G126" t="str">
            <v>https://www.xiaohongshu.com/user/profile/5e95a49c000000000100b5e8?xhsshare=CopyLink&amp;appuid=5e95a49c000000000100b5e8&amp;apptime=1605338028</v>
          </cell>
          <cell r="H126" t="str">
            <v>图文合作</v>
          </cell>
          <cell r="I126" t="str">
            <v>洗发水+蓬松精华+防脱精华</v>
          </cell>
          <cell r="J126" t="str">
            <v>8500</v>
          </cell>
          <cell r="K126" t="str">
            <v>48000</v>
          </cell>
        </row>
        <row r="127">
          <cell r="G127" t="str">
            <v>https://www.xiaohongshu.com/user/profile/5dcacf2900000000010073f1?xhsshare=CopyLink&amp;appuid=5dcacf2900000000010073f1&amp;apptime=1605261656</v>
          </cell>
          <cell r="I127" t="str">
            <v>洗发水+蓬松精华+防脱精华</v>
          </cell>
          <cell r="J127" t="str">
            <v>32310</v>
          </cell>
          <cell r="K127" t="str">
            <v>209000</v>
          </cell>
          <cell r="M127" t="str">
            <v>视频待选</v>
          </cell>
        </row>
        <row r="128">
          <cell r="G128" t="str">
            <v>https://www.xiaohongshu.com/user/profile/5bdd114a40ada60001184893?xhsshare=CopyLink&amp;appuid=5bdd114a40ada60001184893&amp;apptime=1594004823</v>
          </cell>
          <cell r="H128" t="str">
            <v>图文合作</v>
          </cell>
          <cell r="I128" t="str">
            <v>洗发水+蓬松精华+防脱精华</v>
          </cell>
          <cell r="J128" t="str">
            <v>11000</v>
          </cell>
          <cell r="K128" t="str">
            <v>59000</v>
          </cell>
        </row>
        <row r="129">
          <cell r="G129" t="str">
            <v>https://www.xiaohongshu.com/user/profile/5d0466fa00000000110089a8?xhsshare=CopyLink&amp;appuid=5d0466fa00000000110089a8&amp;apptime=1603549049</v>
          </cell>
          <cell r="H129" t="str">
            <v>图文合作</v>
          </cell>
          <cell r="I129" t="str">
            <v>洗发水+蓬松精华+防脱精华</v>
          </cell>
          <cell r="J129" t="str">
            <v>13000</v>
          </cell>
          <cell r="K129" t="str">
            <v>68000</v>
          </cell>
        </row>
        <row r="130">
          <cell r="G130" t="str">
            <v>https://www.xiaohongshu.com/user/profile/5e83e04a00000000010089d9?xhsshare=CopyLink&amp;appuid=5e83e04a00000000010089d9&amp;apptime=1605253198</v>
          </cell>
          <cell r="J130" t="str">
            <v>11000</v>
          </cell>
          <cell r="K130" t="str">
            <v>57000</v>
          </cell>
        </row>
        <row r="131">
          <cell r="G131" t="str">
            <v>https://www.xiaohongshu.com/user/profile/5bcc276083f1170001689b55?xhsshare=CopyLink&amp;appuid=5bcc276083f1170001689b55&amp;apptime=1583306415</v>
          </cell>
          <cell r="H131" t="str">
            <v>图文合作</v>
          </cell>
          <cell r="I131" t="str">
            <v>洗发水+蓬松精华+防脱精华</v>
          </cell>
          <cell r="J131" t="str">
            <v>36000</v>
          </cell>
          <cell r="K131" t="str">
            <v>187000</v>
          </cell>
        </row>
        <row r="132">
          <cell r="G132" t="str">
            <v>https://www.xiaohongshu.com/user/profile/5c7c975d0000000017024bca?xhsshare=CopyLink&amp;appuid=5c7c975d0000000017024bca&amp;apptime=1600500065</v>
          </cell>
          <cell r="H132" t="str">
            <v>图文合作</v>
          </cell>
          <cell r="I132" t="str">
            <v>洗发水+蓬松精华+防脱精华</v>
          </cell>
          <cell r="J132">
            <v>13000</v>
          </cell>
          <cell r="K132" t="str">
            <v>67000</v>
          </cell>
        </row>
        <row r="133">
          <cell r="G133" t="str">
            <v>https://www.xiaohongshu.com/user/profile/5ab675fc4eacab5edac2284d?xhsshare=CopyLink&amp;appuid=5ab675fc4eacab5edac2284d&amp;apptime=1603272315</v>
          </cell>
          <cell r="J133" t="str">
            <v>11000</v>
          </cell>
          <cell r="K133" t="str">
            <v>117000</v>
          </cell>
        </row>
        <row r="134">
          <cell r="G134" t="str">
            <v>https://www.xiaohongshu.com/user/profile/5ee4c2120000000001002f5b?xhsshare=CopyLink&amp;appuid=5ee4c2120000000001002f5b&amp;apptime=1605249938</v>
          </cell>
          <cell r="J134" t="str">
            <v>20266</v>
          </cell>
          <cell r="K134" t="str">
            <v>104000</v>
          </cell>
        </row>
        <row r="135">
          <cell r="G135" t="str">
            <v>https://www.xiaohongshu.com/user/profile/5ed7bf22000000000101dcfa?xhsshare=CopyLink&amp;appuid=5ed7bf22000000000101dcfa&amp;apptime=1605248618</v>
          </cell>
          <cell r="H135" t="str">
            <v>图文合作</v>
          </cell>
          <cell r="I135" t="str">
            <v>洗发水+蓬松精华+防脱精华</v>
          </cell>
          <cell r="J135" t="str">
            <v>17500</v>
          </cell>
          <cell r="K135" t="str">
            <v>90000</v>
          </cell>
        </row>
        <row r="136">
          <cell r="G136" t="str">
            <v>https://www.xiaohongshu.com/user/profile/5f05d001000000000101fbb6?xhsshare=CopyLink&amp;appuid=5f05d001000000000101fbb6&amp;apptime=1600494685</v>
          </cell>
          <cell r="J136" t="str">
            <v>29000</v>
          </cell>
          <cell r="K136" t="str">
            <v>56000</v>
          </cell>
        </row>
        <row r="137">
          <cell r="G137" t="str">
            <v>https://www.xiaohongshu.com/user/profile/5f3cb8b8000000000100403f?xhsshare=CopyLink&amp;appuid=5f3cb8b8000000000100403f&amp;apptime=1605496866</v>
          </cell>
          <cell r="H137" t="str">
            <v>图文合作</v>
          </cell>
          <cell r="I137" t="str">
            <v>洗发水+蓬松精华+防脱精华</v>
          </cell>
          <cell r="J137" t="str">
            <v>12857</v>
          </cell>
          <cell r="K137" t="str">
            <v>65384</v>
          </cell>
        </row>
        <row r="138">
          <cell r="G138" t="str">
            <v>https://www.xiaohongshu.com/user/profile/5bfd70850d4a16000112183d?xhsshare=CopyLink&amp;appuid=5bfd70850d4a16000112183d&amp;apptime=1593971061</v>
          </cell>
          <cell r="J138" t="str">
            <v>12000</v>
          </cell>
          <cell r="K138" t="str">
            <v>61000</v>
          </cell>
        </row>
        <row r="139">
          <cell r="G139" t="str">
            <v>https://www.xiaohongshu.com/user/profile/5c1ed80900000000070075c4?xhsshare=CopyLink&amp;appuid=5c1ed80900000000070075c4&amp;apptime=1605253030</v>
          </cell>
          <cell r="J139" t="str">
            <v>12000</v>
          </cell>
          <cell r="K139" t="str">
            <v>61000</v>
          </cell>
        </row>
        <row r="140">
          <cell r="G140" t="str">
            <v>https://www.xiaohongshu.com/user/profile/5defcaee0000000001002f60?xhsshare=CopyLink&amp;appuid=5defcaee0000000001002f60&amp;apptime=1605287381</v>
          </cell>
          <cell r="H140" t="str">
            <v>图文合作</v>
          </cell>
          <cell r="I140" t="str">
            <v>洗发水+蓬松精华+防脱精华</v>
          </cell>
          <cell r="J140" t="str">
            <v>12000</v>
          </cell>
          <cell r="K140" t="str">
            <v>61000</v>
          </cell>
        </row>
        <row r="141">
          <cell r="G141" t="str">
            <v>https://www.xiaohongshu.com/user/profile/5accd3d54eacab4cb4e62fc4?xhsshare=CopyLink&amp;appuid=5accd3d54eacab4cb4e62fc4&amp;apptime=1575476551</v>
          </cell>
          <cell r="H141" t="str">
            <v>图文合作</v>
          </cell>
          <cell r="I141" t="str">
            <v>洗发水+蓬松精华+防脱精华</v>
          </cell>
          <cell r="J141" t="str">
            <v>15000</v>
          </cell>
          <cell r="K141" t="str">
            <v>117000</v>
          </cell>
        </row>
        <row r="142">
          <cell r="G142" t="str">
            <v>https://www.xiaohongshu.com/user/profile/5e9be24d0000000001009b87?xhsshare=CopyLink&amp;appuid=5e9be24d0000000001009b87&amp;apptime=1605260967</v>
          </cell>
          <cell r="J142" t="str">
            <v>29000</v>
          </cell>
          <cell r="K142" t="str">
            <v>145000</v>
          </cell>
        </row>
        <row r="143">
          <cell r="G143" t="str">
            <v>https://www.xiaohongshu.com/user/profile/5a3e67d4e8ac2b1759e44cc8?xhsshare=CopyLink&amp;appuid=5a3e67d4e8ac2b1759e44cc8&amp;apptime=1605249741</v>
          </cell>
          <cell r="J143" t="str">
            <v>55400</v>
          </cell>
          <cell r="K143" t="str">
            <v>276400</v>
          </cell>
        </row>
        <row r="144">
          <cell r="G144" t="str">
            <v>https://www.xiaohongshu.com/user/profile/5ad0369511be103852d4ad25?xhsshare=CopyLink&amp;appuid=5ad0369511be103852d4ad25&amp;apptime=1605250880</v>
          </cell>
          <cell r="J144" t="str">
            <v>25000</v>
          </cell>
          <cell r="K144" t="str">
            <v>124000</v>
          </cell>
        </row>
        <row r="145">
          <cell r="G145" t="str">
            <v>https://www.xiaohongshu.com/user/profile/5c133c370000000006012e70?xhsshare=CopyLink&amp;appuid=5c133c370000000006012e70&amp;apptime=1584385762</v>
          </cell>
          <cell r="J145" t="str">
            <v>23000</v>
          </cell>
          <cell r="K145" t="str">
            <v>114000</v>
          </cell>
        </row>
        <row r="146">
          <cell r="G146" t="str">
            <v>https://www.xiaohongshu.com/user/profile/58d3bcbb82ec39563682feed?xhsshare=CopyLink&amp;appuid=58d3bcbb82ec39563682feed&amp;apptime=1605254190</v>
          </cell>
          <cell r="J146" t="str">
            <v>97000</v>
          </cell>
          <cell r="K146" t="str">
            <v>229000</v>
          </cell>
        </row>
        <row r="147">
          <cell r="G147" t="str">
            <v>https://www.xiaohongshu.com/user/profile/5d4d0d130000000010010612?xhsshare=CopyLink&amp;appuid=5d4d0d130000000010010612&amp;apptime=1595090447</v>
          </cell>
          <cell r="J147" t="str">
            <v>18000</v>
          </cell>
          <cell r="K147" t="str">
            <v>89000</v>
          </cell>
        </row>
        <row r="148">
          <cell r="G148" t="str">
            <v>https://www.xiaohongshu.com/user/profile/5ee8cac7000000000101e693?xhsshare=CopyLink&amp;appuid=5ee8cac7000000000101e693&amp;apptime=1605345047</v>
          </cell>
          <cell r="J148" t="str">
            <v>10129</v>
          </cell>
          <cell r="K148" t="str">
            <v>50000</v>
          </cell>
        </row>
        <row r="149">
          <cell r="G149" t="str">
            <v>https://www.xiaohongshu.com/user/profile/58fb601d5e87e710f669063c?xhsshare=CopyLink&amp;appuid=5c4495500000000007033ded&amp;apptime=1605253239</v>
          </cell>
          <cell r="J149" t="str">
            <v>12000</v>
          </cell>
          <cell r="K149" t="str">
            <v>59000</v>
          </cell>
        </row>
        <row r="150">
          <cell r="G150" t="str">
            <v>https://www.xiaohongshu.com/user/profile/5e7b633f00000000010025b0?xhsshare=CopyLink&amp;appuid=5e7b633f00000000010025b0&amp;apptime=1605514125</v>
          </cell>
          <cell r="J150" t="str">
            <v>48000</v>
          </cell>
          <cell r="K150" t="str">
            <v>235000</v>
          </cell>
        </row>
        <row r="151">
          <cell r="G151" t="str">
            <v>https://www.xiaohongshu.com/user/profile/5ea39d5a0000000001001458?xhsshare=CopyLink&amp;appuid=5ea39d5a0000000001001458&amp;apptime=1605258736</v>
          </cell>
          <cell r="J151" t="str">
            <v>28500</v>
          </cell>
          <cell r="K151" t="str">
            <v>138000</v>
          </cell>
        </row>
        <row r="152">
          <cell r="G152" t="str">
            <v>https://www.xiaohongshu.com/user/profile/5d550a9a00000000110385b7?xhsshare=CopyLink&amp;appuid=5d550a9a00000000110385b7&amp;apptime=1599635496</v>
          </cell>
          <cell r="J152" t="str">
            <v>12600</v>
          </cell>
          <cell r="K152" t="str">
            <v>61000</v>
          </cell>
        </row>
        <row r="153">
          <cell r="G153" t="str">
            <v>https://www.xiaohongshu.com/user/profile/5d581dd300000000010059a6?xhsshare=CopyLink&amp;appuid=5d581dd300000000010059a6&amp;apptime=1605253132</v>
          </cell>
          <cell r="J153" t="str">
            <v>12000</v>
          </cell>
          <cell r="K153" t="str">
            <v>58000</v>
          </cell>
        </row>
        <row r="154">
          <cell r="G154" t="str">
            <v>https://www.xiaohongshu.com/user/profile/5f13ccc4000000000101c9a2?xhsshare=CopyLink&amp;appuid=5f13ccc4000000000101c9a2&amp;apptime=1605286705</v>
          </cell>
          <cell r="J154" t="str">
            <v>12000</v>
          </cell>
          <cell r="K154" t="str">
            <v>58000</v>
          </cell>
        </row>
        <row r="155">
          <cell r="G155" t="str">
            <v>https://www.xiaohongshu.com/user/profile/5e13254c0000000001003404?xhsshare=CopyLink&amp;appuid=5e13254c0000000001003404&amp;apptime=1605271860</v>
          </cell>
          <cell r="J155" t="str">
            <v>18000</v>
          </cell>
          <cell r="K155" t="str">
            <v>86000</v>
          </cell>
        </row>
        <row r="156">
          <cell r="G156" t="str">
            <v>https://www.xiaohongshu.com/user/profile/5e6755e6000000000100a40f?xhsshare=CopyLink&amp;appuid=5e6755e6000000000100a40f&amp;apptime=1605264086</v>
          </cell>
          <cell r="J156" t="str">
            <v>43000</v>
          </cell>
          <cell r="K156" t="str">
            <v>204000</v>
          </cell>
        </row>
        <row r="157">
          <cell r="G157" t="str">
            <v>https://www.xiaohongshu.com/user/profile/5dbd08d0000000000100017c?xhsshare=CopyLink&amp;appuid=5dbd08d0000000000100017c&amp;apptime=1605255707</v>
          </cell>
          <cell r="J157" t="str">
            <v>30000</v>
          </cell>
          <cell r="K157" t="str">
            <v>142000</v>
          </cell>
        </row>
        <row r="158">
          <cell r="G158" t="str">
            <v>https://www.xiaohongshu.com/user/profile/5bd7afec74d2060001ff172b?xhsshare=CopyLink&amp;appuid=5bd7afec74d2060001ff172b&amp;apptime=1605251467</v>
          </cell>
          <cell r="J158" t="str">
            <v>21000</v>
          </cell>
          <cell r="K158" t="str">
            <v>99000</v>
          </cell>
        </row>
        <row r="159">
          <cell r="G159" t="str">
            <v>https://www.xiaohongshu.com/user/profile/5bc094c04c79990001743469?xhsshare=CopyLink&amp;appuid=5bc094c04c79990001743469&amp;apptime=1605269651</v>
          </cell>
          <cell r="J159" t="str">
            <v>13000</v>
          </cell>
          <cell r="K159" t="str">
            <v>61000</v>
          </cell>
        </row>
        <row r="160">
          <cell r="G160" t="str">
            <v>https://www.xiaohongshu.com/user/profile/5beb7f47af45fc000109e816?xhsshare=CopyLink&amp;appuid=5beb7f47af45fc000109e816&amp;apptime=1595922348</v>
          </cell>
          <cell r="J160" t="str">
            <v>32000</v>
          </cell>
          <cell r="K160" t="str">
            <v>150000</v>
          </cell>
        </row>
        <row r="161">
          <cell r="G161" t="str">
            <v>https://www.xiaohongshu.com/user/profile/5ec0d2e5000000000101c57e?xhsshare=CopyLink&amp;appuid=5c6dfb3f0000000012039296&amp;apptime=1605250505</v>
          </cell>
          <cell r="J161" t="str">
            <v>10465</v>
          </cell>
          <cell r="K161" t="str">
            <v>49000</v>
          </cell>
        </row>
        <row r="162">
          <cell r="G162" t="str">
            <v>https://www.xiaohongshu.com/user/profile/5ef4a1070000000001000e59?xhsshare=CopyLink&amp;appuid=5ef4a1070000000001000e59&amp;apptime=1605281326</v>
          </cell>
          <cell r="J162" t="str">
            <v>18000</v>
          </cell>
          <cell r="K162" t="str">
            <v>84000</v>
          </cell>
        </row>
        <row r="163">
          <cell r="G163" t="str">
            <v>https://www.xiaohongshu.com/user/profile/5c8393f200000000100077a4?xhsshare=CopyLink&amp;appuid=5ba34f3b2dfa220001ed0d39&amp;apptime=1595874707</v>
          </cell>
          <cell r="J163" t="str">
            <v>12000</v>
          </cell>
          <cell r="K163" t="str">
            <v>56000</v>
          </cell>
        </row>
        <row r="164">
          <cell r="G164" t="str">
            <v>https://www.xiaohongshu.com/user/profile/5eea14df0000000001004770?xhsshare=CopyLink&amp;appuid=5eea14df0000000001004770&amp;apptime=1605258508</v>
          </cell>
          <cell r="J164" t="str">
            <v>45000</v>
          </cell>
          <cell r="K164" t="str">
            <v>209000</v>
          </cell>
        </row>
        <row r="165">
          <cell r="G165" t="str">
            <v>https://www.xiaohongshu.com/user/profile/59cc99246eea8842dd2a7f26?xhsshare=CopyLink&amp;appuid=5aaa43484eacab44a0b26ce9&amp;apptime=1605496137</v>
          </cell>
          <cell r="J165" t="str">
            <v>14000</v>
          </cell>
          <cell r="K165" t="str">
            <v>65000</v>
          </cell>
        </row>
        <row r="166">
          <cell r="G166" t="str">
            <v>https://www.xiaohongshu.com/user/profile/5ef83ec60000000001006211?xhsshare=CopyLink&amp;appuid=5ef83ec60000000001006211&amp;apptime=1605250530</v>
          </cell>
          <cell r="J166" t="str">
            <v>11000</v>
          </cell>
          <cell r="K166" t="str">
            <v>51000</v>
          </cell>
        </row>
        <row r="167">
          <cell r="G167" t="str">
            <v>https://www.xiaohongshu.com/user/profile/5c13a9b50000000005025562?xhsshare=CopyLink&amp;appuid=5c13a9b50000000005025562&amp;apptime=1605288354</v>
          </cell>
          <cell r="J167" t="str">
            <v>11000</v>
          </cell>
          <cell r="K167" t="str">
            <v>51000</v>
          </cell>
        </row>
        <row r="168">
          <cell r="G168" t="str">
            <v>https://www.xiaohongshu.com/user/profile/5f6de7af00000000010063e0?xhsshare=CopyLink&amp;appuid=5f6de7af00000000010063e0&amp;apptime=1605250306</v>
          </cell>
          <cell r="J168" t="str">
            <v>12000</v>
          </cell>
          <cell r="K168" t="str">
            <v>55000</v>
          </cell>
        </row>
        <row r="169">
          <cell r="G169" t="str">
            <v>https://www.xiaohongshu.com/user/profile/5e8dd445000000000100a415?xhsshare=CopyLink&amp;appuid=5e8dd445000000000100a415&amp;apptime=1601044385</v>
          </cell>
          <cell r="J169" t="str">
            <v>22000</v>
          </cell>
          <cell r="K169" t="str">
            <v>100000</v>
          </cell>
        </row>
        <row r="170">
          <cell r="G170" t="str">
            <v>https://www.xiaohongshu.com/user/profile/5c4815bb0000000011034fe4?xhsshare=CopyLink&amp;appuid=5cd13893000000001100a1cb&amp;apptime=1571037632</v>
          </cell>
          <cell r="J170" t="str">
            <v>11000</v>
          </cell>
          <cell r="K170" t="str">
            <v>50000</v>
          </cell>
        </row>
        <row r="171">
          <cell r="G171" t="str">
            <v>https://www.xiaohongshu.com/user/profile/5e5c7e39000000000100a011?xhsshare=CopyLink&amp;appuid=5e5c7e39000000000100a011&amp;apptime=1605274699</v>
          </cell>
          <cell r="J171" t="str">
            <v>22000</v>
          </cell>
          <cell r="K171" t="str">
            <v>100000</v>
          </cell>
        </row>
        <row r="172">
          <cell r="G172" t="str">
            <v>https://www.xiaohongshu.com/user/profile/5f0335b200000000010060ac?xhsshare=CopyLink&amp;appuid=5f0335b200000000010060ac&amp;apptime=1605270054</v>
          </cell>
          <cell r="J172" t="str">
            <v>26000</v>
          </cell>
          <cell r="K172" t="str">
            <v>118000</v>
          </cell>
        </row>
        <row r="173">
          <cell r="G173" t="str">
            <v>https://www.xiaohongshu.com/user/profile/5f240a4c000000000101ff39?xhsshare=CopyLink&amp;appuid=5f2d227c0000000001001517&amp;apptime=1605255201</v>
          </cell>
          <cell r="J173" t="str">
            <v>45000</v>
          </cell>
          <cell r="K173" t="str">
            <v>204000</v>
          </cell>
        </row>
        <row r="174">
          <cell r="G174" t="str">
            <v>https://www.xiaohongshu.com/user/profile/5c3857ae000000000500bdf9?xhsshare=CopyLink&amp;appuid=5c3857ae000000000500bdf9&amp;apptime=1592376004</v>
          </cell>
          <cell r="J174" t="str">
            <v>27399</v>
          </cell>
          <cell r="K174" t="str">
            <v>124000</v>
          </cell>
        </row>
        <row r="175">
          <cell r="G175" t="str">
            <v>https://www.xiaohongshu.com/user/profile/59a24f835e87e71365d7a7fd?xhsshare=CopyLink&amp;appuid=59a24f835e87e71365d7a7fd&amp;apptime=1604909369</v>
          </cell>
          <cell r="J175" t="str">
            <v>33000</v>
          </cell>
          <cell r="K175" t="str">
            <v>149000</v>
          </cell>
        </row>
        <row r="176">
          <cell r="G176" t="str">
            <v>https://www.xiaohongshu.com/user/profile/599b108e50c4b42a37be4208?xhsshare=CopyLink&amp;appuid=599b108e50c4b42a37be4208&amp;apptime=1605255618</v>
          </cell>
          <cell r="J176" t="str">
            <v>16000</v>
          </cell>
          <cell r="K176" t="str">
            <v>72000</v>
          </cell>
        </row>
        <row r="177">
          <cell r="G177" t="str">
            <v>https://www.xiaohongshu.com/user/profile/5f8053d20000000001003c59?xhsshare=CopyLink&amp;appuid=5f8053d20000000001003c59&amp;apptime=1605326903</v>
          </cell>
          <cell r="J177" t="str">
            <v>15000</v>
          </cell>
          <cell r="K177" t="str">
            <v>67000</v>
          </cell>
        </row>
        <row r="178">
          <cell r="G178" t="str">
            <v>https://www.xiaohongshu.com/user/profile/5c9a0272000000001101d1af?xhsshare=CopyLink&amp;appuid=5c9a0272000000001101d1af&amp;apptime=1567160558</v>
          </cell>
          <cell r="J178" t="str">
            <v>37000</v>
          </cell>
          <cell r="K178" t="str">
            <v>164000</v>
          </cell>
        </row>
        <row r="179">
          <cell r="G179" t="str">
            <v>https://www.xiaohongshu.com/user/profile/5bced347c478260001b331b3?xhsshare=CopyLink&amp;appuid=5bced347c478260001b331b3&amp;apptime=1605251512</v>
          </cell>
          <cell r="J179" t="str">
            <v>12000</v>
          </cell>
          <cell r="K179" t="str">
            <v>53000</v>
          </cell>
        </row>
        <row r="180">
          <cell r="G180" t="str">
            <v>https://www.xiaohongshu.com/user/profile/5b7579323fd4560001e11e26?xhsshare=CopyLink&amp;appuid=5b7579323fd4560001e11e26&amp;apptime=1605250198</v>
          </cell>
          <cell r="J180" t="str">
            <v>10249</v>
          </cell>
          <cell r="K180" t="str">
            <v>45000</v>
          </cell>
        </row>
        <row r="181">
          <cell r="G181" t="str">
            <v>https://www.xiaohongshu.com/user/profile/5ae5f56c11be1047082a984a?xhsshare=CopyLink&amp;appuid=5ad4ac8ae8ac2b5dbcb96417&amp;apptime=1605260114</v>
          </cell>
          <cell r="J181" t="str">
            <v>11000</v>
          </cell>
          <cell r="K181" t="str">
            <v>41000</v>
          </cell>
        </row>
        <row r="182">
          <cell r="G182" t="str">
            <v>https://www.xiaohongshu.com/user/profile/5f01bad10000000001004018?xhsshare=CopyLink&amp;appuid=5f01bad10000000001004018&amp;apptime=1605240018</v>
          </cell>
          <cell r="J182" t="str">
            <v>13000</v>
          </cell>
          <cell r="K182" t="str">
            <v>57000</v>
          </cell>
        </row>
        <row r="183">
          <cell r="G183" t="str">
            <v>https://www.xiaohongshu.com/user/profile/5cf6df300000000012014542?xhsshare=CopyLink&amp;appuid=5cf6df300000000012014542&amp;apptime=1605496765</v>
          </cell>
          <cell r="J183" t="str">
            <v>19000</v>
          </cell>
          <cell r="K183" t="str">
            <v>83000</v>
          </cell>
        </row>
        <row r="184">
          <cell r="G184" t="str">
            <v>https://www.xiaohongshu.com/user/profile/5c614078000000001b00eaac?xhsshare=CopyLink&amp;appuid=5a635d0c4eacab606f3d6b39&amp;apptime=1602469040</v>
          </cell>
          <cell r="J184" t="str">
            <v>44000</v>
          </cell>
          <cell r="K184" t="str">
            <v>192000</v>
          </cell>
        </row>
        <row r="185">
          <cell r="G185" t="str">
            <v>https://www.xiaohongshu.com/user/profile/5c246ef00000000007020cc5?xhsshare=CopyLink&amp;appuid=5c246ef00000000007020cc5&amp;apptime=1604663371</v>
          </cell>
          <cell r="J185" t="str">
            <v>12000</v>
          </cell>
          <cell r="K185" t="str">
            <v>52000</v>
          </cell>
        </row>
        <row r="186">
          <cell r="G186" t="str">
            <v>摸我刘海干嘛a
https://www.xiaohongshu.com/user/profile/5e1744130000000001000cf0?xhsshare=CopyLink&amp;appuid=5e1744130000000001000cf0&amp;apptime=1603889455</v>
          </cell>
          <cell r="J186" t="str">
            <v>14000</v>
          </cell>
          <cell r="K186" t="str">
            <v>60000</v>
          </cell>
        </row>
        <row r="187">
          <cell r="G187" t="str">
            <v>https://www.xiaohongshu.com/user/profile/5ebe9581000000000101e241?xhsshare=CopyLink&amp;appuid=5ebe9581000000000101e241&amp;apptime=1603341215</v>
          </cell>
          <cell r="J187" t="str">
            <v>15000</v>
          </cell>
          <cell r="K187" t="str">
            <v>64000</v>
          </cell>
        </row>
        <row r="188">
          <cell r="G188" t="str">
            <v>https://www.xiaohongshu.com/user/profile/5e804aed00000000010009fc?xhsshare=CopyLink&amp;appuid=5e804aed00000000010009fc&amp;apptime=1604833071</v>
          </cell>
          <cell r="J188" t="str">
            <v>13000</v>
          </cell>
          <cell r="K188" t="str">
            <v>55000</v>
          </cell>
        </row>
        <row r="189">
          <cell r="G189" t="str">
            <v>https://www.xiaohongshu.com/user/profile/5ad1d381e8ac2b0a542c70d9?xhsshare=CopyLink&amp;appuid=5ad1d381e8ac2b0a542c70d9&amp;apptime=1605252196</v>
          </cell>
          <cell r="J189" t="str">
            <v>20000</v>
          </cell>
          <cell r="K189" t="str">
            <v>84000</v>
          </cell>
        </row>
        <row r="190">
          <cell r="G190" t="str">
            <v>https://www.xiaohongshu.com/user/profile/5669894a44760820f27472cf?xhsshare=CopyLink&amp;appuid=5669894a44760820f27472cf&amp;apptime=1605349650</v>
          </cell>
          <cell r="J190" t="str">
            <v>14000</v>
          </cell>
          <cell r="K190" t="str">
            <v>58000</v>
          </cell>
        </row>
        <row r="191">
          <cell r="G191" t="str">
            <v>https://www.xiaohongshu.com/user/profile/5e64887b000000000100366a?xhsshare=CopyLink&amp;appuid=5e64887b000000000100366a&amp;apptime=1605170264</v>
          </cell>
          <cell r="J191" t="str">
            <v>12000</v>
          </cell>
          <cell r="K191" t="str">
            <v>49000</v>
          </cell>
        </row>
        <row r="192">
          <cell r="G192" t="str">
            <v>https://www.xiaohongshu.com/user/profile/5ed3afca00000000010054b2?xhsshare=CopyLink&amp;appuid=5ed3afca00000000010054b2&amp;apptime=1598838640</v>
          </cell>
          <cell r="J192" t="str">
            <v>21000</v>
          </cell>
          <cell r="K192" t="str">
            <v>85000</v>
          </cell>
        </row>
        <row r="193">
          <cell r="G193" t="str">
            <v>https://www.xiaohongshu.com/user/profile/5ef071fe0000000001004e17?xhsshare=CopyLink&amp;appuid=5ef071fe0000000001004e17&amp;apptime=1605270925</v>
          </cell>
          <cell r="J193" t="str">
            <v>41000</v>
          </cell>
          <cell r="K193" t="str">
            <v>165000</v>
          </cell>
        </row>
        <row r="194">
          <cell r="G194" t="str">
            <v>https://www.xiaohongshu.com/user/profile/5d2187da0000000016036917?xhsshare=CopyLink&amp;appuid=5d2187da0000000016036917&amp;apptime=1601000054</v>
          </cell>
          <cell r="J194" t="str">
            <v>18000</v>
          </cell>
          <cell r="K194" t="str">
            <v>72000</v>
          </cell>
        </row>
        <row r="195">
          <cell r="G195" t="str">
            <v>https://www.xiaohongshu.com/user/profile/5a58ced84eacab61267bcced?xhsshare=CopyLink&amp;appuid=5a58ced84eacab61267bcced&amp;apptime=1605260486</v>
          </cell>
          <cell r="J195" t="str">
            <v>11000</v>
          </cell>
          <cell r="K195" t="str">
            <v>43888</v>
          </cell>
        </row>
        <row r="196">
          <cell r="G196" t="str">
            <v>https://www.xiaohongshu.com/user/profile/5dc4c81c0000000001002fe0?xhsshare=CopyLink&amp;appuid=5dc4c81c0000000001002fe0&amp;apptime=1605506611</v>
          </cell>
          <cell r="J196" t="str">
            <v>26000</v>
          </cell>
          <cell r="K196" t="str">
            <v>103000</v>
          </cell>
        </row>
        <row r="197">
          <cell r="G197" t="str">
            <v>https://www.xiaohongshu.com/user/profile/5ce756f500000000180062ef?xhsshare=CopyLink&amp;appuid=5ce756f500000000180062ef&amp;apptime=1598609624</v>
          </cell>
          <cell r="J197" t="str">
            <v>12383</v>
          </cell>
          <cell r="K197" t="str">
            <v>49000</v>
          </cell>
        </row>
        <row r="198">
          <cell r="G198" t="str">
            <v>https://www.xiaohongshu.com/user/profile/5f0d0f7d00000000010069c4?xhsshare=CopyLink&amp;appuid=5f0d0f7d00000000010069c4&amp;apptime=1604293925</v>
          </cell>
          <cell r="J198" t="str">
            <v>23000</v>
          </cell>
          <cell r="K198" t="str">
            <v>29000</v>
          </cell>
        </row>
        <row r="199">
          <cell r="G199" t="str">
            <v>https://www.xiaohongshu.com/user/profile/5bc9b5f7152e6600011159e7?xhsshare=CopyLink&amp;appuid=5bc9b5f7152e6600011159e7&amp;apptime=1605263030</v>
          </cell>
          <cell r="J199" t="str">
            <v>31000</v>
          </cell>
          <cell r="K199" t="str">
            <v>241000</v>
          </cell>
        </row>
        <row r="200">
          <cell r="G200" t="str">
            <v>https://www.xiaohongshu.com/user/profile/5cc55d490000000016016753?xhsshare=CopyLink&amp;appuid=5cc55d490000000016016753&amp;apptime=1605301403</v>
          </cell>
          <cell r="J200" t="str">
            <v>10500</v>
          </cell>
          <cell r="K200" t="str">
            <v>41000</v>
          </cell>
        </row>
        <row r="201">
          <cell r="G201" t="str">
            <v>https://www.xiaohongshu.com/user/profile/5ede260a0000000001000a5c?xhsshare=CopyLink&amp;appuid=5ede260a0000000001000a5c&amp;apptime=1605435461</v>
          </cell>
          <cell r="J201" t="str">
            <v>20000</v>
          </cell>
          <cell r="K201" t="str">
            <v>78000</v>
          </cell>
        </row>
        <row r="202">
          <cell r="G202" t="str">
            <v>https://www.xiaohongshu.com/user/profile/5e9da3390000000001005a27?xhsshare=CopyLink&amp;appuid=5e9da3390000000001005a27&amp;apptime=1605249962</v>
          </cell>
          <cell r="J202" t="str">
            <v>11800</v>
          </cell>
          <cell r="K202" t="str">
            <v>46000</v>
          </cell>
        </row>
        <row r="203">
          <cell r="G203" t="str">
            <v>https://www.xiaohongshu.com/user/profile/5ebfa248000000000100237e?xhsshare=CopyLink&amp;appuid=5ebfa248000000000100237e&amp;apptime=1605249240</v>
          </cell>
          <cell r="J203" t="str">
            <v>37454</v>
          </cell>
          <cell r="K203" t="str">
            <v>146000</v>
          </cell>
        </row>
        <row r="204">
          <cell r="G204" t="str">
            <v>https://www.xiaohongshu.com/user/profile/5dbaadf40000000001003658?xhsshare=CopyLink&amp;appuid=5dbaadf40000000001003658&amp;apptime=1605267735</v>
          </cell>
          <cell r="J204" t="str">
            <v>17000</v>
          </cell>
          <cell r="K204" t="str">
            <v>66000</v>
          </cell>
        </row>
        <row r="205">
          <cell r="G205" t="str">
            <v>https://www.xiaohongshu.com/user/profile/5c697859000000001100a944?xhsshare=CopyLink&amp;appuid=5c697859000000001100a944&amp;apptime=1605250241</v>
          </cell>
          <cell r="J205" t="str">
            <v>16000</v>
          </cell>
          <cell r="K205" t="str">
            <v>62000</v>
          </cell>
        </row>
        <row r="206">
          <cell r="G206" t="str">
            <v>https://www.xiaohongshu.com/user/profile/5edc4b220000000001002f13?xhsshare=CopyLink&amp;appuid=5edc4b220000000001002f13&amp;apptime=1605494396</v>
          </cell>
          <cell r="J206" t="str">
            <v>26600</v>
          </cell>
          <cell r="K206" t="str">
            <v>103000</v>
          </cell>
        </row>
        <row r="207">
          <cell r="G207" t="str">
            <v>https://www.xiaohongshu.com/user/profile/5bf94e21e484090001a18c08?xhsshare=CopyLink&amp;appuid=5bf94e21e484090001a18c08&amp;apptime=1605268276</v>
          </cell>
          <cell r="J207" t="str">
            <v>35000</v>
          </cell>
          <cell r="K207" t="str">
            <v>85000</v>
          </cell>
        </row>
        <row r="208">
          <cell r="G208" t="str">
            <v>https://www.xiaohongshu.com/user/profile/5c4ee928000000001003b72f?xhsshare=CopyLink&amp;appuid=5c4ee928000000001003b72f&amp;apptime=1605260520</v>
          </cell>
          <cell r="J208" t="str">
            <v>13000</v>
          </cell>
          <cell r="K208" t="str">
            <v>50000</v>
          </cell>
        </row>
        <row r="209">
          <cell r="G209" t="str">
            <v>https://www.xiaohongshu.com/user/profile/573c75956a6a6908fbf8df83?xhsshare=CopyLink&amp;appuid=573c75956a6a6908fbf8df83&amp;apptime=1583406412</v>
          </cell>
          <cell r="J209" t="str">
            <v>11000</v>
          </cell>
          <cell r="K209" t="str">
            <v>42000</v>
          </cell>
        </row>
        <row r="210">
          <cell r="G210" t="str">
            <v>https://www.xiaohongshu.com/user/profile/5eddda3f000000000101d7ac?xhsshare=CopyLink&amp;appuid=5eddda3f000000000101d7ac&amp;apptime=1605496666</v>
          </cell>
          <cell r="J210" t="str">
            <v>13000</v>
          </cell>
          <cell r="K210" t="str">
            <v>49000</v>
          </cell>
        </row>
        <row r="211">
          <cell r="G211" t="str">
            <v>https://www.xiaohongshu.com/user/profile/5e4101c4000000000100bd2e?xhsshare=CopyLink&amp;appuid=5e4101c4000000000100bd2e&amp;apptime=1605259988</v>
          </cell>
          <cell r="J211" t="str">
            <v>11000</v>
          </cell>
          <cell r="K211" t="str">
            <v>41000</v>
          </cell>
        </row>
        <row r="212">
          <cell r="G212" t="str">
            <v>https://www.xiaohongshu.com/user/profile/5f8a6783000000000100b9cf?xhsshare=CopyLink&amp;appuid=5f8a6783000000000100b9cf&amp;apptime=1605322996</v>
          </cell>
          <cell r="J212" t="str">
            <v>18000</v>
          </cell>
          <cell r="K212" t="str">
            <v>67000</v>
          </cell>
        </row>
        <row r="213">
          <cell r="G213" t="str">
            <v>https://www.xiaohongshu.com/user/profile/5d9dab8400000000010016ec?xhsshare=CopyLink&amp;appuid=5d9dab8400000000010016ec&amp;apptime=1605258011</v>
          </cell>
          <cell r="J213" t="str">
            <v>10000</v>
          </cell>
          <cell r="K213" t="str">
            <v>37000</v>
          </cell>
        </row>
        <row r="214">
          <cell r="G214" t="str">
            <v>https://www.xiaohongshu.com/user/profile/5a325d9a4eacab43e7ed8296?xhsshare=CopyLink&amp;appuid=5a325d9a4eacab43e7ed8296&amp;apptime=1600107389</v>
          </cell>
          <cell r="J214" t="str">
            <v>15000</v>
          </cell>
          <cell r="K214" t="str">
            <v>55000</v>
          </cell>
        </row>
        <row r="215">
          <cell r="G215" t="str">
            <v>https://www.xiaohongshu.com/user/profile/5b9e17f92b596f00012f9290?xhsshare=CopyLink&amp;appuid=5b9e17f92b596f00012f9290&amp;apptime=1575597471</v>
          </cell>
          <cell r="J215" t="str">
            <v>50000</v>
          </cell>
          <cell r="K215" t="str">
            <v>180000</v>
          </cell>
        </row>
        <row r="216">
          <cell r="G216" t="str">
            <v>https://www.xiaohongshu.com/user/profile/5ee8c8dd00000000010018ad?xhsshare=CopyLink&amp;appuid=5ee8c8dd00000000010018ad&amp;apptime=1597300316</v>
          </cell>
          <cell r="J216" t="str">
            <v>20000</v>
          </cell>
          <cell r="K216" t="str">
            <v>72000</v>
          </cell>
        </row>
        <row r="217">
          <cell r="G217" t="str">
            <v>https://www.xiaohongshu.com/user/profile/5b2e341211be10461e6727dc?xhsshare=CopyLink&amp;appuid=5603d9293f0f3c572b6af4f9&amp;apptime=1587988737</v>
          </cell>
          <cell r="J217" t="str">
            <v>32000</v>
          </cell>
          <cell r="K217" t="str">
            <v>115000</v>
          </cell>
        </row>
        <row r="218">
          <cell r="G218" t="str">
            <v>https://www.xiaohongshu.com/user/profile/572dfe011c07df4069161503?xhsshare=CopyLink&amp;appuid=572dfe011c07df4069161503&amp;apptime=1604048618</v>
          </cell>
          <cell r="J218" t="str">
            <v>10892</v>
          </cell>
          <cell r="K218" t="str">
            <v>39000</v>
          </cell>
        </row>
        <row r="219">
          <cell r="G219" t="str">
            <v>https://www.xiaohongshu.com/user/profile/5d8cc5220000000001004196?xhsshare=CopyLink&amp;appuid=5d8cc5220000000001004196&amp;apptime=1605279117</v>
          </cell>
          <cell r="J219" t="str">
            <v>12000</v>
          </cell>
          <cell r="K219" t="str">
            <v>42000</v>
          </cell>
        </row>
        <row r="220">
          <cell r="G220" t="str">
            <v>https://www.xiaohongshu.com/user/profile/5d6e31690000000001018fba?xhsshare=CopyLink&amp;appuid=5d6e31690000000001018fba&amp;apptime=1605252449</v>
          </cell>
          <cell r="J220" t="str">
            <v>10885</v>
          </cell>
          <cell r="K220" t="str">
            <v>38000</v>
          </cell>
        </row>
        <row r="221">
          <cell r="G221" t="str">
            <v>https://www.xiaohongshu.com/user/profile/5f2cfbdd0000000001009b12?xhsshare=CopyLink&amp;appuid=5f2cfbdd0000000001009b12&amp;apptime=1605260242</v>
          </cell>
          <cell r="J221" t="str">
            <v>36000</v>
          </cell>
          <cell r="K221" t="str">
            <v>125000</v>
          </cell>
        </row>
        <row r="222">
          <cell r="G222" t="str">
            <v>https://www.xiaohongshu.com/user/profile/5f02e8a9000000000101cccd?xhsshare=CopyLink&amp;appuid=5f02e8a9000000000101cccd&amp;apptime=1605250302</v>
          </cell>
          <cell r="J222" t="str">
            <v>13000</v>
          </cell>
          <cell r="K222" t="str">
            <v>45000</v>
          </cell>
        </row>
        <row r="223">
          <cell r="G223" t="str">
            <v>https://www.xiaohongshu.com/user/profile/5aaa169211be1006599a7089?xhsshare=CopyLink&amp;appuid=5aaa169211be1006599a7089&amp;apptime=1605259984</v>
          </cell>
          <cell r="J223" t="str">
            <v>13000</v>
          </cell>
          <cell r="K223" t="str">
            <v>45000</v>
          </cell>
        </row>
        <row r="224">
          <cell r="G224" t="str">
            <v>https://www.xiaohongshu.com/user/profile/5f6b36aa0000000001003b6b?xhsshare=CopyLink&amp;appuid=5f6b36aa0000000001003b6b&amp;apptime=1605503745</v>
          </cell>
          <cell r="I224" t="str">
            <v>洗发水+蓬松精华+防脱精华</v>
          </cell>
          <cell r="J224" t="str">
            <v>22000</v>
          </cell>
          <cell r="K224" t="str">
            <v>134000</v>
          </cell>
          <cell r="M224" t="str">
            <v>视频待选</v>
          </cell>
        </row>
        <row r="225">
          <cell r="G225" t="str">
            <v>https://www.xiaohongshu.com/user/profile/5b547435e8ac2b07ccb4783f?xhsshare=CopyLink&amp;appuid=5b547435e8ac2b07ccb4783f&amp;apptime=1605257314</v>
          </cell>
          <cell r="J225" t="str">
            <v>11000</v>
          </cell>
          <cell r="K225" t="str">
            <v>38000</v>
          </cell>
        </row>
        <row r="226">
          <cell r="G226" t="str">
            <v>https://www.xiaohongshu.com/user/profile/5bb5b37304ddb600013dcb92?xhsshare=CopyLink&amp;appuid=5bb5b37304ddb600013dcb92&amp;apptime=1605269149</v>
          </cell>
          <cell r="J226" t="str">
            <v>22000</v>
          </cell>
          <cell r="K226" t="str">
            <v>75000</v>
          </cell>
        </row>
        <row r="227">
          <cell r="G227" t="str">
            <v>https://www.xiaohongshu.com/user/profile/5eca1a310000000001005d6a?xhsshare=CopyLink&amp;appuid=5dafeed5000000000100aab0&amp;apptime=1605279526</v>
          </cell>
          <cell r="J227" t="str">
            <v>19000</v>
          </cell>
          <cell r="K227" t="str">
            <v>64000</v>
          </cell>
        </row>
        <row r="228">
          <cell r="G228" t="str">
            <v>https://www.xiaohongshu.com/user/profile/5f16e946000000000100362a?xhsshare=CopyLink&amp;appuid=5f16e946000000000100362a&amp;apptime=1605249820</v>
          </cell>
          <cell r="J228" t="str">
            <v>11335</v>
          </cell>
          <cell r="K228" t="str">
            <v>38000</v>
          </cell>
        </row>
        <row r="229">
          <cell r="G229" t="str">
            <v>https://www.xiaohongshu.com/user/profile/5c5927e8000000001100c019?xhsshare=CopyLink&amp;appuid=5c5927e8000000001100c019&amp;apptime=1605250376</v>
          </cell>
          <cell r="J229" t="str">
            <v>12262</v>
          </cell>
          <cell r="K229" t="str">
            <v>41000</v>
          </cell>
        </row>
        <row r="230">
          <cell r="G230" t="str">
            <v>https://www.xiaohongshu.com/user/profile/5be01fc20b6b7200015c6df0?xhsshare=CopyLink&amp;appuid=5be01fc20b6b7200015c6df0&amp;apptime=1605255463</v>
          </cell>
          <cell r="I230" t="str">
            <v>洗发水+蓬松精华+防脱精华</v>
          </cell>
          <cell r="J230" t="str">
            <v>27000</v>
          </cell>
          <cell r="K230" t="str">
            <v>90000</v>
          </cell>
          <cell r="M230" t="str">
            <v>视频待选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F73" totalsRowCount="1">
  <tableColumns count="29">
    <tableColumn id="1" xr3:uid="{00000000-0010-0000-0000-000001000000}" name="微信昵称" totalsRowLabel="汇总" dataDxfId="53" totalsRowDxfId="28"/>
    <tableColumn id="2" xr3:uid="{00000000-0010-0000-0000-000002000000}" name="微信号" dataDxfId="52" totalsRowDxfId="27"/>
    <tableColumn id="3" xr3:uid="{00000000-0010-0000-0000-000003000000}" name="小红书昵称" totalsRowFunction="custom" totalsRowDxfId="26">
      <totalsRowFormula>COUNTA(合作跟踪表!$F$3:$F$72)</totalsRowFormula>
    </tableColumn>
    <tableColumn id="4" xr3:uid="{00000000-0010-0000-0000-000004000000}" name="小红书链接" totalsRowFunction="sum" dataDxfId="51" totalsRowDxfId="25"/>
    <tableColumn id="5" xr3:uid="{00000000-0010-0000-0000-000005000000}" name="粉丝数量" dataDxfId="50" totalsRowDxfId="24"/>
    <tableColumn id="6" xr3:uid="{00000000-0010-0000-0000-000006000000}" name="笔记报价" totalsRowFunction="custom" dataDxfId="49" totalsRowDxfId="23">
      <totalsRowFormula>SUM(tbl邀请[笔记报价])</totalsRowFormula>
    </tableColumn>
    <tableColumn id="7" xr3:uid="{00000000-0010-0000-0000-000007000000}" name="手机号" dataDxfId="48" totalsRowDxfId="22"/>
    <tableColumn id="8" xr3:uid="{00000000-0010-0000-0000-000008000000}" name="收货后出稿时间" dataDxfId="47" totalsRowDxfId="21"/>
    <tableColumn id="9" xr3:uid="{00000000-0010-0000-0000-000009000000}" name="拍单日期" totalsRowFunction="custom" totalsRowDxfId="20">
      <totalsRowFormula>COUNTA(合作跟踪表!$L$3:$L$72)</totalsRowFormula>
    </tableColumn>
    <tableColumn id="10" xr3:uid="{00000000-0010-0000-0000-00000A000000}" name="订单号" dataDxfId="46" totalsRowDxfId="19"/>
    <tableColumn id="11" xr3:uid="{00000000-0010-0000-0000-00000B000000}" name="拍单金额" totalsRowFunction="custom" dataDxfId="45" totalsRowDxfId="18">
      <totalsRowFormula>SUM(tbl邀请[拍单金额])</totalsRowFormula>
    </tableColumn>
    <tableColumn id="12" xr3:uid="{00000000-0010-0000-0000-00000C000000}" name="催稿日期" dataDxfId="44" totalsRowDxfId="17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totalsRowDxfId="16">
      <totalsRowFormula>COUNTIF(合作跟踪表!$P$3:$P$72,"是")</totalsRowFormula>
    </tableColumn>
    <tableColumn id="14" xr3:uid="{00000000-0010-0000-0000-00000E000000}" name="交稿速度评分" dataDxfId="43" totalsRowDxfId="15"/>
    <tableColumn id="15" xr3:uid="{00000000-0010-0000-0000-00000F000000}" name="图文质量评分" dataDxfId="42" totalsRowDxfId="14"/>
    <tableColumn id="16" xr3:uid="{00000000-0010-0000-0000-000010000000}" name="是否发布" totalsRowFunction="custom" totalsRowDxfId="13">
      <totalsRowFormula>COUNTIF(合作跟踪表!$S$3:$S$72,"是")</totalsRowFormula>
    </tableColumn>
    <tableColumn id="17" xr3:uid="{00000000-0010-0000-0000-000011000000}" name="结算金额" totalsRowFunction="custom" dataDxfId="41" totalsRowDxfId="12">
      <totalsRowFormula>SUM(tbl邀请[结算金额])</totalsRowFormula>
    </tableColumn>
    <tableColumn id="18" xr3:uid="{00000000-0010-0000-0000-000012000000}" name="链接" dataDxfId="40" totalsRowDxfId="11"/>
    <tableColumn id="19" xr3:uid="{00000000-0010-0000-0000-000013000000}" name="链接2" dataDxfId="39" totalsRowDxfId="10"/>
    <tableColumn id="20" xr3:uid="{00000000-0010-0000-0000-000014000000}" name="链接3" dataDxfId="38" totalsRowDxfId="9"/>
    <tableColumn id="21" xr3:uid="{00000000-0010-0000-0000-000015000000}" name="标题" totalsRowLabel="#N/A" dataDxfId="37" totalsRowDxfId="8"/>
    <tableColumn id="22" xr3:uid="{00000000-0010-0000-0000-000016000000}" name="发布日期" totalsRowLabel="#N/A" dataDxfId="36" totalsRowDxfId="7"/>
    <tableColumn id="23" xr3:uid="{00000000-0010-0000-0000-000017000000}" name="赞" totalsRowLabel="#N/A" dataDxfId="35" totalsRowDxfId="6"/>
    <tableColumn id="24" xr3:uid="{00000000-0010-0000-0000-000018000000}" name="藏" totalsRowLabel="#N/A" dataDxfId="34" totalsRowDxfId="5"/>
    <tableColumn id="25" xr3:uid="{00000000-0010-0000-0000-000019000000}" name="总评论" totalsRowLabel="#N/A" dataDxfId="33" totalsRowDxfId="4"/>
    <tableColumn id="26" xr3:uid="{00000000-0010-0000-0000-00001A000000}" name="博主回复" totalsRowLabel="#N/A" dataDxfId="32" totalsRowDxfId="3"/>
    <tableColumn id="27" xr3:uid="{00000000-0010-0000-0000-00001B000000}" name="原版视频" dataDxfId="31" totalsRowDxfId="2"/>
    <tableColumn id="28" xr3:uid="{00000000-0010-0000-0000-00001C000000}" name="是否收录" dataDxfId="30" totalsRowDxfId="1"/>
    <tableColumn id="29" xr3:uid="{00000000-0010-0000-0000-00001D000000}" name="合作形式" dataDxfId="29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defcaee0000000001002f60?xhsshare=CopyLink&amp;appuid=5defcaee0000000001002f60&amp;apptime=1605287381" TargetMode="External"/><Relationship Id="rId21" Type="http://schemas.openxmlformats.org/officeDocument/2006/relationships/hyperlink" Target="https://www.xiaohongshu.com/discovery/item/5fc0dba1000000000100398b?xhsshare=CopyLink&amp;appuid=5d432c460000000011029313&amp;apptime=1606474662" TargetMode="External"/><Relationship Id="rId42" Type="http://schemas.openxmlformats.org/officeDocument/2006/relationships/hyperlink" Target="https://www.xiaohongshu.com/user/profile/5cb15f5000000000170264d8?xhsshare=CopyLink&amp;appuid=5cb15f5000000000170264d8&amp;apptime=1603130881" TargetMode="External"/><Relationship Id="rId47" Type="http://schemas.openxmlformats.org/officeDocument/2006/relationships/hyperlink" Target="https://www.xiaohongshu.com/discovery/item/5fc4e88500000000010080b6?xhsshare=CopyLink&amp;appuid=5f0f01d70000000001000fae&amp;apptime=1606740110" TargetMode="External"/><Relationship Id="rId63" Type="http://schemas.openxmlformats.org/officeDocument/2006/relationships/hyperlink" Target="https://m.weibo.cn/2778728004/4577423876167087" TargetMode="External"/><Relationship Id="rId68" Type="http://schemas.openxmlformats.org/officeDocument/2006/relationships/hyperlink" Target="https://www.xiaohongshu.com/discovery/item/5fc610980000000001001ebd?xhsshare=CopyLink&amp;appuid=5e55d7040000000001009afe&amp;apptime=1606920960" TargetMode="External"/><Relationship Id="rId84" Type="http://schemas.openxmlformats.org/officeDocument/2006/relationships/hyperlink" Target="https://www.xiaohongshu.com/discovery/item/5fd059d8000000000101dd79?xhsshare=CopyLink&amp;appuid=5e3ff6360000000001002a49&amp;apptime=1607491503" TargetMode="External"/><Relationship Id="rId89" Type="http://schemas.openxmlformats.org/officeDocument/2006/relationships/hyperlink" Target="https://www.xiaohongshu.com/discovery/item/5fc8de5d0000000001003916?xhsshare=CopyLink&amp;appuid=5c49e2e20000000010011257&amp;apptime=1607418069" TargetMode="External"/><Relationship Id="rId2" Type="http://schemas.openxmlformats.org/officeDocument/2006/relationships/hyperlink" Target="https://www.xiaohongshu.com/user/profile/5d243e9d0000000010005d47?xhsshare=CopyLink&amp;appuid=5bb9e1e53c2ad90001677494&amp;apptime=1605362969" TargetMode="External"/><Relationship Id="rId16" Type="http://schemas.openxmlformats.org/officeDocument/2006/relationships/hyperlink" Target="https://www.xiaohongshu.com/user/profile/5d4fccbc000000001100d301?xhsshare=CopyLink&amp;appuid=5d4fccbc000000001100d301&amp;apptime=1605259060" TargetMode="External"/><Relationship Id="rId29" Type="http://schemas.openxmlformats.org/officeDocument/2006/relationships/hyperlink" Target="https://www.xiaohongshu.com/discovery/item/5fc0f19f000000000100a82c?xhsshare=CopyLink&amp;appuid=5f09399b0000000001000ce6&amp;apptime=1606484112" TargetMode="External"/><Relationship Id="rId107" Type="http://schemas.openxmlformats.org/officeDocument/2006/relationships/hyperlink" Target="https://www.xiaohongshu.com/discovery/item/5fe1d7c50000000001003e91?xhsshare=CopyLink&amp;appuid=5d568e35000000000100ba67&amp;apptime=1608636362" TargetMode="External"/><Relationship Id="rId11" Type="http://schemas.openxmlformats.org/officeDocument/2006/relationships/hyperlink" Target="https://www.xiaohongshu.com/user/profile/5dcacf2900000000010073f1?xhsshare=CopyLink&amp;appuid=5dcacf2900000000010073f1&amp;apptime=1605261656" TargetMode="External"/><Relationship Id="rId24" Type="http://schemas.openxmlformats.org/officeDocument/2006/relationships/hyperlink" Target="https://www.xiaohongshu.com/user/profile/5e83e8100000000001007574?xhsshare=CopyLink&amp;appuid=5e83e8100000000001007574&amp;apptime=1605250137" TargetMode="External"/><Relationship Id="rId32" Type="http://schemas.openxmlformats.org/officeDocument/2006/relationships/hyperlink" Target="https://m.weibo.cn/5396599865/4575998941863936" TargetMode="External"/><Relationship Id="rId37" Type="http://schemas.openxmlformats.org/officeDocument/2006/relationships/hyperlink" Target="https://show.meitu.com/detail?feed_id=6737670569284617237&amp;root_id=1777129482&amp;stat_gid=2353201128&amp;stat_uid=1777129482" TargetMode="External"/><Relationship Id="rId40" Type="http://schemas.openxmlformats.org/officeDocument/2006/relationships/hyperlink" Target="https://www.xiaohongshu.com/discovery/item/5fc36f82000000000100b9cf?xhsshare=SinaWeibo&amp;appuid=5e6baee80000000001004465&amp;apptime=1606643676" TargetMode="External"/><Relationship Id="rId45" Type="http://schemas.openxmlformats.org/officeDocument/2006/relationships/hyperlink" Target="http://www.xiaohongshu.com/discovery/item/5fc4ca270000000001007ff4?xhsshare=CopyLink&amp;appuid=5e154f8300000000010079d3&amp;apptime=1606792804" TargetMode="External"/><Relationship Id="rId53" Type="http://schemas.openxmlformats.org/officeDocument/2006/relationships/hyperlink" Target="https://www.xiaohongshu.com/discovery/item/5fc6013200000000010040b5?xhsshare=CopyLink&amp;appuid=5cb15f5000000000170264d8&amp;apptime=1606812737" TargetMode="External"/><Relationship Id="rId58" Type="http://schemas.openxmlformats.org/officeDocument/2006/relationships/hyperlink" Target="https://www.xiaohongshu.com/discovery/item/5fc630910000000001005116?xhsshare=CopyLink&amp;appuid=5c7e9cec0000000010030ebb&amp;apptime=1606824093" TargetMode="External"/><Relationship Id="rId66" Type="http://schemas.openxmlformats.org/officeDocument/2006/relationships/hyperlink" Target="https://www.xiaohongshu.com/discovery/item/5fc74b240000000001003778?xhsshare=CopyLink&amp;appuid=5bdd114a40ada60001184893&amp;apptime=1606896510" TargetMode="External"/><Relationship Id="rId74" Type="http://schemas.openxmlformats.org/officeDocument/2006/relationships/hyperlink" Target="https://www.xiaohongshu.com/discovery/item/5fca27580000000001009d09?xhsshare=CopyLink&amp;appuid=5c86618a0000000012023868&amp;apptime=1607083879" TargetMode="External"/><Relationship Id="rId79" Type="http://schemas.openxmlformats.org/officeDocument/2006/relationships/hyperlink" Target="https://m.weibo.cn/6239107565/4575957736236981" TargetMode="External"/><Relationship Id="rId87" Type="http://schemas.openxmlformats.org/officeDocument/2006/relationships/hyperlink" Target="https://www.xiaohongshu.com/discovery/item/5fcf747300000000010000e8?xhsshare=SinaWeibo&amp;appuid=5b6416cc4eacab50179864a3&amp;apptime=1607432999" TargetMode="External"/><Relationship Id="rId102" Type="http://schemas.openxmlformats.org/officeDocument/2006/relationships/hyperlink" Target="https://show.meitu.com/detail?feed_id=6744896604854052980&amp;root_id=1462838929&amp;stat_gid=748602836&amp;stat_uid=1462838929" TargetMode="External"/><Relationship Id="rId110" Type="http://schemas.openxmlformats.org/officeDocument/2006/relationships/table" Target="../tables/table1.xml"/><Relationship Id="rId5" Type="http://schemas.openxmlformats.org/officeDocument/2006/relationships/hyperlink" Target="https://www.xiaohongshu.com/user/profile/5e4f78d60000000001008ae7?xhsshare=CopyLink&amp;appuid=5e4f78d60000000001008ae7&amp;apptime=1605500105" TargetMode="External"/><Relationship Id="rId61" Type="http://schemas.openxmlformats.org/officeDocument/2006/relationships/hyperlink" Target="https://www.xiaohongshu.com/discovery/item/5fc6352d000000000100009e?xhsshare=SinaWeibo&amp;appuid=5dcacf2900000000010073f1&amp;apptime=1606833047" TargetMode="External"/><Relationship Id="rId82" Type="http://schemas.openxmlformats.org/officeDocument/2006/relationships/hyperlink" Target="https://www.xiaohongshu.com/user/profile/5cdea7f10000000010031c34?xhsshare=CopyLink&amp;appuid=5cdea7f10000000010031c34&amp;apptime=1605249701" TargetMode="External"/><Relationship Id="rId90" Type="http://schemas.openxmlformats.org/officeDocument/2006/relationships/hyperlink" Target="https://www.xiaohongshu.com/discovery/item/5fc63bac0000000001004266?xhsshare=CopyLink&amp;appuid=5f6b36aa0000000001003b6b&amp;apptime=1607420745" TargetMode="External"/><Relationship Id="rId95" Type="http://schemas.openxmlformats.org/officeDocument/2006/relationships/hyperlink" Target="https://www.xiaohongshu.com/discovery/item/5fd242180000000001007a86?xhsshare=CopyLink&amp;appuid=5ed7bf22000000000101dcfa&amp;apptime=1607696541" TargetMode="External"/><Relationship Id="rId19" Type="http://schemas.openxmlformats.org/officeDocument/2006/relationships/hyperlink" Target="https://m.weibo.cn/6306093026/4575606874580513" TargetMode="External"/><Relationship Id="rId14" Type="http://schemas.openxmlformats.org/officeDocument/2006/relationships/hyperlink" Target="https://www.xiaohongshu.com/user/profile/5e93401c00000000010008bc?xhsshare=CopyLink&amp;appuid=5e93401c00000000010008bc&amp;apptime=1605161551" TargetMode="External"/><Relationship Id="rId22" Type="http://schemas.openxmlformats.org/officeDocument/2006/relationships/hyperlink" Target="https://www.xiaohongshu.com/user/profile/5f1423a10000000001000a5c?xhsshare=CopyLink&amp;appuid=5f1423a10000000001000a5c&amp;apptime=1605264820" TargetMode="External"/><Relationship Id="rId27" Type="http://schemas.openxmlformats.org/officeDocument/2006/relationships/hyperlink" Target="https://www.xiaohongshu.com/discovery/item/5fc1a7ff0000000001006b13?xhsshare=CopyLink&amp;appuid=5e93401c00000000010008bc&amp;apptime=1606527501" TargetMode="External"/><Relationship Id="rId30" Type="http://schemas.openxmlformats.org/officeDocument/2006/relationships/hyperlink" Target="https://show.meitu.com/detail?feed_id=6738067779344160981&amp;root_id=1787856626&amp;stat_gid=1548673975&amp;stat_uid=1787856626&amp;share_tier=1&amp;scheme=meituxiuxiu://community/feed?id=6738067779344160981%26type%3D5%26position_id%3D0%26stat_source%3Dother%26creative_id%3D17609eb16da3d6-0b1d1974ee6b69-7e652f12-304704-17609eb16db250" TargetMode="External"/><Relationship Id="rId35" Type="http://schemas.openxmlformats.org/officeDocument/2006/relationships/hyperlink" Target="https://www.xiaohongshu.com/discovery/item/5fbf7d400000000001004cb0?xhsshare=CopyLink&amp;appuid=5d0838290000000016020e19&amp;apptime=1606541489" TargetMode="External"/><Relationship Id="rId43" Type="http://schemas.openxmlformats.org/officeDocument/2006/relationships/hyperlink" Target="https://www.xiaohongshu.com/discovery/item/5fc4c4d20000000001006865?xhsshare=CopyLink&amp;appuid=5d5eb7120000000001003be5&amp;apptime=1606731557" TargetMode="External"/><Relationship Id="rId48" Type="http://schemas.openxmlformats.org/officeDocument/2006/relationships/hyperlink" Target="https://www.xiaohongshu.com/discovery/item/5fc2fbe5000000000101fbe7?xhsshare=CopyLink&amp;appuid=598eebf250c4b44824942b8a&amp;apptime=1606735291" TargetMode="External"/><Relationship Id="rId56" Type="http://schemas.openxmlformats.org/officeDocument/2006/relationships/hyperlink" Target="https://m.weibo.cn/2660541281/4577643225682776" TargetMode="External"/><Relationship Id="rId64" Type="http://schemas.openxmlformats.org/officeDocument/2006/relationships/hyperlink" Target="https://www.xiaohongshu.com/user/profile/5c86618a0000000012023868?xhsshare=CopyLink&amp;appuid=5c86618a0000000012023868&amp;apptime=1605253848" TargetMode="External"/><Relationship Id="rId69" Type="http://schemas.openxmlformats.org/officeDocument/2006/relationships/hyperlink" Target="https://www.xiaohongshu.com/discovery/item/5fc783ce0000000001007a2d?xhsshare=CopyLink&amp;appuid=5ed4fda2000000000100577e&amp;apptime=1606910946" TargetMode="External"/><Relationship Id="rId77" Type="http://schemas.openxmlformats.org/officeDocument/2006/relationships/hyperlink" Target="https://www.xiaohongshu.com/discovery/item/5fc85ecf00000000010053ba?xhsshare=SinaWeibo&amp;appuid=5d1f3089000000001200b7a1&amp;apptime=1606967042" TargetMode="External"/><Relationship Id="rId100" Type="http://schemas.openxmlformats.org/officeDocument/2006/relationships/hyperlink" Target="https://www.xiaohongshu.com/user/profile/5dc127080000000001000912?xhsshare=CopyLink&amp;appuid=5dc127080000000001000912&amp;apptime=1605249902" TargetMode="External"/><Relationship Id="rId105" Type="http://schemas.openxmlformats.org/officeDocument/2006/relationships/hyperlink" Target="https://www.xiaohongshu.com/discovery/item/5fdc75fa000000000100532d?xhsshare=CopyLink&amp;appuid=5d243e9d0000000010005d47&amp;apptime=1608360458" TargetMode="External"/><Relationship Id="rId8" Type="http://schemas.openxmlformats.org/officeDocument/2006/relationships/hyperlink" Target="https://www.xiaohongshu.com/user/profile/598eebf250c4b44824942b8a?xhsshare=CopyLink&amp;appuid=598eebf250c4b44824942b8a&amp;apptime=1603441563" TargetMode="External"/><Relationship Id="rId51" Type="http://schemas.openxmlformats.org/officeDocument/2006/relationships/hyperlink" Target="http://www.xiaohongshu.com/discovery/item/5fc5c46d0000000001005998?xhsshare=CopyLink&amp;appuid=5c7c975d0000000017024bca&amp;apptime=1606796571" TargetMode="External"/><Relationship Id="rId72" Type="http://schemas.openxmlformats.org/officeDocument/2006/relationships/hyperlink" Target="https://www.xiaohongshu.com/discovery/item/5fca38b700000000010014b6?xhsshare=CopyLink&amp;appuid=5dcd24e9000000000100911f&amp;apptime=1607088319" TargetMode="External"/><Relationship Id="rId80" Type="http://schemas.openxmlformats.org/officeDocument/2006/relationships/hyperlink" Target="https://www.xiaohongshu.com/discovery/item/5fc9a6290000000001009cd5?xhsshare=CopyLink&amp;appuid=5cf6874400000000120035b6&amp;apptime=1607151219" TargetMode="External"/><Relationship Id="rId85" Type="http://schemas.openxmlformats.org/officeDocument/2006/relationships/hyperlink" Target="https://www.xiaohongshu.com/discovery/item/5fc63ae1000000000101f7a1?xhsshare=CopyLink&amp;appuid=5e0043db0000000001007f86&amp;apptime=1607489687" TargetMode="External"/><Relationship Id="rId93" Type="http://schemas.openxmlformats.org/officeDocument/2006/relationships/hyperlink" Target="https://www.xiaohongshu.com/discovery/item/5fcf24c2000000000100be92?xhsshare=SinaWeibo&amp;appuid=5bd4463bd8734b00019332a4&amp;apptime=1607509912" TargetMode="External"/><Relationship Id="rId98" Type="http://schemas.openxmlformats.org/officeDocument/2006/relationships/hyperlink" Target="https://www.xiaohongshu.com/user/profile/5d568e35000000000100ba67?xhsshare=CopyLink&amp;appuid=5d568e35000000000100ba67&amp;apptime=1574393652" TargetMode="External"/><Relationship Id="rId3" Type="http://schemas.openxmlformats.org/officeDocument/2006/relationships/hyperlink" Target="https://www.xiaohongshu.com/user/profile/5c49e2e20000000010011257?xhsshare=CopyLink&amp;appuid=5c49e2e20000000010011257&amp;apptime=1605250549" TargetMode="External"/><Relationship Id="rId12" Type="http://schemas.openxmlformats.org/officeDocument/2006/relationships/hyperlink" Target="https://www.xiaohongshu.com/user/profile/5f6b36aa0000000001003b6b?xhsshare=CopyLink&amp;appuid=5f6b36aa0000000001003b6b&amp;apptime=1605503745" TargetMode="External"/><Relationship Id="rId17" Type="http://schemas.openxmlformats.org/officeDocument/2006/relationships/hyperlink" Target="https://www.xiaohongshu.com/discovery/item/5fbf66c8000000000101c067?xhsshare=CopyLink&amp;appuid=57e699143460946a9826cb83&amp;apptime=1606379230" TargetMode="External"/><Relationship Id="rId25" Type="http://schemas.openxmlformats.org/officeDocument/2006/relationships/hyperlink" Target="https://www.xiaohongshu.com/user/profile/5b28a86611be103a86f612ab?xhsshare=CopyLink&amp;appuid=5b28a86611be103a86f612ab&amp;apptime=1595920112" TargetMode="External"/><Relationship Id="rId33" Type="http://schemas.openxmlformats.org/officeDocument/2006/relationships/hyperlink" Target="https://www.xiaohongshu.com/discovery/item/5fc49c4d0000000001003253?xhsshare=SinaWeibo&amp;appuid=587ddc4a82ec3955f5da58f9&amp;apptime=1606728370" TargetMode="External"/><Relationship Id="rId38" Type="http://schemas.openxmlformats.org/officeDocument/2006/relationships/hyperlink" Target="https://www.xiaohongshu.com/discovery/item/5fc318b000000000010051db?xhsshare=CopyLink&amp;appuid=5c63d546000000001102cbb4&amp;apptime=1606622265" TargetMode="External"/><Relationship Id="rId46" Type="http://schemas.openxmlformats.org/officeDocument/2006/relationships/hyperlink" Target="https://weibo.com/u/5244140110" TargetMode="External"/><Relationship Id="rId59" Type="http://schemas.openxmlformats.org/officeDocument/2006/relationships/hyperlink" Target="https://www.xiaohongshu.com/discovery/item/5fc4e439000000000100aba5?xhsshare=SinaWeibo&amp;appuid=5f3cb8b8000000000100403f&amp;apptime=1606836822" TargetMode="External"/><Relationship Id="rId67" Type="http://schemas.openxmlformats.org/officeDocument/2006/relationships/hyperlink" Target="https://www.xiaohongshu.com/discovery/item/5fc4d39b00000000010018b5?xhsshare=CopyLink&amp;appuid=5da460af000000000100806e&amp;apptime=1606961783" TargetMode="External"/><Relationship Id="rId103" Type="http://schemas.openxmlformats.org/officeDocument/2006/relationships/hyperlink" Target="https://www.xiaohongshu.com/user/profile/5f086cce0000000001003087?xhsshare=CopyLink&amp;appuid=5f086cce0000000001003087&amp;apptime=1605576280" TargetMode="External"/><Relationship Id="rId108" Type="http://schemas.openxmlformats.org/officeDocument/2006/relationships/hyperlink" Target="https://www.xiaohongshu.com/discovery/item/5fdc8ef1000000000100b08b?xhsshare=CopyLink&amp;appuid=5c18e522000000000700a888&amp;apptime=1608602114" TargetMode="External"/><Relationship Id="rId20" Type="http://schemas.openxmlformats.org/officeDocument/2006/relationships/hyperlink" Target="https://www.xiaohongshu.com/discovery/item/5fc0c243000000000101e391?xhsshare=CopyLink&amp;appuid=5bcc276083f1170001689b55&amp;apptime=1606468168" TargetMode="External"/><Relationship Id="rId41" Type="http://schemas.openxmlformats.org/officeDocument/2006/relationships/hyperlink" Target="https://www.xiaohongshu.com/discovery/item/5fc2257f000000000100b9a0?xhsshare=SinaWeibo&amp;appuid=5c1737750000000007003d2f&amp;apptime=1606559328" TargetMode="External"/><Relationship Id="rId54" Type="http://schemas.openxmlformats.org/officeDocument/2006/relationships/hyperlink" Target="https://www.xiaohongshu.com/discovery/item/5fc608870000000001003b0a?xhsshare=SinaWeibo&amp;appuid=5c658599000000001102dfce&amp;apptime=1606814368" TargetMode="External"/><Relationship Id="rId62" Type="http://schemas.openxmlformats.org/officeDocument/2006/relationships/hyperlink" Target="https://www.xiaohongshu.com/discovery/item/5fc5118b00000000010029cd?xhsshare=SinaWeibo&amp;appuid=5b28a86611be103a86f612ab&amp;apptime=1606826085" TargetMode="External"/><Relationship Id="rId70" Type="http://schemas.openxmlformats.org/officeDocument/2006/relationships/hyperlink" Target="https://www.xiaohongshu.com/discovery/item/5fc4ae1b000000000101c843?xhsshare=CopyLink&amp;appuid=5d4fccbc000000001100d301&amp;apptime=1606999006" TargetMode="External"/><Relationship Id="rId75" Type="http://schemas.openxmlformats.org/officeDocument/2006/relationships/hyperlink" Target="https://www.xiaohongshu.com/discovery/item/5fc89bed000000000101eb00?xhsshare=CopyLink&amp;appuid=5e95a49c000000000100b5e8&amp;apptime=1606984399" TargetMode="External"/><Relationship Id="rId83" Type="http://schemas.openxmlformats.org/officeDocument/2006/relationships/hyperlink" Target="https://www.xiaohongshu.com/discovery/item/5fcf525a000000000100bebc?xhsshare=CopyLink&amp;appuid=5e5cad730000000001008c24&amp;apptime=1607424398" TargetMode="External"/><Relationship Id="rId88" Type="http://schemas.openxmlformats.org/officeDocument/2006/relationships/hyperlink" Target="http://weibointl.api.weibo.com/share/188792244.html?weibo_id=4579967277207107" TargetMode="External"/><Relationship Id="rId91" Type="http://schemas.openxmlformats.org/officeDocument/2006/relationships/hyperlink" Target="https://www.xiaohongshu.com/discovery/item/5fd076400000000001005531?xhsshare=CopyLink&amp;appuid=5e73307f0000000001003383&amp;apptime=1607569147" TargetMode="External"/><Relationship Id="rId96" Type="http://schemas.openxmlformats.org/officeDocument/2006/relationships/hyperlink" Target="https://www.xiaohongshu.com/discovery/item/5fd1c6ea000000000100a1aa?xhsshare=CopyLink&amp;appuid=5d1b7376000000001003fbab&amp;apptime=1607701017" TargetMode="External"/><Relationship Id="rId1" Type="http://schemas.openxmlformats.org/officeDocument/2006/relationships/hyperlink" Target="https://www.xiaohongshu.com/user/profile/5bf11bc45b52e70001a1717a?xhsshare=CopyLink&amp;appuid=5bf11bc45b52e70001a1717a&amp;apptime=1570580650" TargetMode="External"/><Relationship Id="rId6" Type="http://schemas.openxmlformats.org/officeDocument/2006/relationships/hyperlink" Target="https://www.xiaohongshu.com/user/profile/5e154f8300000000010079d3?xhsshare=CopyLink&amp;appuid=5e154f8300000000010079d3&amp;apptime=1605250427" TargetMode="External"/><Relationship Id="rId15" Type="http://schemas.openxmlformats.org/officeDocument/2006/relationships/hyperlink" Target="https://www.xiaohongshu.com/user/profile/5f09399b0000000001000ce6?xhsshare=CopyLink&amp;appuid=5f09399b0000000001000ce6&amp;apptime=1605252263" TargetMode="External"/><Relationship Id="rId23" Type="http://schemas.openxmlformats.org/officeDocument/2006/relationships/hyperlink" Target="https://www.xiaohongshu.com/user/profile/5e95a49c000000000100b5e8?xhsshare=CopyLink&amp;appuid=5e95a49c000000000100b5e8&amp;apptime=1605338028" TargetMode="External"/><Relationship Id="rId28" Type="http://schemas.openxmlformats.org/officeDocument/2006/relationships/hyperlink" Target="https://www.xiaohongshu.com/discovery/item/5fc4a600000000000100641d?xhsshare=CopyLink&amp;appuid=5bc4657c11be101c019f619b&amp;apptime=1606723111" TargetMode="External"/><Relationship Id="rId36" Type="http://schemas.openxmlformats.org/officeDocument/2006/relationships/hyperlink" Target="https://m.weibo.cn/5715481719/4575576528266187" TargetMode="External"/><Relationship Id="rId49" Type="http://schemas.openxmlformats.org/officeDocument/2006/relationships/hyperlink" Target="https://www.xiaohongshu.com/discovery/item/5fc5bbdb0000000001001d30?xhsshare=CopyLink&amp;appuid=5defcaee0000000001002f60&amp;apptime=1606796133" TargetMode="External"/><Relationship Id="rId57" Type="http://schemas.openxmlformats.org/officeDocument/2006/relationships/hyperlink" Target="https://m.weibo.cn/2419490084/4577637781999441" TargetMode="External"/><Relationship Id="rId106" Type="http://schemas.openxmlformats.org/officeDocument/2006/relationships/hyperlink" Target="https://www.xiaohongshu.com/discovery/item/5fdab180000000000101f7ff?xhsshare=CopyLink&amp;appuid=5be01fc20b6b7200015c6df0&amp;apptime=1608291249" TargetMode="External"/><Relationship Id="rId10" Type="http://schemas.openxmlformats.org/officeDocument/2006/relationships/hyperlink" Target="https://www.xiaohongshu.com/user/profile/5d84d901000000000100a8d2?xhsshare=CopyLink&amp;appuid=5d84d901000000000100a8d2&amp;apptime=1605502915" TargetMode="External"/><Relationship Id="rId31" Type="http://schemas.openxmlformats.org/officeDocument/2006/relationships/hyperlink" Target="https://www.xiaohongshu.com/discovery/item/5fc1091a00000000010003fa?xhsshare=CopyLink&amp;appuid=5f040910000000000100415f&amp;apptime=1606486769" TargetMode="External"/><Relationship Id="rId44" Type="http://schemas.openxmlformats.org/officeDocument/2006/relationships/hyperlink" Target="https://www.xiaohongshu.com/discovery/item/5fc4cbfc000000000101d4e0?xhsshare=CopyLink&amp;appuid=5d3c897f000000001102983c&amp;apptime=1606732830" TargetMode="External"/><Relationship Id="rId52" Type="http://schemas.openxmlformats.org/officeDocument/2006/relationships/hyperlink" Target="https://show.meitu.com/detail?feed_id=6739016928499627798&amp;root_id=1032586169&amp;stat_gid=2379882785&amp;stat_uid=1032586169" TargetMode="External"/><Relationship Id="rId60" Type="http://schemas.openxmlformats.org/officeDocument/2006/relationships/hyperlink" Target="https://m.weibo.cn/3686931920/4577466809065093" TargetMode="External"/><Relationship Id="rId65" Type="http://schemas.openxmlformats.org/officeDocument/2006/relationships/hyperlink" Target="https://m.weibo.cn/6895839977/4577741872045360" TargetMode="External"/><Relationship Id="rId73" Type="http://schemas.openxmlformats.org/officeDocument/2006/relationships/hyperlink" Target="https://www.xiaohongshu.com/discovery/item/5fcc2fb300000000010070d4?xhsshare=CopyLink&amp;appuid=5d8e005b000000000100b9f6&amp;apptime=1607220433" TargetMode="External"/><Relationship Id="rId78" Type="http://schemas.openxmlformats.org/officeDocument/2006/relationships/hyperlink" Target="https://www.xiaohongshu.com/discovery/item/5fc0e28b0000000001005bb1?xhsshare=SinaWeibo&amp;appuid=5e4f78d60000000001008ae7&amp;apptime=1606477116" TargetMode="External"/><Relationship Id="rId81" Type="http://schemas.openxmlformats.org/officeDocument/2006/relationships/hyperlink" Target="https://www.xiaohongshu.com/discovery/item/5fcb1de10000000001007afd?xhsshare=CopyLink&amp;appuid=5e83e8100000000001007574&amp;apptime=1607414722" TargetMode="External"/><Relationship Id="rId86" Type="http://schemas.openxmlformats.org/officeDocument/2006/relationships/hyperlink" Target="https://www.xiaohongshu.com/discovery/item/5fc5ba34000000000100a550?xhsshare=CopyLink&amp;appuid=5cbb00e60000000017029374&amp;apptime=1607414476" TargetMode="External"/><Relationship Id="rId94" Type="http://schemas.openxmlformats.org/officeDocument/2006/relationships/hyperlink" Target="https://www.xiaohongshu.com/discovery/item/5fd1f1d100000000010099b6?xhsshare=CopyLink&amp;appuid=5cdea7f10000000010031c34&amp;apptime=1607594550" TargetMode="External"/><Relationship Id="rId99" Type="http://schemas.openxmlformats.org/officeDocument/2006/relationships/hyperlink" Target="https://www.xiaohongshu.com/discovery/item/5fd88fe1000000000101f6c5?xhsshare=CopyLink&amp;appuid=5f1423a10000000001000a5c&amp;apptime=1608028203" TargetMode="External"/><Relationship Id="rId101" Type="http://schemas.openxmlformats.org/officeDocument/2006/relationships/hyperlink" Target="https://www.xiaohongshu.com/discovery/item/5fd9c9d900000000010081d0?xhsshare=CopyLink&amp;appuid=5dc127080000000001000912&amp;apptime=1608108531" TargetMode="External"/><Relationship Id="rId4" Type="http://schemas.openxmlformats.org/officeDocument/2006/relationships/hyperlink" Target="https://www.xiaohongshu.com/user/profile/5bd4463bd8734b00019332a4?xhsshare=CopyLink&amp;appuid=5bd4463bd8734b00019332a4&amp;apptime=157595520" TargetMode="External"/><Relationship Id="rId9" Type="http://schemas.openxmlformats.org/officeDocument/2006/relationships/hyperlink" Target="https://www.xiaohongshu.com/user/profile/5c18e522000000000700a888?xhsshare=CopyLink&amp;appuid=5c18e522000000000700a888&amp;apptime=1555056598" TargetMode="External"/><Relationship Id="rId13" Type="http://schemas.openxmlformats.org/officeDocument/2006/relationships/hyperlink" Target="https://www.xiaohongshu.com/user/profile/5d1b7376000000001003fbab?xhsshare=CopyLink&amp;appuid=5d1b7376000000001003fbab&amp;apptime=1605249856" TargetMode="External"/><Relationship Id="rId18" Type="http://schemas.openxmlformats.org/officeDocument/2006/relationships/hyperlink" Target="https://www.xiaohongshu.com/web-login/canvas?redirectPath=http%3A%2F%2Fwww.xiaohongshu.com%2Fdiscovery%2Fitem%2F5fbf9c61000000000100af74%3Fxhsshare%3DCopyLink%26appuid%3D5f0281df000000000101d83f%26apptime%3D1606393203" TargetMode="External"/><Relationship Id="rId39" Type="http://schemas.openxmlformats.org/officeDocument/2006/relationships/hyperlink" Target="https://www.xiaohongshu.com/discovery/item/5fc344920000000001002e42?xhsshare=CopyLink&amp;appuid=5d0466fa00000000110089a8&amp;apptime=1606632619" TargetMode="External"/><Relationship Id="rId109" Type="http://schemas.openxmlformats.org/officeDocument/2006/relationships/hyperlink" Target="https://www.xiaohongshu.com/discovery/item/5ff466f7000000000101f2cb?xhsshare=CopyLink&amp;appuid=5bf11bc45b52e70001a1717a&amp;apptime=1609937400" TargetMode="External"/><Relationship Id="rId34" Type="http://schemas.openxmlformats.org/officeDocument/2006/relationships/hyperlink" Target="https://www.xiaohongshu.com/discovery/item/5fc1aafb000000000101cd09?xhsshare=CopyLink&amp;appuid=575ea45a6a6a697b5db32d45&amp;apptime=1606527856" TargetMode="External"/><Relationship Id="rId50" Type="http://schemas.openxmlformats.org/officeDocument/2006/relationships/hyperlink" Target="https://show.meitu.com/detail?feed_id=6739393334945542895&amp;root_id=1064935661&amp;stat_gid=2368590272&amp;stat_uid=1064935661" TargetMode="External"/><Relationship Id="rId55" Type="http://schemas.openxmlformats.org/officeDocument/2006/relationships/hyperlink" Target="https://www.xiaohongshu.com/discovery/item/5fc704b20000000001004a30?xhsshare=CopyLink&amp;appuid=5b29f3a011be104597131552&amp;apptime=1606878740" TargetMode="External"/><Relationship Id="rId76" Type="http://schemas.openxmlformats.org/officeDocument/2006/relationships/hyperlink" Target="https://www.xiaohongshu.com/discovery/item/5fcde52b000000000101d8c8?xhsshare=CopyLink&amp;appuid=5d66974900000000010196c6&amp;apptime=1607330954" TargetMode="External"/><Relationship Id="rId97" Type="http://schemas.openxmlformats.org/officeDocument/2006/relationships/hyperlink" Target="https://m.weibo.cn/2105321423/4581093125390628" TargetMode="External"/><Relationship Id="rId104" Type="http://schemas.openxmlformats.org/officeDocument/2006/relationships/hyperlink" Target="https://www.xiaohongshu.com/discovery/item/5fd0a4090000000001006650?xhsshare=CopyLink&amp;appuid=5d84d901000000000100a8d2&amp;apptime=1607599505" TargetMode="External"/><Relationship Id="rId7" Type="http://schemas.openxmlformats.org/officeDocument/2006/relationships/hyperlink" Target="https://www.xiaohongshu.com/user/profile/5be01fc20b6b7200015c6df0?xhsshare=CopyLink&amp;appuid=5be01fc20b6b7200015c6df0&amp;apptime=1605255463" TargetMode="External"/><Relationship Id="rId71" Type="http://schemas.openxmlformats.org/officeDocument/2006/relationships/hyperlink" Target="https://www.xiaohongshu.com/discovery/item/5fc8aad60000000001007df8?xhsshare=CopyLink&amp;appuid=5972b71df89a9213f586e9f6&amp;apptime=1606986556" TargetMode="External"/><Relationship Id="rId92" Type="http://schemas.openxmlformats.org/officeDocument/2006/relationships/hyperlink" Target="http://www.xiaohongshu.com/discovery/item/5fd0a587000000000100144c?xhsshare=CopyLink&amp;appuid=5accd3d54eacab4cb4e62fc4&amp;apptime=160751049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xhslink.com/XStec" TargetMode="External"/><Relationship Id="rId13" Type="http://schemas.openxmlformats.org/officeDocument/2006/relationships/hyperlink" Target="https://www.xiaohongshu.com/user/profile/5dcbd40400000000010048f9?xhsshare=CopyLink&amp;appuid=5dcbd40400000000010048f9&amp;apptime=1589636907" TargetMode="External"/><Relationship Id="rId18" Type="http://schemas.openxmlformats.org/officeDocument/2006/relationships/hyperlink" Target="https://www.xiaohongshu.com/user/profile/5f2e446a00000000010035b3?xhsshare=CopyLink&amp;appuid=5f2e446a00000000010035b3&amp;apptime=1605280771" TargetMode="External"/><Relationship Id="rId3" Type="http://schemas.openxmlformats.org/officeDocument/2006/relationships/hyperlink" Target="https://www.xiaohongshu.com/user/profile/5d243e9d0000000010005d47?xhsshare=CopyLink&amp;appuid=5bb9e1e53c2ad90001677494&amp;apptime=1605362969" TargetMode="External"/><Relationship Id="rId21" Type="http://schemas.openxmlformats.org/officeDocument/2006/relationships/hyperlink" Target="https://www.xiaohongshu.com/user/profile/5c475c360000000011010c4d?xhsshare=CopyLink&amp;appuid=5c475c360000000011010c4d&amp;apptime=1600185260" TargetMode="External"/><Relationship Id="rId7" Type="http://schemas.openxmlformats.org/officeDocument/2006/relationships/hyperlink" Target="https://www.xiaohongshu.com/user/profile/5c18e522000000000700a888?xhsshare=CopyLink&amp;appuid=5c18e522000000000700a888&amp;apptime=1555056598" TargetMode="External"/><Relationship Id="rId12" Type="http://schemas.openxmlformats.org/officeDocument/2006/relationships/hyperlink" Target="https://www.xiaohongshu.com/user/profile/5890802b5e87e73b8371321c?xhsshare=CopyLink&amp;appuid=5890802b5e87e73b8371321c&amp;apptime=1566495650" TargetMode="External"/><Relationship Id="rId17" Type="http://schemas.openxmlformats.org/officeDocument/2006/relationships/hyperlink" Target="https://www.xiaohongshu.com/user/profile/5dcacf2900000000010073f1?xhsshare=CopyLink&amp;appuid=5dcacf2900000000010073f1&amp;apptime=1605261656" TargetMode="External"/><Relationship Id="rId25" Type="http://schemas.openxmlformats.org/officeDocument/2006/relationships/hyperlink" Target="https://www.xiaohongshu.com/user/profile/5be01fc20b6b7200015c6df0?xhsshare=CopyLink&amp;appuid=5be01fc20b6b7200015c6df0&amp;apptime=1605255463" TargetMode="External"/><Relationship Id="rId2" Type="http://schemas.openxmlformats.org/officeDocument/2006/relationships/hyperlink" Target="https://www.xiaohongshu.com/user/profile/5bf11bc45b52e70001a1717a?xhsshare=CopyLink&amp;appuid=5bf11bc45b52e70001a1717a&amp;apptime=1570580650" TargetMode="External"/><Relationship Id="rId16" Type="http://schemas.openxmlformats.org/officeDocument/2006/relationships/hyperlink" Target="https://www.xiaohongshu.com/user/profile/5e154f8300000000010079d3?xhsshare=CopyLink&amp;appuid=5e154f8300000000010079d3&amp;apptime=1605250427" TargetMode="External"/><Relationship Id="rId20" Type="http://schemas.openxmlformats.org/officeDocument/2006/relationships/hyperlink" Target="https://www.xiaohongshu.com/user/profile/5d28027b00000000160051b3?xhsshare=CopyLink&amp;appuid=5d28027b00000000160051b3&amp;apptime=1605271232" TargetMode="External"/><Relationship Id="rId1" Type="http://schemas.openxmlformats.org/officeDocument/2006/relationships/hyperlink" Target="https://www.xiaohongshu.com/discovery/item/5f9cdbb20000000001005244?xhsshare=CopyLink&amp;appuid=598eebf250c4b44824942b8a&amp;apptime=1605250082" TargetMode="External"/><Relationship Id="rId6" Type="http://schemas.openxmlformats.org/officeDocument/2006/relationships/hyperlink" Target="https://www.xiaohongshu.com/user/profile/5c49e2e20000000010011257?xhsshare=CopyLink&amp;appuid=5c49e2e20000000010011257&amp;apptime=1605250549" TargetMode="External"/><Relationship Id="rId11" Type="http://schemas.openxmlformats.org/officeDocument/2006/relationships/hyperlink" Target="https://www.xiaohongshu.com/user/profile/5bec319a4fdf8a00010bf4ff?xhsshare=CopyLink&amp;appuid=5bf5473b349073000171c6bb&amp;apptime=1603689373" TargetMode="External"/><Relationship Id="rId24" Type="http://schemas.openxmlformats.org/officeDocument/2006/relationships/hyperlink" Target="https://www.xiaohongshu.com/user/profile/5a8bde834eacab539c88e7d5?xhsshare=CopyLink&amp;appuid=5a8bde834eacab539c88e7d5&amp;apptime=1605253252" TargetMode="External"/><Relationship Id="rId5" Type="http://schemas.openxmlformats.org/officeDocument/2006/relationships/hyperlink" Target="https://www.xiaohongshu.com/user/profile/5afad76c11be1049912b54bb?xhsshare=CopyLink&amp;appuid=5afad76c11be1049912b54bb&amp;apptime=1584429053" TargetMode="External"/><Relationship Id="rId15" Type="http://schemas.openxmlformats.org/officeDocument/2006/relationships/hyperlink" Target="https://www.xiaohongshu.com/user/profile/5927fb535e87e73932bd7066?xhsshare=CopyLink&amp;appuid=5927fb535e87e73932bd7066&amp;apptime=1593521659" TargetMode="External"/><Relationship Id="rId23" Type="http://schemas.openxmlformats.org/officeDocument/2006/relationships/hyperlink" Target="https://www.xiaohongshu.com/user/profile/5d1b7376000000001003fbab?xhsshare=CopyLink&amp;appuid=5d1b7376000000001003fbab&amp;apptime=1605249856" TargetMode="External"/><Relationship Id="rId10" Type="http://schemas.openxmlformats.org/officeDocument/2006/relationships/hyperlink" Target="https://www.xiaohongshu.com/user/profile/5bd4463bd8734b00019332a4?xhsshare=CopyLink&amp;appuid=5bd4463bd8734b00019332a4&amp;apptime=157595520" TargetMode="External"/><Relationship Id="rId19" Type="http://schemas.openxmlformats.org/officeDocument/2006/relationships/hyperlink" Target="https://www.xiaohongshu.com/user/profile/5c2f0d6e000000000501a011?xhsshare=CopyLink&amp;appuid=5c2f0d6e000000000501a011&amp;apptime=1560402594" TargetMode="External"/><Relationship Id="rId4" Type="http://schemas.openxmlformats.org/officeDocument/2006/relationships/hyperlink" Target="https://www.xiaohongshu.com/user/profile/598eebf250c4b44824942b8a?xhsshare=CopyLink&amp;appuid=598eebf250c4b44824942b8a&amp;apptime=1603441563" TargetMode="External"/><Relationship Id="rId9" Type="http://schemas.openxmlformats.org/officeDocument/2006/relationships/hyperlink" Target="https://www.xiaohongshu.com/user/profile/5d84d901000000000100a8d2?xhsshare=CopyLink&amp;appuid=5d84d901000000000100a8d2&amp;apptime=1605502915" TargetMode="External"/><Relationship Id="rId14" Type="http://schemas.openxmlformats.org/officeDocument/2006/relationships/hyperlink" Target="https://www.xiaohongshu.com/user/profile/5e4f78d60000000001008ae7?xhsshare=CopyLink&amp;appuid=5e4f78d60000000001008ae7&amp;apptime=1605500105" TargetMode="External"/><Relationship Id="rId22" Type="http://schemas.openxmlformats.org/officeDocument/2006/relationships/hyperlink" Target="https://www.xiaohongshu.com/user/profile/5f6b36aa0000000001003b6b?xhsshare=CopyLink&amp;appuid=5f6b36aa0000000001003b6b&amp;apptime=160550374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aohongshu.com/user/profile/5c18e522000000000700a888?xhsshare=CopyLink&amp;appuid=5c18e522000000000700a888&amp;apptime=1555056598" TargetMode="External"/><Relationship Id="rId7" Type="http://schemas.openxmlformats.org/officeDocument/2006/relationships/hyperlink" Target="https://www.xiaohongshu.com/user/profile/5d1b7376000000001003fbab?xhsshare=CopyLink&amp;appuid=5d1b7376000000001003fbab&amp;apptime=1605249856" TargetMode="External"/><Relationship Id="rId2" Type="http://schemas.openxmlformats.org/officeDocument/2006/relationships/hyperlink" Target="https://www.xiaohongshu.com/user/profile/598eebf250c4b44824942b8a?xhsshare=CopyLink&amp;appuid=598eebf250c4b44824942b8a&amp;apptime=1603441563" TargetMode="External"/><Relationship Id="rId1" Type="http://schemas.openxmlformats.org/officeDocument/2006/relationships/hyperlink" Target="https://www.xiaohongshu.com/discovery/item/5f9cdbb20000000001005244?xhsshare=CopyLink&amp;appuid=598eebf250c4b44824942b8a&amp;apptime=1605250082" TargetMode="External"/><Relationship Id="rId6" Type="http://schemas.openxmlformats.org/officeDocument/2006/relationships/hyperlink" Target="https://www.xiaohongshu.com/user/profile/5f6b36aa0000000001003b6b?xhsshare=CopyLink&amp;appuid=5f6b36aa0000000001003b6b&amp;apptime=1605503745" TargetMode="External"/><Relationship Id="rId5" Type="http://schemas.openxmlformats.org/officeDocument/2006/relationships/hyperlink" Target="https://www.xiaohongshu.com/user/profile/5dcacf2900000000010073f1?xhsshare=CopyLink&amp;appuid=5dcacf2900000000010073f1&amp;apptime=1605261656" TargetMode="External"/><Relationship Id="rId4" Type="http://schemas.openxmlformats.org/officeDocument/2006/relationships/hyperlink" Target="https://www.xiaohongshu.com/user/profile/5d84d901000000000100a8d2?xhsshare=CopyLink&amp;appuid=5d84d901000000000100a8d2&amp;apptime=1605502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F74"/>
  <sheetViews>
    <sheetView showGridLines="0" tabSelected="1" zoomScale="85" zoomScaleNormal="85" workbookViewId="0">
      <pane xSplit="15" ySplit="2" topLeftCell="P3" activePane="bottomRight" state="frozen"/>
      <selection pane="topRight"/>
      <selection pane="bottomLeft"/>
      <selection pane="bottomRight" activeCell="P3" sqref="P3"/>
    </sheetView>
  </sheetViews>
  <sheetFormatPr baseColWidth="10" defaultColWidth="9.33203125" defaultRowHeight="30.75" customHeight="1"/>
  <cols>
    <col min="1" max="1" width="1.77734375" style="66" customWidth="1"/>
    <col min="2" max="2" width="20.88671875" style="67" customWidth="1"/>
    <col min="3" max="3" width="1.77734375" style="68" customWidth="1"/>
    <col min="4" max="4" width="13.33203125" style="69" customWidth="1"/>
    <col min="5" max="7" width="13.33203125" style="70" customWidth="1"/>
    <col min="8" max="8" width="8.6640625" style="71" customWidth="1"/>
    <col min="9" max="9" width="9.5546875" style="71" customWidth="1"/>
    <col min="10" max="10" width="13.33203125" style="70" customWidth="1"/>
    <col min="11" max="11" width="8.33203125" style="70" hidden="1" customWidth="1"/>
    <col min="12" max="12" width="13.33203125" style="72" hidden="1" customWidth="1"/>
    <col min="13" max="13" width="13.6640625" style="69" hidden="1" customWidth="1"/>
    <col min="14" max="14" width="8.6640625" style="73" hidden="1" customWidth="1"/>
    <col min="15" max="15" width="10.21875" style="73" hidden="1" customWidth="1"/>
    <col min="16" max="18" width="8.109375" style="70" customWidth="1"/>
    <col min="19" max="19" width="9.33203125" style="19"/>
    <col min="20" max="20" width="8.109375" style="74" customWidth="1"/>
    <col min="21" max="21" width="8.109375" style="75" customWidth="1"/>
    <col min="22" max="25" width="18.88671875" style="75" hidden="1" customWidth="1"/>
    <col min="26" max="26" width="9.44140625" style="75" customWidth="1"/>
    <col min="27" max="28" width="8.33203125" style="76" customWidth="1"/>
    <col min="29" max="29" width="8.33203125" style="77" customWidth="1"/>
    <col min="30" max="30" width="9.33203125" style="69"/>
    <col min="31" max="32" width="9.33203125" style="70"/>
    <col min="33" max="16384" width="9.33203125" style="69"/>
  </cols>
  <sheetData>
    <row r="1" spans="2:32" ht="51" customHeight="1">
      <c r="B1" s="78" t="s">
        <v>0</v>
      </c>
      <c r="D1" s="79" t="s">
        <v>1</v>
      </c>
      <c r="E1" s="79"/>
      <c r="F1" s="79"/>
      <c r="G1" s="79"/>
      <c r="H1" s="80"/>
      <c r="I1" s="80"/>
      <c r="J1" s="79"/>
      <c r="K1" s="79"/>
      <c r="L1" s="79"/>
      <c r="M1" s="79"/>
      <c r="N1" s="107"/>
      <c r="O1" s="107"/>
      <c r="P1" s="108"/>
      <c r="Q1" s="108"/>
      <c r="R1" s="108"/>
      <c r="S1" s="108"/>
      <c r="T1" s="108"/>
      <c r="U1" s="79"/>
      <c r="V1" s="79"/>
      <c r="W1" s="79"/>
      <c r="X1" s="151"/>
      <c r="Y1" s="151"/>
      <c r="Z1" s="180"/>
      <c r="AA1" s="180"/>
      <c r="AB1" s="180"/>
      <c r="AC1" s="181"/>
    </row>
    <row r="2" spans="2:32" ht="30.75" customHeight="1">
      <c r="B2" s="81">
        <v>44165</v>
      </c>
      <c r="D2" s="82" t="s">
        <v>2</v>
      </c>
      <c r="E2" s="82" t="s">
        <v>3</v>
      </c>
      <c r="F2" s="82" t="s">
        <v>4</v>
      </c>
      <c r="G2" s="82" t="s">
        <v>5</v>
      </c>
      <c r="H2" s="83" t="s">
        <v>6</v>
      </c>
      <c r="I2" s="83" t="s">
        <v>7</v>
      </c>
      <c r="J2" s="82" t="s">
        <v>8</v>
      </c>
      <c r="K2" s="82" t="s">
        <v>9</v>
      </c>
      <c r="L2" s="109" t="s">
        <v>10</v>
      </c>
      <c r="M2" s="110" t="s">
        <v>11</v>
      </c>
      <c r="N2" s="111" t="s">
        <v>12</v>
      </c>
      <c r="O2" s="112" t="s">
        <v>13</v>
      </c>
      <c r="P2" s="82" t="s">
        <v>14</v>
      </c>
      <c r="Q2" s="152" t="s">
        <v>15</v>
      </c>
      <c r="R2" s="152" t="s">
        <v>16</v>
      </c>
      <c r="S2" s="153" t="s">
        <v>17</v>
      </c>
      <c r="T2" s="153" t="s">
        <v>18</v>
      </c>
      <c r="U2" s="154" t="s">
        <v>19</v>
      </c>
      <c r="V2" s="154" t="s">
        <v>20</v>
      </c>
      <c r="W2" s="154" t="s">
        <v>21</v>
      </c>
      <c r="X2" s="155" t="s">
        <v>22</v>
      </c>
      <c r="Y2" s="155" t="s">
        <v>23</v>
      </c>
      <c r="Z2" s="182" t="s">
        <v>24</v>
      </c>
      <c r="AA2" s="182" t="s">
        <v>25</v>
      </c>
      <c r="AB2" s="182" t="s">
        <v>26</v>
      </c>
      <c r="AC2" s="183" t="s">
        <v>27</v>
      </c>
      <c r="AD2" s="184" t="s">
        <v>28</v>
      </c>
      <c r="AE2" s="184" t="s">
        <v>29</v>
      </c>
      <c r="AF2" s="70" t="s">
        <v>30</v>
      </c>
    </row>
    <row r="3" spans="2:32" ht="30.75" customHeight="1">
      <c r="B3" s="78" t="s">
        <v>31</v>
      </c>
      <c r="D3" s="84" t="s">
        <v>32</v>
      </c>
      <c r="E3" s="84" t="s">
        <v>33</v>
      </c>
      <c r="F3" s="84" t="s">
        <v>34</v>
      </c>
      <c r="G3" s="85" t="s">
        <v>35</v>
      </c>
      <c r="H3" s="86" t="s">
        <v>36</v>
      </c>
      <c r="I3" s="86">
        <v>300</v>
      </c>
      <c r="J3" s="113">
        <v>13560014813</v>
      </c>
      <c r="K3" s="114">
        <v>5</v>
      </c>
      <c r="L3" s="115">
        <v>43794</v>
      </c>
      <c r="M3" s="116"/>
      <c r="N3" s="117"/>
      <c r="O3" s="118">
        <f>tbl邀请[[#This Row],[拍单日期]]+5+tbl邀请[[#This Row],[收货后出稿时间]]</f>
        <v>43804</v>
      </c>
      <c r="P3" s="119" t="s">
        <v>37</v>
      </c>
      <c r="Q3" s="119">
        <v>10</v>
      </c>
      <c r="R3" s="119">
        <v>6</v>
      </c>
      <c r="S3" s="119" t="s">
        <v>37</v>
      </c>
      <c r="T3" s="156">
        <v>300</v>
      </c>
      <c r="U3" s="157" t="s">
        <v>38</v>
      </c>
      <c r="V3" s="158"/>
      <c r="W3" s="158"/>
      <c r="X3" s="158"/>
      <c r="Y3" s="158"/>
      <c r="Z3" s="185">
        <v>63</v>
      </c>
      <c r="AA3" s="185">
        <v>22</v>
      </c>
      <c r="AB3" s="186">
        <v>21</v>
      </c>
      <c r="AC3" s="187"/>
      <c r="AD3" s="188"/>
      <c r="AE3" s="189" t="s">
        <v>37</v>
      </c>
      <c r="AF3" s="189" t="s">
        <v>39</v>
      </c>
    </row>
    <row r="4" spans="2:32" ht="30.75" customHeight="1">
      <c r="B4" s="87">
        <f ca="1">婚礼日期-TODAY()</f>
        <v>-122</v>
      </c>
      <c r="D4" s="84" t="s">
        <v>40</v>
      </c>
      <c r="E4" s="84" t="s">
        <v>41</v>
      </c>
      <c r="F4" s="84" t="s">
        <v>42</v>
      </c>
      <c r="G4" s="84" t="s">
        <v>43</v>
      </c>
      <c r="H4" s="86" t="s">
        <v>44</v>
      </c>
      <c r="I4" s="86">
        <v>200</v>
      </c>
      <c r="J4" s="113">
        <v>18819773864</v>
      </c>
      <c r="K4" s="114"/>
      <c r="L4" s="115"/>
      <c r="M4" s="116"/>
      <c r="N4" s="117"/>
      <c r="O4" s="118">
        <f>tbl邀请[[#This Row],[拍单日期]]+5+tbl邀请[[#This Row],[收货后出稿时间]]</f>
        <v>5</v>
      </c>
      <c r="P4" s="119" t="s">
        <v>37</v>
      </c>
      <c r="Q4" s="119">
        <v>1</v>
      </c>
      <c r="R4" s="119">
        <v>8</v>
      </c>
      <c r="S4" s="119" t="s">
        <v>37</v>
      </c>
      <c r="T4" s="156">
        <v>200</v>
      </c>
      <c r="U4" s="159" t="s">
        <v>45</v>
      </c>
      <c r="V4" s="158"/>
      <c r="W4" s="158"/>
      <c r="X4" s="160" t="s">
        <v>46</v>
      </c>
      <c r="Y4" s="160" t="s">
        <v>47</v>
      </c>
      <c r="Z4" s="169" t="s">
        <v>48</v>
      </c>
      <c r="AA4" s="169" t="s">
        <v>49</v>
      </c>
      <c r="AB4" s="190" t="s">
        <v>50</v>
      </c>
      <c r="AC4" s="187" t="s">
        <v>51</v>
      </c>
      <c r="AD4" s="188"/>
      <c r="AE4" s="189" t="s">
        <v>37</v>
      </c>
      <c r="AF4" s="189" t="s">
        <v>39</v>
      </c>
    </row>
    <row r="5" spans="2:32" ht="30.75" customHeight="1">
      <c r="B5" s="88" t="s">
        <v>52</v>
      </c>
      <c r="D5" s="84" t="s">
        <v>53</v>
      </c>
      <c r="E5" s="84" t="s">
        <v>54</v>
      </c>
      <c r="F5" s="84" t="s">
        <v>53</v>
      </c>
      <c r="G5" s="84" t="s">
        <v>55</v>
      </c>
      <c r="H5" s="86" t="s">
        <v>56</v>
      </c>
      <c r="I5" s="86">
        <v>200</v>
      </c>
      <c r="J5" s="113">
        <v>13680362760</v>
      </c>
      <c r="K5" s="114"/>
      <c r="L5" s="115"/>
      <c r="M5" s="116"/>
      <c r="N5" s="117"/>
      <c r="O5" s="118">
        <f>tbl邀请[[#This Row],[拍单日期]]+5+tbl邀请[[#This Row],[收货后出稿时间]]</f>
        <v>5</v>
      </c>
      <c r="P5" s="119" t="s">
        <v>37</v>
      </c>
      <c r="Q5" s="119">
        <v>10</v>
      </c>
      <c r="R5" s="119">
        <v>7</v>
      </c>
      <c r="S5" s="119" t="s">
        <v>37</v>
      </c>
      <c r="T5" s="156">
        <v>200</v>
      </c>
      <c r="U5" s="159" t="s">
        <v>57</v>
      </c>
      <c r="V5" s="158" t="s">
        <v>58</v>
      </c>
      <c r="W5" s="158"/>
      <c r="X5" s="160" t="s">
        <v>59</v>
      </c>
      <c r="Y5" s="158" t="s">
        <v>60</v>
      </c>
      <c r="Z5" s="185" t="s">
        <v>61</v>
      </c>
      <c r="AA5" s="185" t="s">
        <v>62</v>
      </c>
      <c r="AB5" s="186" t="s">
        <v>63</v>
      </c>
      <c r="AC5" s="187" t="s">
        <v>63</v>
      </c>
      <c r="AD5" s="188"/>
      <c r="AE5" s="189" t="s">
        <v>37</v>
      </c>
      <c r="AF5" s="189" t="s">
        <v>39</v>
      </c>
    </row>
    <row r="6" spans="2:32" ht="30.75" customHeight="1">
      <c r="B6" s="89">
        <f>tbl邀请[[#Totals],[小红书昵称]]</f>
        <v>70</v>
      </c>
      <c r="D6" s="90" t="s">
        <v>64</v>
      </c>
      <c r="E6" s="90" t="s">
        <v>65</v>
      </c>
      <c r="F6" s="90" t="s">
        <v>64</v>
      </c>
      <c r="G6" s="90" t="s">
        <v>66</v>
      </c>
      <c r="H6" s="91" t="s">
        <v>56</v>
      </c>
      <c r="I6" s="91">
        <v>200</v>
      </c>
      <c r="J6" s="120">
        <v>13432220061</v>
      </c>
      <c r="K6" s="121"/>
      <c r="L6" s="122"/>
      <c r="M6" s="123"/>
      <c r="N6" s="124"/>
      <c r="O6" s="125">
        <f>tbl邀请[[#This Row],[拍单日期]]+5+tbl邀请[[#This Row],[收货后出稿时间]]</f>
        <v>5</v>
      </c>
      <c r="P6" s="121" t="s">
        <v>67</v>
      </c>
      <c r="Q6" s="121">
        <v>0</v>
      </c>
      <c r="R6" s="121">
        <v>0</v>
      </c>
      <c r="S6" s="121" t="s">
        <v>67</v>
      </c>
      <c r="T6" s="161">
        <v>0</v>
      </c>
      <c r="U6" s="162"/>
      <c r="V6" s="162"/>
      <c r="W6" s="162"/>
      <c r="X6" s="163"/>
      <c r="Y6" s="163"/>
      <c r="Z6" s="191"/>
      <c r="AA6" s="191"/>
      <c r="AB6" s="192"/>
      <c r="AC6" s="193"/>
      <c r="AD6" s="194"/>
      <c r="AE6" s="195"/>
      <c r="AF6" s="195" t="s">
        <v>39</v>
      </c>
    </row>
    <row r="7" spans="2:32" ht="30.75" customHeight="1">
      <c r="B7" s="88" t="s">
        <v>68</v>
      </c>
      <c r="D7" s="84" t="s">
        <v>69</v>
      </c>
      <c r="E7" s="84" t="s">
        <v>70</v>
      </c>
      <c r="F7" s="84" t="s">
        <v>71</v>
      </c>
      <c r="G7" s="92" t="s">
        <v>72</v>
      </c>
      <c r="H7" s="86" t="s">
        <v>73</v>
      </c>
      <c r="I7" s="86">
        <v>200</v>
      </c>
      <c r="J7" s="113">
        <v>13411929053</v>
      </c>
      <c r="K7" s="114"/>
      <c r="L7" s="115"/>
      <c r="M7" s="116"/>
      <c r="N7" s="117"/>
      <c r="O7" s="118">
        <f>tbl邀请[[#This Row],[拍单日期]]+5+tbl邀请[[#This Row],[收货后出稿时间]]</f>
        <v>5</v>
      </c>
      <c r="P7" s="119" t="s">
        <v>37</v>
      </c>
      <c r="Q7" s="119">
        <v>10</v>
      </c>
      <c r="R7" s="119">
        <v>8</v>
      </c>
      <c r="S7" s="119" t="s">
        <v>37</v>
      </c>
      <c r="T7" s="156">
        <v>200</v>
      </c>
      <c r="U7" s="159" t="s">
        <v>74</v>
      </c>
      <c r="V7" s="164" t="s">
        <v>75</v>
      </c>
      <c r="W7" s="158"/>
      <c r="X7" s="160" t="s">
        <v>76</v>
      </c>
      <c r="Y7" s="158" t="s">
        <v>77</v>
      </c>
      <c r="Z7" s="185" t="s">
        <v>78</v>
      </c>
      <c r="AA7" s="185" t="s">
        <v>79</v>
      </c>
      <c r="AB7" s="186" t="s">
        <v>80</v>
      </c>
      <c r="AC7" s="187" t="s">
        <v>81</v>
      </c>
      <c r="AD7" s="188"/>
      <c r="AE7" s="189" t="s">
        <v>37</v>
      </c>
      <c r="AF7" s="189" t="s">
        <v>39</v>
      </c>
    </row>
    <row r="8" spans="2:32" ht="31.5" customHeight="1">
      <c r="B8" s="89">
        <f>tbl邀请[[#Totals],[拍单日期]]</f>
        <v>1</v>
      </c>
      <c r="D8" s="93" t="s">
        <v>82</v>
      </c>
      <c r="E8" s="84">
        <v>739174124</v>
      </c>
      <c r="F8" s="84" t="s">
        <v>83</v>
      </c>
      <c r="G8" s="84" t="s">
        <v>84</v>
      </c>
      <c r="H8" s="86" t="s">
        <v>85</v>
      </c>
      <c r="I8" s="86">
        <v>200</v>
      </c>
      <c r="J8" s="113">
        <v>18665898429</v>
      </c>
      <c r="K8" s="114"/>
      <c r="L8" s="115"/>
      <c r="M8" s="116"/>
      <c r="N8" s="117"/>
      <c r="O8" s="118">
        <f>tbl邀请[[#This Row],[拍单日期]]+5+tbl邀请[[#This Row],[收货后出稿时间]]</f>
        <v>5</v>
      </c>
      <c r="P8" s="119" t="s">
        <v>37</v>
      </c>
      <c r="Q8" s="119">
        <v>10</v>
      </c>
      <c r="R8" s="119">
        <v>9</v>
      </c>
      <c r="S8" s="119" t="s">
        <v>37</v>
      </c>
      <c r="T8" s="165">
        <v>200</v>
      </c>
      <c r="U8" s="159" t="s">
        <v>86</v>
      </c>
      <c r="V8" s="158"/>
      <c r="W8" s="158"/>
      <c r="X8" s="160" t="s">
        <v>87</v>
      </c>
      <c r="Y8" s="158" t="s">
        <v>88</v>
      </c>
      <c r="Z8" s="185" t="s">
        <v>89</v>
      </c>
      <c r="AA8" s="185" t="s">
        <v>50</v>
      </c>
      <c r="AB8" s="186" t="s">
        <v>50</v>
      </c>
      <c r="AC8" s="187" t="s">
        <v>50</v>
      </c>
      <c r="AD8" s="188"/>
      <c r="AE8" s="189"/>
      <c r="AF8" s="189" t="s">
        <v>39</v>
      </c>
    </row>
    <row r="9" spans="2:32" ht="30.75" customHeight="1">
      <c r="B9" s="88" t="s">
        <v>90</v>
      </c>
      <c r="D9" s="84" t="s">
        <v>91</v>
      </c>
      <c r="E9" s="84">
        <v>13716078043</v>
      </c>
      <c r="F9" s="84" t="s">
        <v>92</v>
      </c>
      <c r="G9" s="84" t="s">
        <v>93</v>
      </c>
      <c r="H9" s="86" t="s">
        <v>94</v>
      </c>
      <c r="I9" s="86">
        <v>200</v>
      </c>
      <c r="J9" s="113">
        <v>13716078043</v>
      </c>
      <c r="K9" s="114"/>
      <c r="L9" s="115"/>
      <c r="M9" s="116"/>
      <c r="N9" s="117"/>
      <c r="O9" s="118">
        <f>tbl邀请[[#This Row],[拍单日期]]+5+tbl邀请[[#This Row],[收货后出稿时间]]</f>
        <v>5</v>
      </c>
      <c r="P9" s="119" t="s">
        <v>37</v>
      </c>
      <c r="Q9" s="119">
        <v>10</v>
      </c>
      <c r="R9" s="119">
        <v>8</v>
      </c>
      <c r="S9" s="119" t="s">
        <v>37</v>
      </c>
      <c r="T9" s="156">
        <v>200</v>
      </c>
      <c r="U9" s="159" t="s">
        <v>95</v>
      </c>
      <c r="V9" s="158"/>
      <c r="W9" s="158"/>
      <c r="X9" s="160" t="s">
        <v>96</v>
      </c>
      <c r="Y9" s="158" t="s">
        <v>97</v>
      </c>
      <c r="Z9" s="185" t="s">
        <v>98</v>
      </c>
      <c r="AA9" s="185" t="s">
        <v>99</v>
      </c>
      <c r="AB9" s="186" t="s">
        <v>100</v>
      </c>
      <c r="AC9" s="187" t="s">
        <v>100</v>
      </c>
      <c r="AD9" s="188"/>
      <c r="AE9" s="189" t="s">
        <v>37</v>
      </c>
      <c r="AF9" s="189" t="s">
        <v>39</v>
      </c>
    </row>
    <row r="10" spans="2:32" ht="30.75" customHeight="1">
      <c r="B10" s="89">
        <f>tbl邀请[[#Totals],[是否交稿]]</f>
        <v>66</v>
      </c>
      <c r="D10" s="84" t="s">
        <v>101</v>
      </c>
      <c r="E10" s="84" t="s">
        <v>102</v>
      </c>
      <c r="F10" s="84" t="s">
        <v>103</v>
      </c>
      <c r="G10" s="84" t="s">
        <v>104</v>
      </c>
      <c r="H10" s="86" t="s">
        <v>105</v>
      </c>
      <c r="I10" s="86">
        <v>200</v>
      </c>
      <c r="J10" s="113">
        <v>17760746025</v>
      </c>
      <c r="K10" s="114"/>
      <c r="L10" s="115"/>
      <c r="M10" s="116"/>
      <c r="N10" s="117"/>
      <c r="O10" s="118">
        <f>tbl邀请[[#This Row],[拍单日期]]+5+tbl邀请[[#This Row],[收货后出稿时间]]</f>
        <v>5</v>
      </c>
      <c r="P10" s="119" t="s">
        <v>37</v>
      </c>
      <c r="Q10" s="119">
        <v>10</v>
      </c>
      <c r="R10" s="119">
        <v>8</v>
      </c>
      <c r="S10" s="119" t="s">
        <v>37</v>
      </c>
      <c r="T10" s="156">
        <v>200</v>
      </c>
      <c r="U10" s="159" t="s">
        <v>106</v>
      </c>
      <c r="V10" s="158"/>
      <c r="W10" s="158"/>
      <c r="X10" s="160" t="s">
        <v>107</v>
      </c>
      <c r="Y10" s="158" t="s">
        <v>108</v>
      </c>
      <c r="Z10" s="185" t="s">
        <v>80</v>
      </c>
      <c r="AA10" s="185" t="s">
        <v>109</v>
      </c>
      <c r="AB10" s="186" t="s">
        <v>89</v>
      </c>
      <c r="AC10" s="187" t="s">
        <v>89</v>
      </c>
      <c r="AD10" s="188"/>
      <c r="AE10" s="189" t="s">
        <v>37</v>
      </c>
      <c r="AF10" s="189" t="s">
        <v>39</v>
      </c>
    </row>
    <row r="11" spans="2:32" ht="30.75" customHeight="1">
      <c r="B11" s="88" t="s">
        <v>110</v>
      </c>
      <c r="D11" s="84" t="s">
        <v>111</v>
      </c>
      <c r="E11" s="84" t="s">
        <v>111</v>
      </c>
      <c r="F11" s="84" t="s">
        <v>111</v>
      </c>
      <c r="G11" s="92" t="s">
        <v>112</v>
      </c>
      <c r="H11" s="86" t="s">
        <v>113</v>
      </c>
      <c r="I11" s="86">
        <v>200</v>
      </c>
      <c r="J11" s="84">
        <v>13976856828</v>
      </c>
      <c r="K11" s="114"/>
      <c r="L11" s="115"/>
      <c r="M11" s="116"/>
      <c r="N11" s="117"/>
      <c r="O11" s="118">
        <f>tbl邀请[[#This Row],[拍单日期]]+5+tbl邀请[[#This Row],[收货后出稿时间]]</f>
        <v>5</v>
      </c>
      <c r="P11" s="119" t="s">
        <v>37</v>
      </c>
      <c r="Q11" s="119">
        <v>10</v>
      </c>
      <c r="R11" s="119">
        <v>8</v>
      </c>
      <c r="S11" s="119" t="s">
        <v>37</v>
      </c>
      <c r="T11" s="156">
        <v>200</v>
      </c>
      <c r="U11" s="159" t="s">
        <v>114</v>
      </c>
      <c r="V11" s="158"/>
      <c r="W11" s="158"/>
      <c r="X11" s="160" t="s">
        <v>115</v>
      </c>
      <c r="Y11" s="158" t="s">
        <v>116</v>
      </c>
      <c r="Z11" s="185" t="s">
        <v>117</v>
      </c>
      <c r="AA11" s="185" t="s">
        <v>118</v>
      </c>
      <c r="AB11" s="186" t="s">
        <v>119</v>
      </c>
      <c r="AC11" s="187" t="s">
        <v>119</v>
      </c>
      <c r="AD11" s="188"/>
      <c r="AE11" s="189" t="s">
        <v>37</v>
      </c>
      <c r="AF11" s="189" t="s">
        <v>39</v>
      </c>
    </row>
    <row r="12" spans="2:32" ht="30.75" customHeight="1">
      <c r="B12" s="89">
        <f>tbl邀请[[#Totals],[是否发布]]</f>
        <v>65</v>
      </c>
      <c r="D12" s="84" t="s">
        <v>120</v>
      </c>
      <c r="E12" s="84" t="s">
        <v>121</v>
      </c>
      <c r="F12" s="84" t="s">
        <v>120</v>
      </c>
      <c r="G12" s="92" t="s">
        <v>122</v>
      </c>
      <c r="H12" s="86" t="s">
        <v>123</v>
      </c>
      <c r="I12" s="86">
        <v>300</v>
      </c>
      <c r="J12" s="113">
        <v>17730808207</v>
      </c>
      <c r="K12" s="114"/>
      <c r="L12" s="115"/>
      <c r="M12" s="116"/>
      <c r="N12" s="117"/>
      <c r="O12" s="118">
        <f>tbl邀请[[#This Row],[拍单日期]]+5+tbl邀请[[#This Row],[收货后出稿时间]]</f>
        <v>5</v>
      </c>
      <c r="P12" s="119" t="s">
        <v>37</v>
      </c>
      <c r="Q12" s="119">
        <v>10</v>
      </c>
      <c r="R12" s="119">
        <v>7</v>
      </c>
      <c r="S12" s="119" t="s">
        <v>37</v>
      </c>
      <c r="T12" s="156">
        <v>300</v>
      </c>
      <c r="U12" s="159" t="s">
        <v>124</v>
      </c>
      <c r="V12" s="158"/>
      <c r="W12" s="158"/>
      <c r="X12" s="160" t="s">
        <v>125</v>
      </c>
      <c r="Y12" s="158" t="s">
        <v>126</v>
      </c>
      <c r="Z12" s="185" t="s">
        <v>127</v>
      </c>
      <c r="AA12" s="185" t="s">
        <v>128</v>
      </c>
      <c r="AB12" s="186" t="s">
        <v>129</v>
      </c>
      <c r="AC12" s="187" t="s">
        <v>129</v>
      </c>
      <c r="AD12" s="188"/>
      <c r="AE12" s="189" t="s">
        <v>37</v>
      </c>
      <c r="AF12" s="189" t="s">
        <v>39</v>
      </c>
    </row>
    <row r="13" spans="2:32" ht="30.75" customHeight="1">
      <c r="B13" s="88" t="s">
        <v>130</v>
      </c>
      <c r="D13" s="84" t="s">
        <v>131</v>
      </c>
      <c r="E13" s="84" t="s">
        <v>131</v>
      </c>
      <c r="F13" s="84" t="s">
        <v>131</v>
      </c>
      <c r="G13" s="84" t="s">
        <v>132</v>
      </c>
      <c r="H13" s="86" t="s">
        <v>133</v>
      </c>
      <c r="I13" s="86">
        <v>200</v>
      </c>
      <c r="J13" s="84">
        <v>13750064550</v>
      </c>
      <c r="K13" s="114"/>
      <c r="L13" s="115"/>
      <c r="M13" s="116"/>
      <c r="N13" s="117"/>
      <c r="O13" s="118">
        <f>tbl邀请[[#This Row],[拍单日期]]+5+tbl邀请[[#This Row],[收货后出稿时间]]</f>
        <v>5</v>
      </c>
      <c r="P13" s="119" t="s">
        <v>37</v>
      </c>
      <c r="Q13" s="119">
        <v>10</v>
      </c>
      <c r="R13" s="119">
        <v>8</v>
      </c>
      <c r="S13" s="119" t="s">
        <v>37</v>
      </c>
      <c r="T13" s="156">
        <v>200</v>
      </c>
      <c r="U13" s="159" t="s">
        <v>134</v>
      </c>
      <c r="V13" s="164" t="s">
        <v>135</v>
      </c>
      <c r="W13" s="158"/>
      <c r="X13" s="160" t="s">
        <v>136</v>
      </c>
      <c r="Y13" s="158" t="s">
        <v>137</v>
      </c>
      <c r="Z13" s="185" t="s">
        <v>138</v>
      </c>
      <c r="AA13" s="185" t="s">
        <v>139</v>
      </c>
      <c r="AB13" s="186" t="s">
        <v>129</v>
      </c>
      <c r="AC13" s="187" t="s">
        <v>140</v>
      </c>
      <c r="AD13" s="188"/>
      <c r="AE13" s="189" t="s">
        <v>37</v>
      </c>
      <c r="AF13" s="189" t="s">
        <v>39</v>
      </c>
    </row>
    <row r="14" spans="2:32" ht="30.75" customHeight="1">
      <c r="B14" s="94">
        <f>tbl邀请[[#Totals],[拍单金额]]</f>
        <v>0</v>
      </c>
      <c r="D14" s="84" t="s">
        <v>141</v>
      </c>
      <c r="E14" s="84" t="s">
        <v>142</v>
      </c>
      <c r="F14" s="84" t="s">
        <v>143</v>
      </c>
      <c r="G14" s="84" t="s">
        <v>144</v>
      </c>
      <c r="H14" s="86" t="s">
        <v>105</v>
      </c>
      <c r="I14" s="86">
        <v>200</v>
      </c>
      <c r="J14" s="84">
        <v>18666500246</v>
      </c>
      <c r="K14" s="114"/>
      <c r="L14" s="115"/>
      <c r="M14" s="116"/>
      <c r="N14" s="117"/>
      <c r="O14" s="118">
        <f>tbl邀请[[#This Row],[拍单日期]]+5+tbl邀请[[#This Row],[收货后出稿时间]]</f>
        <v>5</v>
      </c>
      <c r="P14" s="119" t="s">
        <v>37</v>
      </c>
      <c r="Q14" s="119">
        <v>10</v>
      </c>
      <c r="R14" s="119">
        <v>8</v>
      </c>
      <c r="S14" s="119" t="s">
        <v>37</v>
      </c>
      <c r="T14" s="156">
        <v>200</v>
      </c>
      <c r="U14" s="159" t="s">
        <v>145</v>
      </c>
      <c r="V14" s="158"/>
      <c r="W14" s="158"/>
      <c r="X14" s="160" t="s">
        <v>146</v>
      </c>
      <c r="Y14" s="158" t="s">
        <v>147</v>
      </c>
      <c r="Z14" s="185" t="s">
        <v>89</v>
      </c>
      <c r="AA14" s="185" t="s">
        <v>148</v>
      </c>
      <c r="AB14" s="186" t="s">
        <v>149</v>
      </c>
      <c r="AC14" s="187" t="s">
        <v>149</v>
      </c>
      <c r="AD14" s="188"/>
      <c r="AE14" s="189" t="s">
        <v>37</v>
      </c>
      <c r="AF14" s="189" t="s">
        <v>39</v>
      </c>
    </row>
    <row r="15" spans="2:32" ht="30.75" customHeight="1">
      <c r="B15" s="88" t="s">
        <v>150</v>
      </c>
      <c r="D15" s="84" t="s">
        <v>151</v>
      </c>
      <c r="E15" s="84" t="s">
        <v>152</v>
      </c>
      <c r="F15" s="84" t="s">
        <v>153</v>
      </c>
      <c r="G15" s="92" t="s">
        <v>154</v>
      </c>
      <c r="H15" s="86" t="s">
        <v>155</v>
      </c>
      <c r="I15" s="86">
        <v>200</v>
      </c>
      <c r="J15" s="113">
        <v>13291816020</v>
      </c>
      <c r="K15" s="126"/>
      <c r="L15" s="127"/>
      <c r="M15" s="128"/>
      <c r="N15" s="129"/>
      <c r="O15" s="130">
        <f>tbl邀请[[#This Row],[拍单日期]]+5+tbl邀请[[#This Row],[收货后出稿时间]]</f>
        <v>5</v>
      </c>
      <c r="P15" s="119" t="s">
        <v>37</v>
      </c>
      <c r="Q15" s="119">
        <v>1</v>
      </c>
      <c r="R15" s="119">
        <v>8</v>
      </c>
      <c r="S15" s="119" t="s">
        <v>37</v>
      </c>
      <c r="T15" s="165">
        <v>200</v>
      </c>
      <c r="U15" s="157" t="s">
        <v>156</v>
      </c>
      <c r="V15" s="166"/>
      <c r="W15" s="166"/>
      <c r="X15" s="167"/>
      <c r="Y15" s="167"/>
      <c r="Z15" s="185">
        <v>58</v>
      </c>
      <c r="AA15" s="185">
        <v>27</v>
      </c>
      <c r="AB15" s="186">
        <v>8</v>
      </c>
      <c r="AC15" s="187"/>
      <c r="AD15" s="188"/>
      <c r="AE15" s="189"/>
      <c r="AF15" s="189" t="s">
        <v>39</v>
      </c>
    </row>
    <row r="16" spans="2:32" ht="30.75" customHeight="1">
      <c r="B16" s="94">
        <f>tbl邀请[[#Totals],[结算金额]]</f>
        <v>14250</v>
      </c>
      <c r="D16" s="90" t="s">
        <v>157</v>
      </c>
      <c r="E16" s="90">
        <v>17606622981</v>
      </c>
      <c r="F16" s="90" t="s">
        <v>158</v>
      </c>
      <c r="G16" s="90" t="s">
        <v>159</v>
      </c>
      <c r="H16" s="91" t="s">
        <v>113</v>
      </c>
      <c r="I16" s="91">
        <v>200</v>
      </c>
      <c r="J16" s="120">
        <v>17606622981</v>
      </c>
      <c r="K16" s="121"/>
      <c r="L16" s="122"/>
      <c r="M16" s="123"/>
      <c r="N16" s="124"/>
      <c r="O16" s="125">
        <f>tbl邀请[[#This Row],[拍单日期]]+5+tbl邀请[[#This Row],[收货后出稿时间]]</f>
        <v>5</v>
      </c>
      <c r="P16" s="121" t="s">
        <v>67</v>
      </c>
      <c r="Q16" s="121">
        <v>0</v>
      </c>
      <c r="R16" s="121">
        <v>0</v>
      </c>
      <c r="S16" s="121" t="s">
        <v>67</v>
      </c>
      <c r="T16" s="161">
        <v>0</v>
      </c>
      <c r="U16" s="162"/>
      <c r="V16" s="162"/>
      <c r="W16" s="162"/>
      <c r="X16" s="163"/>
      <c r="Y16" s="163"/>
      <c r="Z16" s="191"/>
      <c r="AA16" s="191"/>
      <c r="AB16" s="192"/>
      <c r="AC16" s="193"/>
      <c r="AD16" s="194"/>
      <c r="AE16" s="195"/>
      <c r="AF16" s="195" t="s">
        <v>39</v>
      </c>
    </row>
    <row r="17" spans="2:32" ht="30.75" customHeight="1">
      <c r="B17" s="88" t="s">
        <v>160</v>
      </c>
      <c r="D17" s="84" t="s">
        <v>161</v>
      </c>
      <c r="E17" s="84" t="s">
        <v>162</v>
      </c>
      <c r="F17" s="84" t="s">
        <v>161</v>
      </c>
      <c r="G17" s="84" t="s">
        <v>163</v>
      </c>
      <c r="H17" s="86" t="s">
        <v>164</v>
      </c>
      <c r="I17" s="86">
        <v>200</v>
      </c>
      <c r="J17" s="113">
        <v>15137321865</v>
      </c>
      <c r="K17" s="114"/>
      <c r="L17" s="115"/>
      <c r="M17" s="116"/>
      <c r="N17" s="117"/>
      <c r="O17" s="118">
        <f>tbl邀请[[#This Row],[拍单日期]]+5+tbl邀请[[#This Row],[收货后出稿时间]]</f>
        <v>5</v>
      </c>
      <c r="P17" s="119" t="s">
        <v>37</v>
      </c>
      <c r="Q17" s="119">
        <v>10</v>
      </c>
      <c r="R17" s="119">
        <v>8</v>
      </c>
      <c r="S17" s="119" t="s">
        <v>37</v>
      </c>
      <c r="T17" s="156">
        <v>200</v>
      </c>
      <c r="U17" s="159" t="s">
        <v>165</v>
      </c>
      <c r="V17" s="158"/>
      <c r="W17" s="158"/>
      <c r="X17" s="160" t="s">
        <v>166</v>
      </c>
      <c r="Y17" s="158" t="s">
        <v>167</v>
      </c>
      <c r="Z17" s="185" t="s">
        <v>168</v>
      </c>
      <c r="AA17" s="185" t="s">
        <v>99</v>
      </c>
      <c r="AB17" s="186" t="s">
        <v>169</v>
      </c>
      <c r="AC17" s="187" t="s">
        <v>170</v>
      </c>
      <c r="AD17" s="188"/>
      <c r="AE17" s="189" t="s">
        <v>37</v>
      </c>
      <c r="AF17" s="189" t="s">
        <v>39</v>
      </c>
    </row>
    <row r="18" spans="2:32" ht="30.75" customHeight="1">
      <c r="B18" s="94">
        <f>tbl邀请[[#Totals],[笔记报价]]-B16</f>
        <v>1550</v>
      </c>
      <c r="D18" s="84" t="s">
        <v>171</v>
      </c>
      <c r="E18" s="84" t="s">
        <v>172</v>
      </c>
      <c r="F18" s="84" t="s">
        <v>173</v>
      </c>
      <c r="G18" s="92" t="s">
        <v>174</v>
      </c>
      <c r="H18" s="86" t="s">
        <v>175</v>
      </c>
      <c r="I18" s="86">
        <v>200</v>
      </c>
      <c r="J18" s="113">
        <v>18575611607</v>
      </c>
      <c r="K18" s="114"/>
      <c r="L18" s="115"/>
      <c r="M18" s="116"/>
      <c r="N18" s="117"/>
      <c r="O18" s="118">
        <f>tbl邀请[[#This Row],[拍单日期]]+5+tbl邀请[[#This Row],[收货后出稿时间]]</f>
        <v>5</v>
      </c>
      <c r="P18" s="119" t="s">
        <v>37</v>
      </c>
      <c r="Q18" s="119">
        <v>10</v>
      </c>
      <c r="R18" s="119">
        <v>7</v>
      </c>
      <c r="S18" s="119" t="s">
        <v>37</v>
      </c>
      <c r="T18" s="165">
        <v>200</v>
      </c>
      <c r="U18" s="159" t="s">
        <v>176</v>
      </c>
      <c r="V18" s="164" t="s">
        <v>177</v>
      </c>
      <c r="W18" s="158"/>
      <c r="X18" s="160" t="s">
        <v>178</v>
      </c>
      <c r="Y18" s="158" t="s">
        <v>179</v>
      </c>
      <c r="Z18" s="185" t="s">
        <v>180</v>
      </c>
      <c r="AA18" s="185" t="s">
        <v>181</v>
      </c>
      <c r="AB18" s="186" t="s">
        <v>182</v>
      </c>
      <c r="AC18" s="187" t="s">
        <v>148</v>
      </c>
      <c r="AD18" s="188"/>
      <c r="AE18" s="189" t="s">
        <v>37</v>
      </c>
      <c r="AF18" s="189" t="s">
        <v>39</v>
      </c>
    </row>
    <row r="19" spans="2:32" ht="30.75" customHeight="1">
      <c r="D19" s="84" t="s">
        <v>183</v>
      </c>
      <c r="E19" s="84" t="s">
        <v>184</v>
      </c>
      <c r="F19" s="84" t="s">
        <v>185</v>
      </c>
      <c r="G19" s="84" t="s">
        <v>186</v>
      </c>
      <c r="H19" s="86" t="s">
        <v>187</v>
      </c>
      <c r="I19" s="86">
        <v>300</v>
      </c>
      <c r="J19" s="113">
        <v>13213219280</v>
      </c>
      <c r="K19" s="114"/>
      <c r="L19" s="115"/>
      <c r="M19" s="116"/>
      <c r="N19" s="117"/>
      <c r="O19" s="118">
        <f>tbl邀请[[#This Row],[拍单日期]]+5+tbl邀请[[#This Row],[收货后出稿时间]]</f>
        <v>5</v>
      </c>
      <c r="P19" s="119" t="s">
        <v>37</v>
      </c>
      <c r="Q19" s="119">
        <v>10</v>
      </c>
      <c r="R19" s="119">
        <v>1</v>
      </c>
      <c r="S19" s="119" t="s">
        <v>37</v>
      </c>
      <c r="T19" s="165">
        <v>300</v>
      </c>
      <c r="U19" s="159" t="s">
        <v>188</v>
      </c>
      <c r="V19" s="158"/>
      <c r="W19" s="158"/>
      <c r="X19" s="160" t="s">
        <v>189</v>
      </c>
      <c r="Y19" s="158" t="s">
        <v>190</v>
      </c>
      <c r="Z19" s="185" t="s">
        <v>191</v>
      </c>
      <c r="AA19" s="185" t="s">
        <v>192</v>
      </c>
      <c r="AB19" s="186" t="s">
        <v>193</v>
      </c>
      <c r="AC19" s="187" t="s">
        <v>193</v>
      </c>
      <c r="AD19" s="188"/>
      <c r="AE19" s="189" t="s">
        <v>37</v>
      </c>
      <c r="AF19" s="189" t="s">
        <v>39</v>
      </c>
    </row>
    <row r="20" spans="2:32" ht="30.75" customHeight="1">
      <c r="B20" s="67" t="s">
        <v>194</v>
      </c>
      <c r="D20" s="84" t="s">
        <v>195</v>
      </c>
      <c r="E20" s="84" t="s">
        <v>196</v>
      </c>
      <c r="F20" s="84" t="s">
        <v>197</v>
      </c>
      <c r="G20" s="84" t="s">
        <v>198</v>
      </c>
      <c r="H20" s="86" t="s">
        <v>199</v>
      </c>
      <c r="I20" s="86">
        <v>200</v>
      </c>
      <c r="J20" s="113">
        <v>13202797328</v>
      </c>
      <c r="K20" s="114"/>
      <c r="L20" s="115"/>
      <c r="M20" s="116"/>
      <c r="N20" s="117"/>
      <c r="O20" s="118">
        <f>tbl邀请[[#This Row],[拍单日期]]+5+tbl邀请[[#This Row],[收货后出稿时间]]</f>
        <v>5</v>
      </c>
      <c r="P20" s="119" t="s">
        <v>37</v>
      </c>
      <c r="Q20" s="119">
        <v>10</v>
      </c>
      <c r="R20" s="119">
        <v>8</v>
      </c>
      <c r="S20" s="119" t="s">
        <v>37</v>
      </c>
      <c r="T20" s="156">
        <v>200</v>
      </c>
      <c r="U20" s="159" t="s">
        <v>200</v>
      </c>
      <c r="V20" s="164" t="s">
        <v>201</v>
      </c>
      <c r="W20" s="158"/>
      <c r="X20" s="160" t="s">
        <v>202</v>
      </c>
      <c r="Y20" s="158" t="s">
        <v>203</v>
      </c>
      <c r="Z20" s="185" t="s">
        <v>191</v>
      </c>
      <c r="AA20" s="185" t="s">
        <v>204</v>
      </c>
      <c r="AB20" s="186" t="s">
        <v>128</v>
      </c>
      <c r="AC20" s="187" t="s">
        <v>182</v>
      </c>
      <c r="AD20" s="188"/>
      <c r="AE20" s="189" t="s">
        <v>37</v>
      </c>
      <c r="AF20" s="189" t="s">
        <v>39</v>
      </c>
    </row>
    <row r="21" spans="2:32" ht="30.75" customHeight="1">
      <c r="B21" s="95">
        <f ca="1">TODAY()</f>
        <v>44287</v>
      </c>
      <c r="D21" s="93" t="s">
        <v>205</v>
      </c>
      <c r="E21" s="84">
        <v>619601494</v>
      </c>
      <c r="F21" s="84" t="s">
        <v>206</v>
      </c>
      <c r="G21" s="84" t="s">
        <v>207</v>
      </c>
      <c r="H21" s="86" t="s">
        <v>44</v>
      </c>
      <c r="I21" s="86">
        <v>200</v>
      </c>
      <c r="J21" s="113">
        <v>13250331508</v>
      </c>
      <c r="K21" s="114"/>
      <c r="L21" s="115"/>
      <c r="M21" s="116"/>
      <c r="N21" s="117"/>
      <c r="O21" s="118">
        <f>tbl邀请[[#This Row],[拍单日期]]+5+tbl邀请[[#This Row],[收货后出稿时间]]</f>
        <v>5</v>
      </c>
      <c r="P21" s="119" t="s">
        <v>37</v>
      </c>
      <c r="Q21" s="119">
        <v>10</v>
      </c>
      <c r="R21" s="119">
        <v>9</v>
      </c>
      <c r="S21" s="119" t="s">
        <v>37</v>
      </c>
      <c r="T21" s="156">
        <v>200</v>
      </c>
      <c r="U21" s="157" t="s">
        <v>208</v>
      </c>
      <c r="V21" s="158"/>
      <c r="W21" s="158"/>
      <c r="X21" s="158"/>
      <c r="Y21" s="158"/>
      <c r="Z21" s="185">
        <v>47</v>
      </c>
      <c r="AA21" s="185">
        <v>31</v>
      </c>
      <c r="AB21" s="186">
        <v>29</v>
      </c>
      <c r="AC21" s="187"/>
      <c r="AD21" s="188"/>
      <c r="AE21" s="189" t="s">
        <v>37</v>
      </c>
      <c r="AF21" s="189" t="s">
        <v>39</v>
      </c>
    </row>
    <row r="22" spans="2:32" ht="30.75" customHeight="1">
      <c r="D22" s="90" t="s">
        <v>209</v>
      </c>
      <c r="E22" s="90" t="s">
        <v>210</v>
      </c>
      <c r="F22" s="90" t="s">
        <v>209</v>
      </c>
      <c r="G22" s="90" t="s">
        <v>211</v>
      </c>
      <c r="H22" s="91" t="s">
        <v>212</v>
      </c>
      <c r="I22" s="91">
        <v>200</v>
      </c>
      <c r="J22" s="120">
        <v>13527658669</v>
      </c>
      <c r="K22" s="121"/>
      <c r="L22" s="122"/>
      <c r="M22" s="123"/>
      <c r="N22" s="124"/>
      <c r="O22" s="125">
        <f>tbl邀请[[#This Row],[拍单日期]]+5+tbl邀请[[#This Row],[收货后出稿时间]]</f>
        <v>5</v>
      </c>
      <c r="P22" s="121" t="s">
        <v>67</v>
      </c>
      <c r="Q22" s="121">
        <v>0</v>
      </c>
      <c r="R22" s="121">
        <v>0</v>
      </c>
      <c r="S22" s="121" t="s">
        <v>67</v>
      </c>
      <c r="T22" s="161">
        <v>0</v>
      </c>
      <c r="U22" s="162"/>
      <c r="V22" s="162"/>
      <c r="W22" s="162"/>
      <c r="X22" s="163"/>
      <c r="Y22" s="163"/>
      <c r="Z22" s="191"/>
      <c r="AA22" s="191"/>
      <c r="AB22" s="192"/>
      <c r="AC22" s="193"/>
      <c r="AD22" s="194"/>
      <c r="AE22" s="195"/>
      <c r="AF22" s="195" t="s">
        <v>39</v>
      </c>
    </row>
    <row r="23" spans="2:32" ht="30.75" customHeight="1">
      <c r="D23" s="84" t="s">
        <v>213</v>
      </c>
      <c r="E23" s="84" t="s">
        <v>214</v>
      </c>
      <c r="F23" s="84" t="s">
        <v>215</v>
      </c>
      <c r="G23" s="84" t="s">
        <v>216</v>
      </c>
      <c r="H23" s="86" t="s">
        <v>217</v>
      </c>
      <c r="I23" s="86">
        <v>300</v>
      </c>
      <c r="J23" s="113">
        <v>15755669701</v>
      </c>
      <c r="K23" s="114"/>
      <c r="L23" s="115"/>
      <c r="M23" s="116"/>
      <c r="N23" s="117"/>
      <c r="O23" s="118">
        <f>tbl邀请[[#This Row],[拍单日期]]+5+tbl邀请[[#This Row],[收货后出稿时间]]</f>
        <v>5</v>
      </c>
      <c r="P23" s="119" t="s">
        <v>37</v>
      </c>
      <c r="Q23" s="119">
        <v>1</v>
      </c>
      <c r="R23" s="119">
        <v>1</v>
      </c>
      <c r="S23" s="119" t="s">
        <v>37</v>
      </c>
      <c r="T23" s="156">
        <v>300</v>
      </c>
      <c r="U23" s="157" t="s">
        <v>218</v>
      </c>
      <c r="V23" s="158"/>
      <c r="W23" s="158"/>
      <c r="X23" s="158"/>
      <c r="Y23" s="158"/>
      <c r="Z23" s="185">
        <v>30</v>
      </c>
      <c r="AA23" s="185">
        <v>25</v>
      </c>
      <c r="AB23" s="186">
        <v>12</v>
      </c>
      <c r="AC23" s="187"/>
      <c r="AD23" s="188"/>
      <c r="AE23" s="189" t="s">
        <v>37</v>
      </c>
      <c r="AF23" s="189" t="s">
        <v>39</v>
      </c>
    </row>
    <row r="24" spans="2:32" ht="30.75" customHeight="1">
      <c r="D24" s="84" t="s">
        <v>219</v>
      </c>
      <c r="E24" s="84" t="s">
        <v>220</v>
      </c>
      <c r="F24" s="84" t="s">
        <v>221</v>
      </c>
      <c r="G24" s="84" t="s">
        <v>222</v>
      </c>
      <c r="H24" s="86" t="s">
        <v>113</v>
      </c>
      <c r="I24" s="86">
        <v>200</v>
      </c>
      <c r="J24" s="113">
        <v>13795995442</v>
      </c>
      <c r="K24" s="114"/>
      <c r="L24" s="115"/>
      <c r="M24" s="116"/>
      <c r="N24" s="117"/>
      <c r="O24" s="118">
        <f>tbl邀请[[#This Row],[拍单日期]]+5+tbl邀请[[#This Row],[收货后出稿时间]]</f>
        <v>5</v>
      </c>
      <c r="P24" s="119" t="s">
        <v>37</v>
      </c>
      <c r="Q24" s="119">
        <v>10</v>
      </c>
      <c r="R24" s="119">
        <v>7</v>
      </c>
      <c r="S24" s="119" t="s">
        <v>37</v>
      </c>
      <c r="T24" s="156">
        <v>200</v>
      </c>
      <c r="U24" s="159" t="s">
        <v>223</v>
      </c>
      <c r="V24" s="164" t="s">
        <v>224</v>
      </c>
      <c r="W24" s="164" t="s">
        <v>225</v>
      </c>
      <c r="X24" s="160" t="s">
        <v>226</v>
      </c>
      <c r="Y24" s="158" t="s">
        <v>227</v>
      </c>
      <c r="Z24" s="185" t="s">
        <v>228</v>
      </c>
      <c r="AA24" s="185" t="s">
        <v>229</v>
      </c>
      <c r="AB24" s="186" t="s">
        <v>204</v>
      </c>
      <c r="AC24" s="187" t="s">
        <v>148</v>
      </c>
      <c r="AD24" s="188"/>
      <c r="AE24" s="189" t="s">
        <v>37</v>
      </c>
      <c r="AF24" s="189" t="s">
        <v>39</v>
      </c>
    </row>
    <row r="25" spans="2:32" ht="30.75" customHeight="1">
      <c r="D25" s="84" t="s">
        <v>230</v>
      </c>
      <c r="E25" s="84">
        <v>15813385996</v>
      </c>
      <c r="F25" s="84" t="s">
        <v>231</v>
      </c>
      <c r="G25" s="84" t="s">
        <v>232</v>
      </c>
      <c r="H25" s="86" t="s">
        <v>233</v>
      </c>
      <c r="I25" s="86">
        <v>300</v>
      </c>
      <c r="J25" s="113">
        <v>18923920576</v>
      </c>
      <c r="K25" s="114"/>
      <c r="L25" s="115"/>
      <c r="M25" s="116"/>
      <c r="N25" s="117"/>
      <c r="O25" s="118">
        <f>tbl邀请[[#This Row],[拍单日期]]+5+tbl邀请[[#This Row],[收货后出稿时间]]</f>
        <v>5</v>
      </c>
      <c r="P25" s="119" t="s">
        <v>37</v>
      </c>
      <c r="Q25" s="119">
        <v>10</v>
      </c>
      <c r="R25" s="119">
        <v>7</v>
      </c>
      <c r="S25" s="119" t="s">
        <v>37</v>
      </c>
      <c r="T25" s="156">
        <v>300</v>
      </c>
      <c r="U25" s="159" t="s">
        <v>234</v>
      </c>
      <c r="V25" s="158"/>
      <c r="W25" s="158"/>
      <c r="X25" s="160" t="s">
        <v>235</v>
      </c>
      <c r="Y25" s="158" t="s">
        <v>236</v>
      </c>
      <c r="Z25" s="185" t="s">
        <v>237</v>
      </c>
      <c r="AA25" s="185" t="s">
        <v>51</v>
      </c>
      <c r="AB25" s="186" t="s">
        <v>238</v>
      </c>
      <c r="AC25" s="187" t="s">
        <v>238</v>
      </c>
      <c r="AD25" s="188"/>
      <c r="AE25" s="189" t="s">
        <v>37</v>
      </c>
      <c r="AF25" s="189" t="s">
        <v>39</v>
      </c>
    </row>
    <row r="26" spans="2:32" ht="30.75" customHeight="1">
      <c r="D26" s="84" t="s">
        <v>239</v>
      </c>
      <c r="E26" s="84" t="s">
        <v>240</v>
      </c>
      <c r="F26" s="84" t="s">
        <v>239</v>
      </c>
      <c r="G26" s="84" t="s">
        <v>241</v>
      </c>
      <c r="H26" s="86" t="s">
        <v>105</v>
      </c>
      <c r="I26" s="86">
        <v>200</v>
      </c>
      <c r="J26" s="113">
        <v>15918852647</v>
      </c>
      <c r="K26" s="114"/>
      <c r="L26" s="115"/>
      <c r="M26" s="116"/>
      <c r="N26" s="117"/>
      <c r="O26" s="118">
        <f>tbl邀请[[#This Row],[拍单日期]]+5+tbl邀请[[#This Row],[收货后出稿时间]]</f>
        <v>5</v>
      </c>
      <c r="P26" s="119" t="s">
        <v>37</v>
      </c>
      <c r="Q26" s="119">
        <v>10</v>
      </c>
      <c r="R26" s="119">
        <v>7</v>
      </c>
      <c r="S26" s="119" t="s">
        <v>37</v>
      </c>
      <c r="T26" s="165">
        <v>200</v>
      </c>
      <c r="U26" s="159" t="s">
        <v>242</v>
      </c>
      <c r="V26" s="158"/>
      <c r="W26" s="158"/>
      <c r="X26" s="160" t="s">
        <v>243</v>
      </c>
      <c r="Y26" s="158" t="s">
        <v>244</v>
      </c>
      <c r="Z26" s="185" t="s">
        <v>245</v>
      </c>
      <c r="AA26" s="185" t="s">
        <v>246</v>
      </c>
      <c r="AB26" s="186" t="s">
        <v>247</v>
      </c>
      <c r="AC26" s="187" t="s">
        <v>248</v>
      </c>
      <c r="AD26" s="188"/>
      <c r="AE26" s="189" t="s">
        <v>37</v>
      </c>
      <c r="AF26" s="189" t="s">
        <v>39</v>
      </c>
    </row>
    <row r="27" spans="2:32" ht="30.75" customHeight="1">
      <c r="D27" s="84" t="s">
        <v>249</v>
      </c>
      <c r="E27" s="84" t="s">
        <v>250</v>
      </c>
      <c r="F27" s="84" t="s">
        <v>251</v>
      </c>
      <c r="G27" s="84" t="s">
        <v>252</v>
      </c>
      <c r="H27" s="86" t="s">
        <v>253</v>
      </c>
      <c r="I27" s="86">
        <v>200</v>
      </c>
      <c r="J27" s="113">
        <v>13715184590</v>
      </c>
      <c r="K27" s="114"/>
      <c r="L27" s="115"/>
      <c r="M27" s="116"/>
      <c r="N27" s="117"/>
      <c r="O27" s="118">
        <f>tbl邀请[[#This Row],[拍单日期]]+5+tbl邀请[[#This Row],[收货后出稿时间]]</f>
        <v>5</v>
      </c>
      <c r="P27" s="119" t="s">
        <v>37</v>
      </c>
      <c r="Q27" s="119">
        <v>10</v>
      </c>
      <c r="R27" s="119">
        <v>8</v>
      </c>
      <c r="S27" s="119" t="s">
        <v>37</v>
      </c>
      <c r="T27" s="156">
        <v>200</v>
      </c>
      <c r="U27" s="159" t="s">
        <v>254</v>
      </c>
      <c r="V27" s="158"/>
      <c r="W27" s="158"/>
      <c r="X27" s="160" t="s">
        <v>255</v>
      </c>
      <c r="Y27" s="158" t="s">
        <v>256</v>
      </c>
      <c r="Z27" s="185" t="s">
        <v>257</v>
      </c>
      <c r="AA27" s="185" t="s">
        <v>258</v>
      </c>
      <c r="AB27" s="186" t="s">
        <v>259</v>
      </c>
      <c r="AC27" s="187" t="s">
        <v>246</v>
      </c>
      <c r="AD27" s="188"/>
      <c r="AE27" s="189" t="s">
        <v>37</v>
      </c>
      <c r="AF27" s="189" t="s">
        <v>39</v>
      </c>
    </row>
    <row r="28" spans="2:32" ht="30.75" customHeight="1">
      <c r="D28" s="84" t="s">
        <v>260</v>
      </c>
      <c r="E28" s="84" t="s">
        <v>261</v>
      </c>
      <c r="F28" s="84" t="s">
        <v>262</v>
      </c>
      <c r="G28" s="84" t="s">
        <v>263</v>
      </c>
      <c r="H28" s="86" t="s">
        <v>175</v>
      </c>
      <c r="I28" s="86">
        <v>200</v>
      </c>
      <c r="J28" s="113">
        <v>13250725289</v>
      </c>
      <c r="K28" s="114"/>
      <c r="L28" s="115"/>
      <c r="M28" s="116"/>
      <c r="N28" s="117"/>
      <c r="O28" s="118">
        <f>tbl邀请[[#This Row],[拍单日期]]+5+tbl邀请[[#This Row],[收货后出稿时间]]</f>
        <v>5</v>
      </c>
      <c r="P28" s="119" t="s">
        <v>37</v>
      </c>
      <c r="Q28" s="119">
        <v>10</v>
      </c>
      <c r="R28" s="119">
        <v>8</v>
      </c>
      <c r="S28" s="119" t="s">
        <v>37</v>
      </c>
      <c r="T28" s="165">
        <v>200</v>
      </c>
      <c r="U28" s="157" t="s">
        <v>264</v>
      </c>
      <c r="V28" s="158"/>
      <c r="W28" s="158"/>
      <c r="X28" s="158"/>
      <c r="Y28" s="158"/>
      <c r="Z28" s="185">
        <v>84</v>
      </c>
      <c r="AA28" s="185">
        <v>19</v>
      </c>
      <c r="AB28" s="186">
        <v>10</v>
      </c>
      <c r="AC28" s="187"/>
      <c r="AD28" s="188"/>
      <c r="AE28" s="189" t="s">
        <v>37</v>
      </c>
      <c r="AF28" s="189" t="s">
        <v>39</v>
      </c>
    </row>
    <row r="29" spans="2:32" ht="30.75" customHeight="1">
      <c r="D29" s="84" t="s">
        <v>265</v>
      </c>
      <c r="E29" s="84" t="s">
        <v>266</v>
      </c>
      <c r="F29" s="84" t="s">
        <v>267</v>
      </c>
      <c r="G29" s="92" t="s">
        <v>268</v>
      </c>
      <c r="H29" s="86" t="s">
        <v>269</v>
      </c>
      <c r="I29" s="86">
        <v>200</v>
      </c>
      <c r="J29" s="113">
        <v>13632973136</v>
      </c>
      <c r="K29" s="119"/>
      <c r="L29" s="131"/>
      <c r="M29" s="132"/>
      <c r="N29" s="133"/>
      <c r="O29" s="134">
        <f>tbl邀请[[#This Row],[拍单日期]]+5+tbl邀请[[#This Row],[收货后出稿时间]]</f>
        <v>5</v>
      </c>
      <c r="P29" s="119" t="s">
        <v>37</v>
      </c>
      <c r="Q29" s="119">
        <v>1</v>
      </c>
      <c r="R29" s="119">
        <v>8</v>
      </c>
      <c r="S29" s="119" t="s">
        <v>37</v>
      </c>
      <c r="T29" s="165">
        <v>200</v>
      </c>
      <c r="U29" s="157" t="s">
        <v>270</v>
      </c>
      <c r="V29" s="168"/>
      <c r="W29" s="168"/>
      <c r="X29" s="169"/>
      <c r="Y29" s="169"/>
      <c r="Z29" s="185">
        <v>40</v>
      </c>
      <c r="AA29" s="185">
        <v>23</v>
      </c>
      <c r="AB29" s="186">
        <v>20</v>
      </c>
      <c r="AC29" s="187"/>
      <c r="AD29" s="188"/>
      <c r="AE29" s="189" t="s">
        <v>37</v>
      </c>
      <c r="AF29" s="189" t="s">
        <v>39</v>
      </c>
    </row>
    <row r="30" spans="2:32" ht="30.75" customHeight="1">
      <c r="D30" s="84" t="s">
        <v>271</v>
      </c>
      <c r="E30" s="84" t="s">
        <v>272</v>
      </c>
      <c r="F30" s="84" t="s">
        <v>273</v>
      </c>
      <c r="G30" s="92" t="s">
        <v>274</v>
      </c>
      <c r="H30" s="86" t="s">
        <v>275</v>
      </c>
      <c r="I30" s="86">
        <v>300</v>
      </c>
      <c r="J30" s="113">
        <v>15255545552</v>
      </c>
      <c r="K30" s="114"/>
      <c r="L30" s="115"/>
      <c r="M30" s="116"/>
      <c r="N30" s="117"/>
      <c r="O30" s="118">
        <f>tbl邀请[[#This Row],[拍单日期]]+5+tbl邀请[[#This Row],[收货后出稿时间]]</f>
        <v>5</v>
      </c>
      <c r="P30" s="119" t="s">
        <v>37</v>
      </c>
      <c r="Q30" s="119">
        <v>10</v>
      </c>
      <c r="R30" s="119">
        <v>6</v>
      </c>
      <c r="S30" s="119" t="s">
        <v>37</v>
      </c>
      <c r="T30" s="156">
        <v>300</v>
      </c>
      <c r="U30" s="159" t="s">
        <v>276</v>
      </c>
      <c r="V30" s="158"/>
      <c r="W30" s="158"/>
      <c r="X30" s="160" t="s">
        <v>277</v>
      </c>
      <c r="Y30" s="158" t="s">
        <v>278</v>
      </c>
      <c r="Z30" s="185" t="s">
        <v>279</v>
      </c>
      <c r="AA30" s="185" t="s">
        <v>169</v>
      </c>
      <c r="AB30" s="186" t="s">
        <v>228</v>
      </c>
      <c r="AC30" s="187" t="s">
        <v>259</v>
      </c>
      <c r="AD30" s="188"/>
      <c r="AE30" s="189" t="s">
        <v>37</v>
      </c>
      <c r="AF30" s="189" t="s">
        <v>39</v>
      </c>
    </row>
    <row r="31" spans="2:32" ht="30.75" customHeight="1">
      <c r="D31" s="84" t="s">
        <v>280</v>
      </c>
      <c r="E31" s="96">
        <v>13129624915</v>
      </c>
      <c r="F31" s="84" t="s">
        <v>281</v>
      </c>
      <c r="G31" s="84" t="s">
        <v>282</v>
      </c>
      <c r="H31" s="86" t="s">
        <v>44</v>
      </c>
      <c r="I31" s="86">
        <v>200</v>
      </c>
      <c r="J31" s="113">
        <v>13129624915</v>
      </c>
      <c r="K31" s="114"/>
      <c r="L31" s="115"/>
      <c r="M31" s="116"/>
      <c r="N31" s="117"/>
      <c r="O31" s="118">
        <f>tbl邀请[[#This Row],[拍单日期]]+5+tbl邀请[[#This Row],[收货后出稿时间]]</f>
        <v>5</v>
      </c>
      <c r="P31" s="119" t="s">
        <v>37</v>
      </c>
      <c r="Q31" s="119">
        <v>10</v>
      </c>
      <c r="R31" s="119">
        <v>7</v>
      </c>
      <c r="S31" s="119" t="s">
        <v>37</v>
      </c>
      <c r="T31" s="156">
        <v>200</v>
      </c>
      <c r="U31" s="157" t="s">
        <v>283</v>
      </c>
      <c r="V31" s="158"/>
      <c r="W31" s="158"/>
      <c r="X31" s="158"/>
      <c r="Y31" s="158"/>
      <c r="Z31" s="185">
        <v>38</v>
      </c>
      <c r="AA31" s="185">
        <v>17</v>
      </c>
      <c r="AB31" s="186">
        <v>35</v>
      </c>
      <c r="AC31" s="187"/>
      <c r="AD31" s="188"/>
      <c r="AE31" s="189" t="s">
        <v>37</v>
      </c>
      <c r="AF31" s="189" t="s">
        <v>39</v>
      </c>
    </row>
    <row r="32" spans="2:32" ht="30.75" customHeight="1">
      <c r="D32" s="84" t="s">
        <v>284</v>
      </c>
      <c r="E32" s="96" t="s">
        <v>285</v>
      </c>
      <c r="F32" s="84" t="s">
        <v>286</v>
      </c>
      <c r="G32" s="84" t="s">
        <v>287</v>
      </c>
      <c r="H32" s="86" t="s">
        <v>44</v>
      </c>
      <c r="I32" s="86">
        <v>200</v>
      </c>
      <c r="J32" s="113">
        <v>15220088161</v>
      </c>
      <c r="K32" s="114"/>
      <c r="L32" s="115"/>
      <c r="M32" s="116"/>
      <c r="N32" s="117"/>
      <c r="O32" s="118">
        <f>tbl邀请[[#This Row],[拍单日期]]+5+tbl邀请[[#This Row],[收货后出稿时间]]</f>
        <v>5</v>
      </c>
      <c r="P32" s="119" t="s">
        <v>37</v>
      </c>
      <c r="Q32" s="119">
        <v>10</v>
      </c>
      <c r="R32" s="119">
        <v>8</v>
      </c>
      <c r="S32" s="119" t="s">
        <v>37</v>
      </c>
      <c r="T32" s="156">
        <v>200</v>
      </c>
      <c r="U32" s="159" t="s">
        <v>288</v>
      </c>
      <c r="V32" s="158"/>
      <c r="W32" s="158"/>
      <c r="X32" s="160" t="s">
        <v>289</v>
      </c>
      <c r="Y32" s="158" t="s">
        <v>290</v>
      </c>
      <c r="Z32" s="185" t="s">
        <v>80</v>
      </c>
      <c r="AA32" s="185" t="s">
        <v>228</v>
      </c>
      <c r="AB32" s="186" t="s">
        <v>291</v>
      </c>
      <c r="AC32" s="187" t="s">
        <v>63</v>
      </c>
      <c r="AD32" s="188"/>
      <c r="AE32" s="189" t="s">
        <v>37</v>
      </c>
      <c r="AF32" s="189" t="s">
        <v>39</v>
      </c>
    </row>
    <row r="33" spans="4:32" ht="30.75" customHeight="1">
      <c r="D33" s="84" t="s">
        <v>292</v>
      </c>
      <c r="E33" s="96" t="s">
        <v>293</v>
      </c>
      <c r="F33" s="84" t="s">
        <v>294</v>
      </c>
      <c r="G33" s="84" t="s">
        <v>295</v>
      </c>
      <c r="H33" s="86" t="s">
        <v>296</v>
      </c>
      <c r="I33" s="86">
        <v>200</v>
      </c>
      <c r="J33" s="113">
        <v>13059122255</v>
      </c>
      <c r="K33" s="114"/>
      <c r="L33" s="115"/>
      <c r="M33" s="116"/>
      <c r="N33" s="117"/>
      <c r="O33" s="118">
        <f>tbl邀请[[#This Row],[拍单日期]]+5+tbl邀请[[#This Row],[收货后出稿时间]]</f>
        <v>5</v>
      </c>
      <c r="P33" s="119" t="s">
        <v>37</v>
      </c>
      <c r="Q33" s="119">
        <v>10</v>
      </c>
      <c r="R33" s="119">
        <v>9</v>
      </c>
      <c r="S33" s="119" t="s">
        <v>37</v>
      </c>
      <c r="T33" s="156">
        <v>200</v>
      </c>
      <c r="U33" s="159" t="s">
        <v>297</v>
      </c>
      <c r="V33" s="164" t="s">
        <v>298</v>
      </c>
      <c r="W33" s="158"/>
      <c r="X33" s="160" t="s">
        <v>299</v>
      </c>
      <c r="Y33" s="158" t="s">
        <v>300</v>
      </c>
      <c r="Z33" s="185" t="s">
        <v>301</v>
      </c>
      <c r="AA33" s="185" t="s">
        <v>109</v>
      </c>
      <c r="AB33" s="186" t="s">
        <v>229</v>
      </c>
      <c r="AC33" s="187" t="s">
        <v>229</v>
      </c>
      <c r="AD33" s="188"/>
      <c r="AE33" s="189" t="s">
        <v>37</v>
      </c>
      <c r="AF33" s="189" t="s">
        <v>39</v>
      </c>
    </row>
    <row r="34" spans="4:32" ht="30.75" customHeight="1">
      <c r="D34" s="90" t="s">
        <v>302</v>
      </c>
      <c r="E34" s="97" t="s">
        <v>303</v>
      </c>
      <c r="F34" s="90" t="s">
        <v>304</v>
      </c>
      <c r="G34" s="90" t="s">
        <v>305</v>
      </c>
      <c r="H34" s="91" t="s">
        <v>44</v>
      </c>
      <c r="I34" s="91">
        <v>200</v>
      </c>
      <c r="J34" s="120">
        <v>19825232932</v>
      </c>
      <c r="K34" s="121"/>
      <c r="L34" s="122"/>
      <c r="M34" s="123"/>
      <c r="N34" s="124"/>
      <c r="O34" s="125">
        <f>tbl邀请[[#This Row],[拍单日期]]+5+tbl邀请[[#This Row],[收货后出稿时间]]</f>
        <v>5</v>
      </c>
      <c r="P34" s="121" t="s">
        <v>67</v>
      </c>
      <c r="Q34" s="121">
        <v>0</v>
      </c>
      <c r="R34" s="121">
        <v>0</v>
      </c>
      <c r="S34" s="121" t="s">
        <v>67</v>
      </c>
      <c r="T34" s="161">
        <v>0</v>
      </c>
      <c r="U34" s="162"/>
      <c r="V34" s="162"/>
      <c r="W34" s="162"/>
      <c r="X34" s="163"/>
      <c r="Y34" s="163"/>
      <c r="Z34" s="191"/>
      <c r="AA34" s="191"/>
      <c r="AB34" s="192"/>
      <c r="AC34" s="193"/>
      <c r="AD34" s="194"/>
      <c r="AE34" s="195"/>
      <c r="AF34" s="195" t="s">
        <v>39</v>
      </c>
    </row>
    <row r="35" spans="4:32" ht="30.75" customHeight="1">
      <c r="D35" s="84" t="s">
        <v>306</v>
      </c>
      <c r="E35" s="96" t="s">
        <v>307</v>
      </c>
      <c r="F35" s="84" t="s">
        <v>308</v>
      </c>
      <c r="G35" s="92" t="s">
        <v>309</v>
      </c>
      <c r="H35" s="86" t="s">
        <v>113</v>
      </c>
      <c r="I35" s="86">
        <v>200</v>
      </c>
      <c r="J35" s="113">
        <v>18607687003</v>
      </c>
      <c r="K35" s="114"/>
      <c r="L35" s="115"/>
      <c r="M35" s="116"/>
      <c r="N35" s="117"/>
      <c r="O35" s="118">
        <f>tbl邀请[[#This Row],[拍单日期]]+5+tbl邀请[[#This Row],[收货后出稿时间]]</f>
        <v>5</v>
      </c>
      <c r="P35" s="119" t="s">
        <v>37</v>
      </c>
      <c r="Q35" s="119">
        <v>10</v>
      </c>
      <c r="R35" s="119">
        <v>8</v>
      </c>
      <c r="S35" s="119" t="s">
        <v>37</v>
      </c>
      <c r="T35" s="156">
        <v>200</v>
      </c>
      <c r="U35" s="159" t="s">
        <v>310</v>
      </c>
      <c r="V35" s="158"/>
      <c r="W35" s="158"/>
      <c r="X35" s="160" t="s">
        <v>311</v>
      </c>
      <c r="Y35" s="158" t="s">
        <v>312</v>
      </c>
      <c r="Z35" s="185" t="s">
        <v>313</v>
      </c>
      <c r="AA35" s="185" t="s">
        <v>279</v>
      </c>
      <c r="AB35" s="186" t="s">
        <v>314</v>
      </c>
      <c r="AC35" s="187" t="s">
        <v>315</v>
      </c>
      <c r="AD35" s="188"/>
      <c r="AE35" s="189" t="s">
        <v>37</v>
      </c>
      <c r="AF35" s="189" t="s">
        <v>39</v>
      </c>
    </row>
    <row r="36" spans="4:32" ht="30.75" customHeight="1">
      <c r="D36" s="84" t="s">
        <v>316</v>
      </c>
      <c r="E36" s="96" t="s">
        <v>317</v>
      </c>
      <c r="F36" s="84" t="s">
        <v>318</v>
      </c>
      <c r="G36" s="84" t="s">
        <v>319</v>
      </c>
      <c r="H36" s="86" t="s">
        <v>320</v>
      </c>
      <c r="I36" s="86">
        <v>200</v>
      </c>
      <c r="J36" s="113">
        <v>15920845942</v>
      </c>
      <c r="K36" s="114"/>
      <c r="L36" s="115"/>
      <c r="M36" s="116"/>
      <c r="N36" s="117"/>
      <c r="O36" s="118">
        <f>tbl邀请[[#This Row],[拍单日期]]+5+tbl邀请[[#This Row],[收货后出稿时间]]</f>
        <v>5</v>
      </c>
      <c r="P36" s="119" t="s">
        <v>37</v>
      </c>
      <c r="Q36" s="119">
        <v>10</v>
      </c>
      <c r="R36" s="119">
        <v>8</v>
      </c>
      <c r="S36" s="119" t="s">
        <v>37</v>
      </c>
      <c r="T36" s="156">
        <v>200</v>
      </c>
      <c r="U36" s="159" t="s">
        <v>321</v>
      </c>
      <c r="V36" s="158"/>
      <c r="W36" s="158"/>
      <c r="X36" s="160" t="s">
        <v>322</v>
      </c>
      <c r="Y36" s="158" t="s">
        <v>323</v>
      </c>
      <c r="Z36" s="185" t="s">
        <v>324</v>
      </c>
      <c r="AA36" s="185" t="s">
        <v>325</v>
      </c>
      <c r="AB36" s="186" t="s">
        <v>279</v>
      </c>
      <c r="AC36" s="187" t="s">
        <v>326</v>
      </c>
      <c r="AD36" s="188"/>
      <c r="AE36" s="189" t="s">
        <v>37</v>
      </c>
      <c r="AF36" s="189" t="s">
        <v>39</v>
      </c>
    </row>
    <row r="37" spans="4:32" ht="30.75" customHeight="1">
      <c r="D37" s="84" t="s">
        <v>327</v>
      </c>
      <c r="E37" s="96" t="s">
        <v>328</v>
      </c>
      <c r="F37" s="84" t="s">
        <v>327</v>
      </c>
      <c r="G37" s="84" t="s">
        <v>329</v>
      </c>
      <c r="H37" s="86" t="s">
        <v>105</v>
      </c>
      <c r="I37" s="86">
        <v>200</v>
      </c>
      <c r="J37" s="113">
        <v>13925242909</v>
      </c>
      <c r="K37" s="119"/>
      <c r="L37" s="131"/>
      <c r="M37" s="132"/>
      <c r="N37" s="133"/>
      <c r="O37" s="134">
        <f>tbl邀请[[#This Row],[拍单日期]]+5+tbl邀请[[#This Row],[收货后出稿时间]]</f>
        <v>5</v>
      </c>
      <c r="P37" s="119" t="s">
        <v>37</v>
      </c>
      <c r="Q37" s="119">
        <v>10</v>
      </c>
      <c r="R37" s="119">
        <v>9</v>
      </c>
      <c r="S37" s="119" t="s">
        <v>37</v>
      </c>
      <c r="T37" s="165">
        <v>200</v>
      </c>
      <c r="U37" s="157" t="s">
        <v>330</v>
      </c>
      <c r="V37" s="168"/>
      <c r="W37" s="168"/>
      <c r="X37" s="169" t="s">
        <v>331</v>
      </c>
      <c r="Y37" s="168" t="s">
        <v>332</v>
      </c>
      <c r="Z37" s="185">
        <v>6</v>
      </c>
      <c r="AA37" s="185">
        <v>4</v>
      </c>
      <c r="AB37" s="186">
        <v>14</v>
      </c>
      <c r="AC37" s="187" t="s">
        <v>333</v>
      </c>
      <c r="AD37" s="188"/>
      <c r="AE37" s="189" t="s">
        <v>37</v>
      </c>
      <c r="AF37" s="189" t="s">
        <v>39</v>
      </c>
    </row>
    <row r="38" spans="4:32" ht="30.75" customHeight="1">
      <c r="D38" s="84" t="s">
        <v>334</v>
      </c>
      <c r="E38" s="96" t="s">
        <v>335</v>
      </c>
      <c r="F38" s="84" t="s">
        <v>334</v>
      </c>
      <c r="G38" s="84" t="s">
        <v>336</v>
      </c>
      <c r="H38" s="86" t="s">
        <v>105</v>
      </c>
      <c r="I38" s="86">
        <v>200</v>
      </c>
      <c r="J38" s="113">
        <v>18898869174</v>
      </c>
      <c r="K38" s="114"/>
      <c r="L38" s="115"/>
      <c r="M38" s="116"/>
      <c r="N38" s="117"/>
      <c r="O38" s="118">
        <f>tbl邀请[[#This Row],[拍单日期]]+5+tbl邀请[[#This Row],[收货后出稿时间]]</f>
        <v>5</v>
      </c>
      <c r="P38" s="119" t="s">
        <v>37</v>
      </c>
      <c r="Q38" s="119">
        <v>10</v>
      </c>
      <c r="R38" s="119">
        <v>8</v>
      </c>
      <c r="S38" s="119" t="s">
        <v>37</v>
      </c>
      <c r="T38" s="156">
        <v>200</v>
      </c>
      <c r="U38" s="159" t="s">
        <v>337</v>
      </c>
      <c r="V38" s="164" t="s">
        <v>338</v>
      </c>
      <c r="W38" s="158"/>
      <c r="X38" s="160" t="s">
        <v>339</v>
      </c>
      <c r="Y38" s="158" t="s">
        <v>340</v>
      </c>
      <c r="Z38" s="185" t="s">
        <v>246</v>
      </c>
      <c r="AA38" s="185" t="s">
        <v>258</v>
      </c>
      <c r="AB38" s="186" t="s">
        <v>204</v>
      </c>
      <c r="AC38" s="187" t="s">
        <v>204</v>
      </c>
      <c r="AD38" s="188"/>
      <c r="AE38" s="189" t="s">
        <v>37</v>
      </c>
      <c r="AF38" s="189" t="s">
        <v>39</v>
      </c>
    </row>
    <row r="39" spans="4:32" ht="30.75" customHeight="1">
      <c r="D39" s="84" t="s">
        <v>341</v>
      </c>
      <c r="E39" s="96" t="s">
        <v>342</v>
      </c>
      <c r="F39" s="84" t="s">
        <v>343</v>
      </c>
      <c r="G39" s="84" t="s">
        <v>344</v>
      </c>
      <c r="H39" s="86" t="s">
        <v>345</v>
      </c>
      <c r="I39" s="86">
        <v>200</v>
      </c>
      <c r="J39" s="113">
        <v>18011874848</v>
      </c>
      <c r="K39" s="135"/>
      <c r="L39" s="136"/>
      <c r="M39" s="137"/>
      <c r="N39" s="138"/>
      <c r="O39" s="139">
        <f>tbl邀请[[#This Row],[拍单日期]]+5+tbl邀请[[#This Row],[收货后出稿时间]]</f>
        <v>5</v>
      </c>
      <c r="P39" s="119" t="s">
        <v>37</v>
      </c>
      <c r="Q39" s="119">
        <v>10</v>
      </c>
      <c r="R39" s="119">
        <v>8</v>
      </c>
      <c r="S39" s="119" t="s">
        <v>37</v>
      </c>
      <c r="T39" s="156">
        <v>200</v>
      </c>
      <c r="U39" s="157" t="s">
        <v>346</v>
      </c>
      <c r="V39" s="170" t="s">
        <v>347</v>
      </c>
      <c r="W39" s="171"/>
      <c r="X39" s="171"/>
      <c r="Y39" s="171"/>
      <c r="Z39" s="185">
        <v>118</v>
      </c>
      <c r="AA39" s="185">
        <v>38</v>
      </c>
      <c r="AB39" s="186">
        <v>13</v>
      </c>
      <c r="AC39" s="187"/>
      <c r="AD39" s="188"/>
      <c r="AE39" s="189" t="s">
        <v>37</v>
      </c>
      <c r="AF39" s="189" t="s">
        <v>39</v>
      </c>
    </row>
    <row r="40" spans="4:32" ht="30.75" customHeight="1">
      <c r="D40" s="84" t="s">
        <v>348</v>
      </c>
      <c r="E40" s="96" t="s">
        <v>349</v>
      </c>
      <c r="F40" s="84" t="s">
        <v>350</v>
      </c>
      <c r="G40" s="84" t="s">
        <v>351</v>
      </c>
      <c r="H40" s="86" t="s">
        <v>352</v>
      </c>
      <c r="I40" s="86">
        <v>200</v>
      </c>
      <c r="J40" s="113">
        <v>15602618597</v>
      </c>
      <c r="K40" s="114"/>
      <c r="L40" s="115"/>
      <c r="M40" s="116"/>
      <c r="N40" s="117"/>
      <c r="O40" s="118">
        <f>tbl邀请[[#This Row],[拍单日期]]+5+tbl邀请[[#This Row],[收货后出稿时间]]</f>
        <v>5</v>
      </c>
      <c r="P40" s="119" t="s">
        <v>37</v>
      </c>
      <c r="Q40" s="119">
        <v>10</v>
      </c>
      <c r="R40" s="119">
        <v>8</v>
      </c>
      <c r="S40" s="119" t="s">
        <v>37</v>
      </c>
      <c r="T40" s="156">
        <v>200</v>
      </c>
      <c r="U40" s="157" t="s">
        <v>353</v>
      </c>
      <c r="V40" s="158"/>
      <c r="W40" s="158"/>
      <c r="X40" s="158"/>
      <c r="Y40" s="158"/>
      <c r="Z40" s="185">
        <v>141</v>
      </c>
      <c r="AA40" s="185">
        <v>54</v>
      </c>
      <c r="AB40" s="186">
        <v>34</v>
      </c>
      <c r="AC40" s="187"/>
      <c r="AD40" s="188"/>
      <c r="AE40" s="189" t="s">
        <v>37</v>
      </c>
      <c r="AF40" s="189" t="s">
        <v>39</v>
      </c>
    </row>
    <row r="41" spans="4:32" ht="30.75" customHeight="1">
      <c r="D41" s="84" t="s">
        <v>354</v>
      </c>
      <c r="E41" s="96" t="s">
        <v>355</v>
      </c>
      <c r="F41" s="84" t="s">
        <v>356</v>
      </c>
      <c r="G41" s="92" t="s">
        <v>357</v>
      </c>
      <c r="H41" s="86" t="s">
        <v>358</v>
      </c>
      <c r="I41" s="86">
        <v>200</v>
      </c>
      <c r="J41" s="113">
        <v>18998769200</v>
      </c>
      <c r="K41" s="114"/>
      <c r="L41" s="115"/>
      <c r="M41" s="116"/>
      <c r="N41" s="117"/>
      <c r="O41" s="118">
        <f>tbl邀请[[#This Row],[拍单日期]]+5+tbl邀请[[#This Row],[收货后出稿时间]]</f>
        <v>5</v>
      </c>
      <c r="P41" s="119" t="s">
        <v>37</v>
      </c>
      <c r="Q41" s="119">
        <v>10</v>
      </c>
      <c r="R41" s="119">
        <v>8</v>
      </c>
      <c r="S41" s="119" t="s">
        <v>37</v>
      </c>
      <c r="T41" s="165">
        <v>200</v>
      </c>
      <c r="U41" s="159" t="s">
        <v>359</v>
      </c>
      <c r="V41" s="158"/>
      <c r="W41" s="158"/>
      <c r="X41" s="160" t="s">
        <v>360</v>
      </c>
      <c r="Y41" s="158" t="s">
        <v>361</v>
      </c>
      <c r="Z41" s="185" t="s">
        <v>362</v>
      </c>
      <c r="AA41" s="185" t="s">
        <v>139</v>
      </c>
      <c r="AB41" s="186" t="s">
        <v>326</v>
      </c>
      <c r="AC41" s="187" t="s">
        <v>363</v>
      </c>
      <c r="AD41" s="188"/>
      <c r="AE41" s="189" t="s">
        <v>37</v>
      </c>
      <c r="AF41" s="189" t="s">
        <v>39</v>
      </c>
    </row>
    <row r="42" spans="4:32" ht="30.75" customHeight="1">
      <c r="D42" s="84" t="s">
        <v>364</v>
      </c>
      <c r="E42" s="96">
        <v>875696452</v>
      </c>
      <c r="F42" s="84" t="s">
        <v>365</v>
      </c>
      <c r="G42" s="84" t="s">
        <v>366</v>
      </c>
      <c r="H42" s="86" t="s">
        <v>44</v>
      </c>
      <c r="I42" s="86">
        <v>200</v>
      </c>
      <c r="J42" s="113">
        <v>16620626143</v>
      </c>
      <c r="K42" s="114"/>
      <c r="L42" s="115"/>
      <c r="M42" s="116"/>
      <c r="N42" s="117"/>
      <c r="O42" s="118">
        <f>tbl邀请[[#This Row],[拍单日期]]+5+tbl邀请[[#This Row],[收货后出稿时间]]</f>
        <v>5</v>
      </c>
      <c r="P42" s="119" t="s">
        <v>37</v>
      </c>
      <c r="Q42" s="119">
        <v>10</v>
      </c>
      <c r="R42" s="119">
        <v>8</v>
      </c>
      <c r="S42" s="119" t="s">
        <v>37</v>
      </c>
      <c r="T42" s="165">
        <v>200</v>
      </c>
      <c r="U42" s="157" t="s">
        <v>367</v>
      </c>
      <c r="V42" s="158"/>
      <c r="W42" s="158"/>
      <c r="X42" s="158"/>
      <c r="Y42" s="158"/>
      <c r="Z42" s="185">
        <v>53</v>
      </c>
      <c r="AA42" s="185">
        <v>53</v>
      </c>
      <c r="AB42" s="186">
        <v>5</v>
      </c>
      <c r="AC42" s="187"/>
      <c r="AD42" s="188"/>
      <c r="AE42" s="189" t="s">
        <v>37</v>
      </c>
      <c r="AF42" s="189" t="s">
        <v>39</v>
      </c>
    </row>
    <row r="43" spans="4:32" ht="30.75" customHeight="1">
      <c r="D43" s="84" t="s">
        <v>368</v>
      </c>
      <c r="E43" s="96" t="s">
        <v>368</v>
      </c>
      <c r="F43" s="84" t="s">
        <v>368</v>
      </c>
      <c r="G43" s="92" t="s">
        <v>369</v>
      </c>
      <c r="H43" s="86" t="s">
        <v>370</v>
      </c>
      <c r="I43" s="86">
        <v>200</v>
      </c>
      <c r="J43" s="113">
        <v>13232758268</v>
      </c>
      <c r="K43" s="114"/>
      <c r="L43" s="115"/>
      <c r="M43" s="116"/>
      <c r="N43" s="117"/>
      <c r="O43" s="118">
        <f>tbl邀请[[#This Row],[拍单日期]]+5+tbl邀请[[#This Row],[收货后出稿时间]]</f>
        <v>5</v>
      </c>
      <c r="P43" s="119" t="s">
        <v>37</v>
      </c>
      <c r="Q43" s="119">
        <v>10</v>
      </c>
      <c r="R43" s="119">
        <v>8</v>
      </c>
      <c r="S43" s="119" t="s">
        <v>37</v>
      </c>
      <c r="T43" s="165">
        <v>200</v>
      </c>
      <c r="U43" s="159" t="s">
        <v>371</v>
      </c>
      <c r="V43" s="158"/>
      <c r="W43" s="158"/>
      <c r="X43" s="160" t="s">
        <v>372</v>
      </c>
      <c r="Y43" s="158" t="s">
        <v>373</v>
      </c>
      <c r="Z43" s="185" t="s">
        <v>374</v>
      </c>
      <c r="AA43" s="185" t="s">
        <v>374</v>
      </c>
      <c r="AB43" s="186" t="s">
        <v>99</v>
      </c>
      <c r="AC43" s="187" t="s">
        <v>99</v>
      </c>
      <c r="AD43" s="188"/>
      <c r="AE43" s="189" t="s">
        <v>37</v>
      </c>
      <c r="AF43" s="189" t="s">
        <v>39</v>
      </c>
    </row>
    <row r="44" spans="4:32" ht="30.75" customHeight="1">
      <c r="D44" s="84" t="s">
        <v>375</v>
      </c>
      <c r="E44" s="96" t="s">
        <v>376</v>
      </c>
      <c r="F44" s="84" t="s">
        <v>377</v>
      </c>
      <c r="G44" s="84" t="s">
        <v>378</v>
      </c>
      <c r="H44" s="86" t="s">
        <v>44</v>
      </c>
      <c r="I44" s="86">
        <v>200</v>
      </c>
      <c r="J44" s="113">
        <v>15817893302</v>
      </c>
      <c r="K44" s="140"/>
      <c r="L44" s="141"/>
      <c r="M44" s="142"/>
      <c r="N44" s="143"/>
      <c r="O44" s="144">
        <f>tbl邀请[[#This Row],[拍单日期]]+5+tbl邀请[[#This Row],[收货后出稿时间]]</f>
        <v>5</v>
      </c>
      <c r="P44" s="119" t="s">
        <v>37</v>
      </c>
      <c r="Q44" s="119">
        <v>10</v>
      </c>
      <c r="R44" s="119">
        <v>8</v>
      </c>
      <c r="S44" s="119" t="s">
        <v>37</v>
      </c>
      <c r="T44" s="165">
        <v>200</v>
      </c>
      <c r="U44" s="157" t="s">
        <v>379</v>
      </c>
      <c r="V44" s="172"/>
      <c r="W44" s="172"/>
      <c r="X44" s="173" t="s">
        <v>380</v>
      </c>
      <c r="Y44" s="172" t="s">
        <v>381</v>
      </c>
      <c r="Z44" s="185">
        <v>38</v>
      </c>
      <c r="AA44" s="185">
        <v>19</v>
      </c>
      <c r="AB44" s="186">
        <v>16</v>
      </c>
      <c r="AC44" s="187" t="s">
        <v>193</v>
      </c>
      <c r="AD44" s="188"/>
      <c r="AE44" s="189" t="s">
        <v>37</v>
      </c>
      <c r="AF44" s="189" t="s">
        <v>39</v>
      </c>
    </row>
    <row r="45" spans="4:32" ht="30.75" customHeight="1">
      <c r="D45" s="84" t="s">
        <v>382</v>
      </c>
      <c r="E45" s="96" t="s">
        <v>383</v>
      </c>
      <c r="F45" s="84" t="s">
        <v>382</v>
      </c>
      <c r="G45" s="84" t="s">
        <v>384</v>
      </c>
      <c r="H45" s="86" t="s">
        <v>56</v>
      </c>
      <c r="I45" s="86">
        <v>200</v>
      </c>
      <c r="J45" s="113">
        <v>15914741429</v>
      </c>
      <c r="K45" s="114"/>
      <c r="L45" s="115"/>
      <c r="M45" s="116"/>
      <c r="N45" s="117"/>
      <c r="O45" s="118">
        <f>tbl邀请[[#This Row],[拍单日期]]+5+tbl邀请[[#This Row],[收货后出稿时间]]</f>
        <v>5</v>
      </c>
      <c r="P45" s="119" t="s">
        <v>37</v>
      </c>
      <c r="Q45" s="119">
        <v>10</v>
      </c>
      <c r="R45" s="119">
        <v>8</v>
      </c>
      <c r="S45" s="119" t="s">
        <v>37</v>
      </c>
      <c r="T45" s="165">
        <v>200</v>
      </c>
      <c r="U45" s="159" t="s">
        <v>385</v>
      </c>
      <c r="V45" s="158"/>
      <c r="W45" s="158"/>
      <c r="X45" s="160" t="s">
        <v>386</v>
      </c>
      <c r="Y45" s="158" t="s">
        <v>387</v>
      </c>
      <c r="Z45" s="185" t="s">
        <v>109</v>
      </c>
      <c r="AA45" s="185" t="s">
        <v>279</v>
      </c>
      <c r="AB45" s="186" t="s">
        <v>333</v>
      </c>
      <c r="AC45" s="187" t="s">
        <v>333</v>
      </c>
      <c r="AD45" s="188"/>
      <c r="AE45" s="189" t="s">
        <v>37</v>
      </c>
      <c r="AF45" s="189" t="s">
        <v>39</v>
      </c>
    </row>
    <row r="46" spans="4:32" ht="30.75" customHeight="1">
      <c r="D46" s="84" t="s">
        <v>388</v>
      </c>
      <c r="E46" s="96" t="s">
        <v>389</v>
      </c>
      <c r="F46" s="84" t="s">
        <v>390</v>
      </c>
      <c r="G46" s="84" t="s">
        <v>391</v>
      </c>
      <c r="H46" s="86" t="s">
        <v>392</v>
      </c>
      <c r="I46" s="86">
        <v>300</v>
      </c>
      <c r="J46" s="113">
        <v>17818580704</v>
      </c>
      <c r="K46" s="114"/>
      <c r="L46" s="115"/>
      <c r="M46" s="116"/>
      <c r="N46" s="117"/>
      <c r="O46" s="118">
        <f>tbl邀请[[#This Row],[拍单日期]]+5+tbl邀请[[#This Row],[收货后出稿时间]]</f>
        <v>5</v>
      </c>
      <c r="P46" s="119" t="s">
        <v>37</v>
      </c>
      <c r="Q46" s="119">
        <v>10</v>
      </c>
      <c r="R46" s="119">
        <v>9</v>
      </c>
      <c r="S46" s="119" t="s">
        <v>37</v>
      </c>
      <c r="T46" s="156">
        <v>300</v>
      </c>
      <c r="U46" s="157" t="s">
        <v>393</v>
      </c>
      <c r="V46" s="158"/>
      <c r="W46" s="158"/>
      <c r="X46" s="160" t="s">
        <v>394</v>
      </c>
      <c r="Y46" s="158" t="s">
        <v>395</v>
      </c>
      <c r="Z46" s="185" t="s">
        <v>396</v>
      </c>
      <c r="AA46" s="185" t="s">
        <v>50</v>
      </c>
      <c r="AB46" s="186" t="s">
        <v>247</v>
      </c>
      <c r="AC46" s="187" t="s">
        <v>247</v>
      </c>
      <c r="AD46" s="188"/>
      <c r="AE46" s="189" t="s">
        <v>37</v>
      </c>
      <c r="AF46" s="189" t="s">
        <v>39</v>
      </c>
    </row>
    <row r="47" spans="4:32" ht="30.75" customHeight="1">
      <c r="D47" s="84" t="s">
        <v>397</v>
      </c>
      <c r="E47" s="96" t="s">
        <v>398</v>
      </c>
      <c r="F47" s="84" t="s">
        <v>399</v>
      </c>
      <c r="G47" s="84" t="s">
        <v>400</v>
      </c>
      <c r="H47" s="86">
        <v>13000</v>
      </c>
      <c r="I47" s="86">
        <v>200</v>
      </c>
      <c r="J47" s="113">
        <v>18823385456</v>
      </c>
      <c r="K47" s="140"/>
      <c r="L47" s="141"/>
      <c r="M47" s="142"/>
      <c r="N47" s="143"/>
      <c r="O47" s="144">
        <f>tbl邀请[[#This Row],[拍单日期]]+5+tbl邀请[[#This Row],[收货后出稿时间]]</f>
        <v>5</v>
      </c>
      <c r="P47" s="119" t="s">
        <v>37</v>
      </c>
      <c r="Q47" s="119">
        <v>10</v>
      </c>
      <c r="R47" s="119">
        <v>7</v>
      </c>
      <c r="S47" s="119" t="s">
        <v>37</v>
      </c>
      <c r="T47" s="156">
        <v>200</v>
      </c>
      <c r="U47" s="157" t="s">
        <v>401</v>
      </c>
      <c r="V47" s="174" t="s">
        <v>402</v>
      </c>
      <c r="W47" s="172"/>
      <c r="X47" s="173" t="s">
        <v>403</v>
      </c>
      <c r="Y47" s="172" t="s">
        <v>404</v>
      </c>
      <c r="Z47" s="185">
        <v>129</v>
      </c>
      <c r="AA47" s="185">
        <v>39</v>
      </c>
      <c r="AB47" s="186">
        <v>13</v>
      </c>
      <c r="AC47" s="187" t="s">
        <v>279</v>
      </c>
      <c r="AD47" s="188"/>
      <c r="AE47" s="189" t="s">
        <v>37</v>
      </c>
      <c r="AF47" s="189" t="s">
        <v>39</v>
      </c>
    </row>
    <row r="48" spans="4:32" ht="30.75" customHeight="1">
      <c r="D48" s="84" t="s">
        <v>405</v>
      </c>
      <c r="E48" s="96" t="s">
        <v>405</v>
      </c>
      <c r="F48" s="84" t="s">
        <v>405</v>
      </c>
      <c r="G48" s="84" t="s">
        <v>406</v>
      </c>
      <c r="H48" s="86" t="s">
        <v>407</v>
      </c>
      <c r="I48" s="86">
        <v>200</v>
      </c>
      <c r="J48" s="113">
        <v>18900814908</v>
      </c>
      <c r="K48" s="114"/>
      <c r="L48" s="115"/>
      <c r="M48" s="116"/>
      <c r="N48" s="117"/>
      <c r="O48" s="118">
        <f>tbl邀请[[#This Row],[拍单日期]]+5+tbl邀请[[#This Row],[收货后出稿时间]]</f>
        <v>5</v>
      </c>
      <c r="P48" s="119" t="s">
        <v>37</v>
      </c>
      <c r="Q48" s="119">
        <v>10</v>
      </c>
      <c r="R48" s="119">
        <v>8</v>
      </c>
      <c r="S48" s="119" t="s">
        <v>37</v>
      </c>
      <c r="T48" s="156">
        <v>200</v>
      </c>
      <c r="U48" s="159" t="s">
        <v>408</v>
      </c>
      <c r="V48" s="158"/>
      <c r="W48" s="158"/>
      <c r="X48" s="160" t="s">
        <v>409</v>
      </c>
      <c r="Y48" s="158" t="s">
        <v>410</v>
      </c>
      <c r="Z48" s="185" t="s">
        <v>411</v>
      </c>
      <c r="AA48" s="185" t="s">
        <v>128</v>
      </c>
      <c r="AB48" s="186" t="s">
        <v>169</v>
      </c>
      <c r="AC48" s="187" t="s">
        <v>169</v>
      </c>
      <c r="AD48" s="188"/>
      <c r="AE48" s="189" t="s">
        <v>37</v>
      </c>
      <c r="AF48" s="189" t="s">
        <v>39</v>
      </c>
    </row>
    <row r="49" spans="1:32" ht="30.75" customHeight="1">
      <c r="D49" s="84" t="s">
        <v>412</v>
      </c>
      <c r="E49" s="96" t="s">
        <v>413</v>
      </c>
      <c r="F49" s="84" t="s">
        <v>412</v>
      </c>
      <c r="G49" s="84" t="s">
        <v>414</v>
      </c>
      <c r="H49" s="86" t="s">
        <v>415</v>
      </c>
      <c r="I49" s="86">
        <v>200</v>
      </c>
      <c r="J49" s="113">
        <v>13415243330</v>
      </c>
      <c r="K49" s="114"/>
      <c r="L49" s="115"/>
      <c r="M49" s="116"/>
      <c r="N49" s="117"/>
      <c r="O49" s="118">
        <f>tbl邀请[[#This Row],[拍单日期]]+5+tbl邀请[[#This Row],[收货后出稿时间]]</f>
        <v>5</v>
      </c>
      <c r="P49" s="119" t="s">
        <v>37</v>
      </c>
      <c r="Q49" s="119">
        <v>10</v>
      </c>
      <c r="R49" s="119">
        <v>7</v>
      </c>
      <c r="S49" s="119" t="s">
        <v>37</v>
      </c>
      <c r="T49" s="156">
        <v>200</v>
      </c>
      <c r="U49" s="157" t="s">
        <v>416</v>
      </c>
      <c r="V49" s="175" t="s">
        <v>417</v>
      </c>
      <c r="W49" s="158"/>
      <c r="X49" s="158"/>
      <c r="Y49" s="158"/>
      <c r="Z49" s="185">
        <v>29</v>
      </c>
      <c r="AA49" s="185">
        <v>29</v>
      </c>
      <c r="AB49" s="186">
        <v>20</v>
      </c>
      <c r="AC49" s="187"/>
      <c r="AD49" s="188"/>
      <c r="AE49" s="189" t="s">
        <v>37</v>
      </c>
      <c r="AF49" s="189" t="s">
        <v>39</v>
      </c>
    </row>
    <row r="50" spans="1:32" ht="30.75" customHeight="1">
      <c r="D50" s="84" t="s">
        <v>418</v>
      </c>
      <c r="E50" s="96" t="s">
        <v>419</v>
      </c>
      <c r="F50" s="84" t="s">
        <v>420</v>
      </c>
      <c r="G50" s="92" t="s">
        <v>421</v>
      </c>
      <c r="H50" s="86" t="s">
        <v>105</v>
      </c>
      <c r="I50" s="86">
        <v>200</v>
      </c>
      <c r="J50" s="113">
        <v>13532198289</v>
      </c>
      <c r="K50" s="114"/>
      <c r="L50" s="115"/>
      <c r="M50" s="116"/>
      <c r="N50" s="117"/>
      <c r="O50" s="118">
        <f>tbl邀请[[#This Row],[拍单日期]]+5+tbl邀请[[#This Row],[收货后出稿时间]]</f>
        <v>5</v>
      </c>
      <c r="P50" s="119" t="s">
        <v>37</v>
      </c>
      <c r="Q50" s="119">
        <v>10</v>
      </c>
      <c r="R50" s="119">
        <v>8</v>
      </c>
      <c r="S50" s="119" t="s">
        <v>37</v>
      </c>
      <c r="T50" s="156">
        <v>200</v>
      </c>
      <c r="U50" s="157" t="s">
        <v>422</v>
      </c>
      <c r="V50" s="164" t="s">
        <v>423</v>
      </c>
      <c r="W50" s="158"/>
      <c r="X50" s="160" t="s">
        <v>424</v>
      </c>
      <c r="Y50" s="158" t="s">
        <v>425</v>
      </c>
      <c r="Z50" s="185" t="s">
        <v>258</v>
      </c>
      <c r="AA50" s="185" t="s">
        <v>51</v>
      </c>
      <c r="AB50" s="186" t="s">
        <v>237</v>
      </c>
      <c r="AC50" s="187" t="s">
        <v>258</v>
      </c>
      <c r="AD50" s="188"/>
      <c r="AE50" s="189" t="s">
        <v>37</v>
      </c>
      <c r="AF50" s="189" t="s">
        <v>39</v>
      </c>
    </row>
    <row r="51" spans="1:32" ht="30.75" customHeight="1">
      <c r="D51" s="84" t="s">
        <v>426</v>
      </c>
      <c r="E51" s="96" t="s">
        <v>427</v>
      </c>
      <c r="F51" s="84" t="s">
        <v>426</v>
      </c>
      <c r="G51" s="84" t="s">
        <v>428</v>
      </c>
      <c r="H51" s="86" t="s">
        <v>320</v>
      </c>
      <c r="I51" s="86">
        <v>200</v>
      </c>
      <c r="J51" s="113">
        <v>15976742980</v>
      </c>
      <c r="K51" s="114"/>
      <c r="L51" s="115"/>
      <c r="M51" s="116"/>
      <c r="N51" s="117"/>
      <c r="O51" s="118">
        <f>tbl邀请[[#This Row],[拍单日期]]+5+tbl邀请[[#This Row],[收货后出稿时间]]</f>
        <v>5</v>
      </c>
      <c r="P51" s="119" t="s">
        <v>37</v>
      </c>
      <c r="Q51" s="119">
        <v>10</v>
      </c>
      <c r="R51" s="119">
        <v>8</v>
      </c>
      <c r="S51" s="119" t="s">
        <v>37</v>
      </c>
      <c r="T51" s="156">
        <v>200</v>
      </c>
      <c r="U51" s="157" t="s">
        <v>429</v>
      </c>
      <c r="V51" s="158"/>
      <c r="W51" s="158"/>
      <c r="X51" s="160" t="s">
        <v>430</v>
      </c>
      <c r="Y51" s="158" t="s">
        <v>431</v>
      </c>
      <c r="Z51" s="185">
        <v>18</v>
      </c>
      <c r="AA51" s="185">
        <v>23</v>
      </c>
      <c r="AB51" s="186">
        <v>9</v>
      </c>
      <c r="AC51" s="187" t="s">
        <v>129</v>
      </c>
      <c r="AD51" s="188"/>
      <c r="AE51" s="189" t="s">
        <v>37</v>
      </c>
      <c r="AF51" s="189" t="s">
        <v>39</v>
      </c>
    </row>
    <row r="52" spans="1:32" ht="30.75" customHeight="1">
      <c r="D52" s="98" t="s">
        <v>432</v>
      </c>
      <c r="E52" s="98" t="s">
        <v>433</v>
      </c>
      <c r="F52" s="98" t="s">
        <v>432</v>
      </c>
      <c r="G52" s="99" t="s">
        <v>434</v>
      </c>
      <c r="H52" s="100" t="s">
        <v>44</v>
      </c>
      <c r="I52" s="100">
        <v>200</v>
      </c>
      <c r="J52" s="98" t="s">
        <v>435</v>
      </c>
      <c r="K52" s="35" t="s">
        <v>435</v>
      </c>
      <c r="L52" s="115"/>
      <c r="M52" s="116"/>
      <c r="N52" s="117"/>
      <c r="O52" s="118"/>
      <c r="P52" s="119" t="s">
        <v>37</v>
      </c>
      <c r="Q52" s="119">
        <v>9</v>
      </c>
      <c r="R52" s="119">
        <v>8</v>
      </c>
      <c r="S52" s="119" t="s">
        <v>37</v>
      </c>
      <c r="T52" s="156">
        <v>200</v>
      </c>
      <c r="U52" s="157" t="s">
        <v>436</v>
      </c>
      <c r="V52" s="158"/>
      <c r="W52" s="158"/>
      <c r="X52" s="158"/>
      <c r="Y52" s="158"/>
      <c r="Z52" s="185">
        <v>43</v>
      </c>
      <c r="AA52" s="185">
        <v>18</v>
      </c>
      <c r="AB52" s="186">
        <v>12</v>
      </c>
      <c r="AC52" s="187"/>
      <c r="AD52" s="188"/>
      <c r="AE52" s="189" t="s">
        <v>37</v>
      </c>
      <c r="AF52" s="189" t="s">
        <v>39</v>
      </c>
    </row>
    <row r="53" spans="1:32" ht="30.75" customHeight="1">
      <c r="D53" s="98" t="s">
        <v>437</v>
      </c>
      <c r="E53" s="98" t="s">
        <v>438</v>
      </c>
      <c r="F53" s="98" t="s">
        <v>439</v>
      </c>
      <c r="G53" s="99" t="s">
        <v>440</v>
      </c>
      <c r="H53" s="100" t="s">
        <v>56</v>
      </c>
      <c r="I53" s="100">
        <v>200</v>
      </c>
      <c r="J53" s="98" t="s">
        <v>441</v>
      </c>
      <c r="K53" s="35" t="s">
        <v>441</v>
      </c>
      <c r="L53" s="115"/>
      <c r="M53" s="116"/>
      <c r="N53" s="117"/>
      <c r="O53" s="118"/>
      <c r="P53" s="119" t="s">
        <v>37</v>
      </c>
      <c r="Q53" s="119">
        <v>1</v>
      </c>
      <c r="R53" s="119">
        <v>8</v>
      </c>
      <c r="S53" s="119" t="s">
        <v>37</v>
      </c>
      <c r="T53" s="165">
        <v>200</v>
      </c>
      <c r="U53" s="157" t="s">
        <v>442</v>
      </c>
      <c r="V53" s="158"/>
      <c r="W53" s="158"/>
      <c r="X53" s="160" t="s">
        <v>443</v>
      </c>
      <c r="Y53" s="158" t="s">
        <v>444</v>
      </c>
      <c r="Z53" s="185">
        <v>124</v>
      </c>
      <c r="AA53" s="185">
        <v>54</v>
      </c>
      <c r="AB53" s="186">
        <v>5</v>
      </c>
      <c r="AC53" s="187"/>
      <c r="AD53" s="188"/>
      <c r="AE53" s="189"/>
      <c r="AF53" s="189" t="s">
        <v>39</v>
      </c>
    </row>
    <row r="54" spans="1:32" ht="30.75" customHeight="1">
      <c r="D54" s="98" t="s">
        <v>445</v>
      </c>
      <c r="E54" s="98" t="s">
        <v>446</v>
      </c>
      <c r="F54" s="98" t="s">
        <v>445</v>
      </c>
      <c r="G54" s="99" t="s">
        <v>447</v>
      </c>
      <c r="H54" s="100" t="s">
        <v>448</v>
      </c>
      <c r="I54" s="100">
        <v>200</v>
      </c>
      <c r="J54" s="98" t="s">
        <v>449</v>
      </c>
      <c r="K54" s="38" t="s">
        <v>449</v>
      </c>
      <c r="L54" s="127"/>
      <c r="M54" s="128"/>
      <c r="N54" s="129"/>
      <c r="O54" s="130"/>
      <c r="P54" s="119" t="s">
        <v>37</v>
      </c>
      <c r="Q54" s="119">
        <v>1</v>
      </c>
      <c r="R54" s="119">
        <v>9</v>
      </c>
      <c r="S54" s="119" t="s">
        <v>37</v>
      </c>
      <c r="T54" s="156">
        <v>200</v>
      </c>
      <c r="U54" s="157" t="s">
        <v>450</v>
      </c>
      <c r="V54" s="166"/>
      <c r="W54" s="166"/>
      <c r="X54" s="167"/>
      <c r="Y54" s="167"/>
      <c r="Z54" s="185">
        <v>63</v>
      </c>
      <c r="AA54" s="185">
        <v>30</v>
      </c>
      <c r="AB54" s="186">
        <v>15</v>
      </c>
      <c r="AC54" s="187"/>
      <c r="AD54" s="188"/>
      <c r="AE54" s="189" t="s">
        <v>37</v>
      </c>
      <c r="AF54" s="189" t="s">
        <v>39</v>
      </c>
    </row>
    <row r="55" spans="1:32" ht="30.75" customHeight="1">
      <c r="D55" s="98" t="s">
        <v>451</v>
      </c>
      <c r="E55" s="98" t="s">
        <v>452</v>
      </c>
      <c r="F55" s="98" t="s">
        <v>451</v>
      </c>
      <c r="G55" s="99" t="s">
        <v>453</v>
      </c>
      <c r="H55" s="100" t="s">
        <v>454</v>
      </c>
      <c r="I55" s="100">
        <v>300</v>
      </c>
      <c r="J55" s="98" t="s">
        <v>455</v>
      </c>
      <c r="K55" s="35" t="s">
        <v>455</v>
      </c>
      <c r="L55" s="115"/>
      <c r="M55" s="116"/>
      <c r="N55" s="117"/>
      <c r="O55" s="118"/>
      <c r="P55" s="119" t="s">
        <v>37</v>
      </c>
      <c r="Q55" s="119">
        <v>10</v>
      </c>
      <c r="R55" s="119">
        <v>8</v>
      </c>
      <c r="S55" s="119" t="s">
        <v>37</v>
      </c>
      <c r="T55" s="165">
        <v>200</v>
      </c>
      <c r="U55" s="157" t="s">
        <v>456</v>
      </c>
      <c r="V55" s="158"/>
      <c r="W55" s="158"/>
      <c r="X55" s="158"/>
      <c r="Y55" s="158"/>
      <c r="Z55" s="185">
        <v>140</v>
      </c>
      <c r="AA55" s="185">
        <v>29</v>
      </c>
      <c r="AB55" s="186">
        <v>13</v>
      </c>
      <c r="AC55" s="187"/>
      <c r="AD55" s="188"/>
      <c r="AE55" s="189" t="s">
        <v>37</v>
      </c>
      <c r="AF55" s="189" t="s">
        <v>39</v>
      </c>
    </row>
    <row r="56" spans="1:32" ht="30.75" customHeight="1">
      <c r="D56" s="98" t="s">
        <v>457</v>
      </c>
      <c r="E56" s="98" t="s">
        <v>458</v>
      </c>
      <c r="F56" s="98" t="s">
        <v>459</v>
      </c>
      <c r="G56" s="99" t="s">
        <v>460</v>
      </c>
      <c r="H56" s="100" t="s">
        <v>461</v>
      </c>
      <c r="I56" s="100">
        <v>200</v>
      </c>
      <c r="J56" s="98" t="s">
        <v>458</v>
      </c>
      <c r="K56" s="35" t="s">
        <v>458</v>
      </c>
      <c r="L56" s="115"/>
      <c r="M56" s="116"/>
      <c r="N56" s="117"/>
      <c r="O56" s="118"/>
      <c r="P56" s="119" t="s">
        <v>37</v>
      </c>
      <c r="Q56" s="119">
        <v>10</v>
      </c>
      <c r="R56" s="119">
        <v>9</v>
      </c>
      <c r="S56" s="119" t="s">
        <v>37</v>
      </c>
      <c r="T56" s="165">
        <v>200</v>
      </c>
      <c r="U56" s="159" t="s">
        <v>462</v>
      </c>
      <c r="V56" s="158"/>
      <c r="W56" s="158"/>
      <c r="X56" s="160" t="s">
        <v>463</v>
      </c>
      <c r="Y56" s="158" t="s">
        <v>464</v>
      </c>
      <c r="Z56" s="185" t="s">
        <v>465</v>
      </c>
      <c r="AA56" s="185" t="s">
        <v>466</v>
      </c>
      <c r="AB56" s="186" t="s">
        <v>170</v>
      </c>
      <c r="AC56" s="187" t="s">
        <v>170</v>
      </c>
      <c r="AD56" s="188"/>
      <c r="AE56" s="189" t="s">
        <v>37</v>
      </c>
      <c r="AF56" s="189" t="s">
        <v>39</v>
      </c>
    </row>
    <row r="57" spans="1:32" ht="30.75" customHeight="1">
      <c r="D57" s="98" t="s">
        <v>467</v>
      </c>
      <c r="E57" s="98" t="s">
        <v>468</v>
      </c>
      <c r="F57" s="98" t="s">
        <v>469</v>
      </c>
      <c r="G57" s="99" t="s">
        <v>470</v>
      </c>
      <c r="H57" s="100" t="s">
        <v>56</v>
      </c>
      <c r="I57" s="100">
        <v>200</v>
      </c>
      <c r="J57" s="98" t="s">
        <v>471</v>
      </c>
      <c r="K57" s="38" t="s">
        <v>471</v>
      </c>
      <c r="L57" s="127"/>
      <c r="M57" s="128"/>
      <c r="N57" s="129"/>
      <c r="O57" s="130"/>
      <c r="P57" s="119" t="s">
        <v>37</v>
      </c>
      <c r="Q57" s="119">
        <v>1</v>
      </c>
      <c r="R57" s="119">
        <v>8</v>
      </c>
      <c r="S57" s="119" t="s">
        <v>37</v>
      </c>
      <c r="T57" s="235">
        <v>50</v>
      </c>
      <c r="U57" s="157" t="s">
        <v>472</v>
      </c>
      <c r="V57" s="176" t="s">
        <v>473</v>
      </c>
      <c r="W57" s="166"/>
      <c r="X57" s="167"/>
      <c r="Y57" s="167"/>
      <c r="Z57" s="185">
        <v>108</v>
      </c>
      <c r="AA57" s="185">
        <v>32</v>
      </c>
      <c r="AB57" s="186">
        <v>9</v>
      </c>
      <c r="AC57" s="187"/>
      <c r="AD57" s="188"/>
      <c r="AE57" s="189" t="s">
        <v>37</v>
      </c>
      <c r="AF57" s="189" t="s">
        <v>39</v>
      </c>
    </row>
    <row r="58" spans="1:32" ht="30.75" customHeight="1">
      <c r="D58" s="84" t="s">
        <v>474</v>
      </c>
      <c r="E58" s="84" t="s">
        <v>475</v>
      </c>
      <c r="F58" s="84" t="s">
        <v>474</v>
      </c>
      <c r="G58" s="101" t="s">
        <v>476</v>
      </c>
      <c r="H58" s="86" t="s">
        <v>477</v>
      </c>
      <c r="I58" s="86">
        <v>500</v>
      </c>
      <c r="J58" s="84" t="s">
        <v>478</v>
      </c>
      <c r="K58" s="145"/>
      <c r="L58" s="146"/>
      <c r="M58" s="147"/>
      <c r="N58" s="148"/>
      <c r="O58" s="149">
        <f>tbl邀请[[#This Row],[拍单日期]]+5+tbl邀请[[#This Row],[收货后出稿时间]]</f>
        <v>5</v>
      </c>
      <c r="P58" s="150" t="s">
        <v>37</v>
      </c>
      <c r="Q58" s="150">
        <v>10</v>
      </c>
      <c r="R58" s="150">
        <v>8</v>
      </c>
      <c r="S58" s="150" t="s">
        <v>37</v>
      </c>
      <c r="T58" s="177">
        <v>200</v>
      </c>
      <c r="U58" s="157" t="s">
        <v>479</v>
      </c>
      <c r="V58" s="164" t="s">
        <v>480</v>
      </c>
      <c r="W58" s="178"/>
      <c r="X58" s="179"/>
      <c r="Y58" s="179"/>
      <c r="Z58" s="196">
        <v>143</v>
      </c>
      <c r="AA58" s="196">
        <v>125</v>
      </c>
      <c r="AB58" s="197">
        <v>62</v>
      </c>
      <c r="AC58" s="198"/>
      <c r="AD58" s="199"/>
      <c r="AE58" s="200" t="s">
        <v>37</v>
      </c>
      <c r="AF58" s="189" t="s">
        <v>39</v>
      </c>
    </row>
    <row r="59" spans="1:32" s="65" customFormat="1" ht="30.75" customHeight="1">
      <c r="A59" s="102"/>
      <c r="B59" s="103"/>
      <c r="D59" s="104" t="s">
        <v>481</v>
      </c>
      <c r="E59" s="104" t="s">
        <v>482</v>
      </c>
      <c r="F59" s="104" t="s">
        <v>483</v>
      </c>
      <c r="G59" s="92" t="s">
        <v>484</v>
      </c>
      <c r="H59" s="100" t="s">
        <v>485</v>
      </c>
      <c r="I59" s="100">
        <v>300</v>
      </c>
      <c r="J59" s="100" t="s">
        <v>486</v>
      </c>
      <c r="K59" s="114"/>
      <c r="L59" s="115"/>
      <c r="M59" s="116"/>
      <c r="N59" s="117"/>
      <c r="O59" s="118"/>
      <c r="P59" s="119" t="s">
        <v>37</v>
      </c>
      <c r="Q59" s="119">
        <v>10</v>
      </c>
      <c r="R59" s="119">
        <v>8</v>
      </c>
      <c r="S59" s="119" t="s">
        <v>37</v>
      </c>
      <c r="T59" s="156">
        <v>300</v>
      </c>
      <c r="U59" s="157" t="s">
        <v>487</v>
      </c>
      <c r="V59" s="158"/>
      <c r="W59" s="158"/>
      <c r="X59" s="160"/>
      <c r="Y59" s="160"/>
      <c r="Z59" s="185">
        <v>140</v>
      </c>
      <c r="AA59" s="185">
        <v>17</v>
      </c>
      <c r="AB59" s="186">
        <v>21</v>
      </c>
      <c r="AC59" s="187"/>
      <c r="AD59" s="188"/>
      <c r="AE59" s="189" t="s">
        <v>37</v>
      </c>
      <c r="AF59" s="189" t="s">
        <v>39</v>
      </c>
    </row>
    <row r="60" spans="1:32" ht="30.75" customHeight="1">
      <c r="D60" s="105" t="s">
        <v>488</v>
      </c>
      <c r="E60" s="104" t="s">
        <v>489</v>
      </c>
      <c r="F60" s="104" t="s">
        <v>490</v>
      </c>
      <c r="G60" s="92" t="s">
        <v>491</v>
      </c>
      <c r="H60" s="100" t="s">
        <v>492</v>
      </c>
      <c r="I60" s="100">
        <v>200</v>
      </c>
      <c r="J60" s="100" t="s">
        <v>493</v>
      </c>
      <c r="K60" s="114"/>
      <c r="L60" s="115"/>
      <c r="M60" s="116"/>
      <c r="N60" s="117"/>
      <c r="O60" s="118"/>
      <c r="P60" s="119" t="s">
        <v>37</v>
      </c>
      <c r="Q60" s="119">
        <v>1</v>
      </c>
      <c r="R60" s="119">
        <v>1</v>
      </c>
      <c r="S60" s="119" t="s">
        <v>37</v>
      </c>
      <c r="T60" s="165">
        <v>200</v>
      </c>
      <c r="U60" s="157" t="s">
        <v>494</v>
      </c>
      <c r="V60" s="164" t="s">
        <v>495</v>
      </c>
      <c r="W60" s="158"/>
      <c r="X60" s="160" t="s">
        <v>496</v>
      </c>
      <c r="Y60" s="158" t="s">
        <v>497</v>
      </c>
      <c r="Z60" s="185">
        <v>132</v>
      </c>
      <c r="AA60" s="185">
        <v>104</v>
      </c>
      <c r="AB60" s="186">
        <v>33</v>
      </c>
      <c r="AC60" s="187"/>
      <c r="AD60" s="188"/>
      <c r="AE60" s="189" t="s">
        <v>37</v>
      </c>
      <c r="AF60" s="189" t="s">
        <v>39</v>
      </c>
    </row>
    <row r="61" spans="1:32" ht="30.75" customHeight="1">
      <c r="D61" s="104" t="s">
        <v>498</v>
      </c>
      <c r="E61" s="104" t="s">
        <v>499</v>
      </c>
      <c r="F61" s="104" t="s">
        <v>498</v>
      </c>
      <c r="G61" s="98" t="s">
        <v>500</v>
      </c>
      <c r="H61" s="100" t="s">
        <v>501</v>
      </c>
      <c r="I61" s="100">
        <v>200</v>
      </c>
      <c r="J61" s="100" t="s">
        <v>502</v>
      </c>
      <c r="K61" s="114"/>
      <c r="L61" s="115"/>
      <c r="M61" s="116"/>
      <c r="N61" s="117"/>
      <c r="O61" s="118"/>
      <c r="P61" s="119" t="s">
        <v>37</v>
      </c>
      <c r="Q61" s="119">
        <v>9</v>
      </c>
      <c r="R61" s="119">
        <v>8</v>
      </c>
      <c r="S61" s="119" t="s">
        <v>37</v>
      </c>
      <c r="T61" s="156">
        <v>200</v>
      </c>
      <c r="U61" s="157" t="s">
        <v>503</v>
      </c>
      <c r="V61" s="158"/>
      <c r="W61" s="158"/>
      <c r="X61" s="158"/>
      <c r="Y61" s="158"/>
      <c r="Z61" s="185">
        <v>52</v>
      </c>
      <c r="AA61" s="185">
        <v>39</v>
      </c>
      <c r="AB61" s="186">
        <v>19</v>
      </c>
      <c r="AC61" s="187"/>
      <c r="AD61" s="188"/>
      <c r="AE61" s="189" t="s">
        <v>37</v>
      </c>
      <c r="AF61" s="189" t="s">
        <v>39</v>
      </c>
    </row>
    <row r="62" spans="1:32" ht="30.75" customHeight="1">
      <c r="D62" s="104" t="s">
        <v>504</v>
      </c>
      <c r="E62" s="104" t="s">
        <v>505</v>
      </c>
      <c r="F62" s="104" t="s">
        <v>504</v>
      </c>
      <c r="G62" s="98" t="s">
        <v>506</v>
      </c>
      <c r="H62" s="100" t="s">
        <v>44</v>
      </c>
      <c r="I62" s="100">
        <v>200</v>
      </c>
      <c r="J62" s="100" t="s">
        <v>507</v>
      </c>
      <c r="K62" s="114"/>
      <c r="L62" s="115"/>
      <c r="M62" s="116"/>
      <c r="N62" s="117"/>
      <c r="O62" s="118"/>
      <c r="P62" s="119" t="s">
        <v>37</v>
      </c>
      <c r="Q62" s="119">
        <v>10</v>
      </c>
      <c r="R62" s="119">
        <v>9</v>
      </c>
      <c r="S62" s="119" t="s">
        <v>37</v>
      </c>
      <c r="T62" s="156">
        <v>200</v>
      </c>
      <c r="U62" s="159" t="s">
        <v>508</v>
      </c>
      <c r="V62" s="158"/>
      <c r="W62" s="158"/>
      <c r="X62" s="160" t="s">
        <v>509</v>
      </c>
      <c r="Y62" s="158" t="s">
        <v>510</v>
      </c>
      <c r="Z62" s="185" t="s">
        <v>511</v>
      </c>
      <c r="AA62" s="185" t="s">
        <v>89</v>
      </c>
      <c r="AB62" s="186" t="s">
        <v>50</v>
      </c>
      <c r="AC62" s="187" t="s">
        <v>50</v>
      </c>
      <c r="AD62" s="188"/>
      <c r="AE62" s="189" t="s">
        <v>37</v>
      </c>
      <c r="AF62" s="189" t="s">
        <v>39</v>
      </c>
    </row>
    <row r="63" spans="1:32" ht="30.75" customHeight="1">
      <c r="D63" s="104" t="s">
        <v>512</v>
      </c>
      <c r="E63" s="106" t="s">
        <v>513</v>
      </c>
      <c r="F63" s="104" t="s">
        <v>512</v>
      </c>
      <c r="G63" s="98" t="s">
        <v>514</v>
      </c>
      <c r="H63" s="100" t="s">
        <v>320</v>
      </c>
      <c r="I63" s="100">
        <v>200</v>
      </c>
      <c r="J63" s="100" t="s">
        <v>515</v>
      </c>
      <c r="K63" s="114"/>
      <c r="L63" s="115"/>
      <c r="M63" s="116"/>
      <c r="N63" s="117"/>
      <c r="O63" s="118"/>
      <c r="P63" s="119" t="s">
        <v>37</v>
      </c>
      <c r="Q63" s="119">
        <v>10</v>
      </c>
      <c r="R63" s="119">
        <v>8</v>
      </c>
      <c r="S63" s="119" t="s">
        <v>37</v>
      </c>
      <c r="T63" s="156">
        <v>200</v>
      </c>
      <c r="U63" s="157" t="s">
        <v>516</v>
      </c>
      <c r="V63" s="158"/>
      <c r="W63" s="158"/>
      <c r="X63" s="158"/>
      <c r="Y63" s="158"/>
      <c r="Z63" s="185">
        <v>34</v>
      </c>
      <c r="AA63" s="185">
        <v>8</v>
      </c>
      <c r="AB63" s="186">
        <v>13</v>
      </c>
      <c r="AC63" s="187"/>
      <c r="AD63" s="188"/>
      <c r="AE63" s="189" t="s">
        <v>37</v>
      </c>
      <c r="AF63" s="189" t="s">
        <v>39</v>
      </c>
    </row>
    <row r="64" spans="1:32" ht="30.75" customHeight="1">
      <c r="D64" s="104" t="s">
        <v>517</v>
      </c>
      <c r="E64" s="106" t="s">
        <v>518</v>
      </c>
      <c r="F64" s="104" t="s">
        <v>519</v>
      </c>
      <c r="G64" s="98" t="s">
        <v>520</v>
      </c>
      <c r="H64" s="100" t="s">
        <v>44</v>
      </c>
      <c r="I64" s="100">
        <v>200</v>
      </c>
      <c r="J64" s="100" t="s">
        <v>521</v>
      </c>
      <c r="K64" s="114"/>
      <c r="L64" s="115"/>
      <c r="M64" s="116"/>
      <c r="N64" s="117"/>
      <c r="O64" s="118"/>
      <c r="P64" s="119" t="s">
        <v>37</v>
      </c>
      <c r="Q64" s="119">
        <v>10</v>
      </c>
      <c r="R64" s="119">
        <v>8</v>
      </c>
      <c r="S64" s="119" t="s">
        <v>37</v>
      </c>
      <c r="T64" s="156">
        <v>200</v>
      </c>
      <c r="U64" s="157" t="s">
        <v>522</v>
      </c>
      <c r="V64" s="164" t="s">
        <v>523</v>
      </c>
      <c r="W64" s="158"/>
      <c r="X64" s="158"/>
      <c r="Y64" s="158"/>
      <c r="Z64" s="185">
        <v>20</v>
      </c>
      <c r="AA64" s="185">
        <v>12</v>
      </c>
      <c r="AB64" s="186">
        <v>6</v>
      </c>
      <c r="AC64" s="187"/>
      <c r="AD64" s="188"/>
      <c r="AE64" s="189" t="s">
        <v>37</v>
      </c>
      <c r="AF64" s="189" t="s">
        <v>39</v>
      </c>
    </row>
    <row r="65" spans="4:32" ht="30.75" customHeight="1">
      <c r="D65" s="104" t="s">
        <v>524</v>
      </c>
      <c r="E65" s="106" t="s">
        <v>525</v>
      </c>
      <c r="F65" s="104" t="s">
        <v>526</v>
      </c>
      <c r="G65" s="98" t="s">
        <v>527</v>
      </c>
      <c r="H65" s="100" t="s">
        <v>320</v>
      </c>
      <c r="I65" s="100">
        <v>200</v>
      </c>
      <c r="J65" s="100" t="s">
        <v>528</v>
      </c>
      <c r="K65" s="114"/>
      <c r="L65" s="115"/>
      <c r="M65" s="116"/>
      <c r="N65" s="117"/>
      <c r="O65" s="118"/>
      <c r="P65" s="119" t="s">
        <v>37</v>
      </c>
      <c r="Q65" s="119">
        <v>1</v>
      </c>
      <c r="R65" s="189">
        <v>8</v>
      </c>
      <c r="S65" s="119" t="s">
        <v>37</v>
      </c>
      <c r="T65" s="165">
        <v>200</v>
      </c>
      <c r="U65" s="157" t="s">
        <v>529</v>
      </c>
      <c r="V65" s="158"/>
      <c r="W65" s="158"/>
      <c r="X65" s="160" t="s">
        <v>530</v>
      </c>
      <c r="Y65" s="158" t="s">
        <v>531</v>
      </c>
      <c r="Z65" s="185">
        <v>119</v>
      </c>
      <c r="AA65" s="185">
        <v>10</v>
      </c>
      <c r="AB65" s="186">
        <v>10</v>
      </c>
      <c r="AC65" s="187" t="s">
        <v>193</v>
      </c>
      <c r="AD65" s="188"/>
      <c r="AE65" s="189" t="s">
        <v>37</v>
      </c>
      <c r="AF65" s="189" t="s">
        <v>39</v>
      </c>
    </row>
    <row r="66" spans="4:32" ht="30.75" customHeight="1">
      <c r="D66" s="201" t="s">
        <v>532</v>
      </c>
      <c r="E66" s="201" t="s">
        <v>533</v>
      </c>
      <c r="F66" s="201" t="s">
        <v>534</v>
      </c>
      <c r="G66" s="202" t="s">
        <v>535</v>
      </c>
      <c r="H66" s="201" t="s">
        <v>536</v>
      </c>
      <c r="I66" s="207">
        <v>200</v>
      </c>
      <c r="J66" s="201" t="s">
        <v>533</v>
      </c>
      <c r="K66" s="208"/>
      <c r="L66" s="209"/>
      <c r="M66" s="210"/>
      <c r="N66" s="211"/>
      <c r="O66" s="212"/>
      <c r="P66" s="213" t="s">
        <v>37</v>
      </c>
      <c r="Q66" s="213">
        <v>1</v>
      </c>
      <c r="R66" s="213">
        <v>6</v>
      </c>
      <c r="S66" s="121" t="s">
        <v>67</v>
      </c>
      <c r="T66" s="161">
        <v>0</v>
      </c>
      <c r="U66" s="222"/>
      <c r="V66" s="223"/>
      <c r="W66" s="223"/>
      <c r="X66" s="224"/>
      <c r="Y66" s="223"/>
      <c r="Z66" s="230"/>
      <c r="AA66" s="230"/>
      <c r="AB66" s="231"/>
      <c r="AC66" s="232"/>
      <c r="AD66" s="233"/>
      <c r="AE66" s="213"/>
      <c r="AF66" s="213"/>
    </row>
    <row r="67" spans="4:32" ht="30.75" customHeight="1">
      <c r="D67" s="203" t="s">
        <v>537</v>
      </c>
      <c r="E67" s="203" t="s">
        <v>538</v>
      </c>
      <c r="F67" s="203" t="s">
        <v>539</v>
      </c>
      <c r="G67" s="99" t="s">
        <v>540</v>
      </c>
      <c r="H67" s="100" t="s">
        <v>175</v>
      </c>
      <c r="I67" s="100">
        <v>300</v>
      </c>
      <c r="J67" s="98" t="s">
        <v>538</v>
      </c>
      <c r="K67" s="119"/>
      <c r="L67" s="131"/>
      <c r="M67" s="132"/>
      <c r="N67" s="133"/>
      <c r="O67" s="134">
        <f>tbl邀请[[#This Row],[拍单日期]]+5+tbl邀请[[#This Row],[收货后出稿时间]]</f>
        <v>5</v>
      </c>
      <c r="P67" s="119" t="s">
        <v>37</v>
      </c>
      <c r="Q67" s="119">
        <v>1</v>
      </c>
      <c r="R67" s="119">
        <v>8</v>
      </c>
      <c r="S67" s="119" t="s">
        <v>37</v>
      </c>
      <c r="T67" s="165">
        <v>300</v>
      </c>
      <c r="U67" s="159" t="s">
        <v>541</v>
      </c>
      <c r="V67" s="168"/>
      <c r="W67" s="168"/>
      <c r="X67" s="168"/>
      <c r="Y67" s="168"/>
      <c r="Z67" s="185">
        <v>104</v>
      </c>
      <c r="AA67" s="185">
        <v>101</v>
      </c>
      <c r="AB67" s="186">
        <v>13</v>
      </c>
      <c r="AC67" s="187"/>
      <c r="AD67" s="189" t="s">
        <v>542</v>
      </c>
      <c r="AE67" s="189" t="s">
        <v>37</v>
      </c>
      <c r="AF67" s="189" t="s">
        <v>543</v>
      </c>
    </row>
    <row r="68" spans="4:32" ht="30.75" customHeight="1">
      <c r="D68" s="203" t="s">
        <v>544</v>
      </c>
      <c r="E68" s="203" t="s">
        <v>545</v>
      </c>
      <c r="F68" s="203" t="s">
        <v>546</v>
      </c>
      <c r="G68" s="99" t="s">
        <v>547</v>
      </c>
      <c r="H68" s="100" t="s">
        <v>155</v>
      </c>
      <c r="I68" s="100">
        <v>300</v>
      </c>
      <c r="J68" s="98" t="s">
        <v>548</v>
      </c>
      <c r="K68" s="214"/>
      <c r="L68" s="215"/>
      <c r="M68" s="216"/>
      <c r="N68" s="217"/>
      <c r="O68" s="218">
        <f>tbl邀请[[#This Row],[拍单日期]]+5+tbl邀请[[#This Row],[收货后出稿时间]]</f>
        <v>5</v>
      </c>
      <c r="P68" s="119" t="s">
        <v>37</v>
      </c>
      <c r="Q68" s="119">
        <v>1</v>
      </c>
      <c r="R68" s="119">
        <v>1</v>
      </c>
      <c r="S68" s="119" t="s">
        <v>37</v>
      </c>
      <c r="T68" s="165">
        <v>300</v>
      </c>
      <c r="U68" s="157" t="s">
        <v>549</v>
      </c>
      <c r="V68" s="168"/>
      <c r="W68" s="168"/>
      <c r="X68" s="168"/>
      <c r="Y68" s="168"/>
      <c r="Z68" s="185">
        <v>159</v>
      </c>
      <c r="AA68" s="185">
        <v>51</v>
      </c>
      <c r="AB68" s="186">
        <v>18</v>
      </c>
      <c r="AC68" s="187"/>
      <c r="AD68" s="188"/>
      <c r="AE68" s="189"/>
      <c r="AF68" s="189" t="s">
        <v>543</v>
      </c>
    </row>
    <row r="69" spans="4:32" ht="30.75" customHeight="1">
      <c r="D69" s="203" t="s">
        <v>550</v>
      </c>
      <c r="E69" s="203" t="s">
        <v>551</v>
      </c>
      <c r="F69" s="203" t="s">
        <v>552</v>
      </c>
      <c r="G69" s="99" t="s">
        <v>553</v>
      </c>
      <c r="H69" s="100" t="s">
        <v>44</v>
      </c>
      <c r="I69" s="100">
        <v>300</v>
      </c>
      <c r="J69" s="98" t="s">
        <v>554</v>
      </c>
      <c r="K69" s="114"/>
      <c r="L69" s="115"/>
      <c r="M69" s="116"/>
      <c r="N69" s="117"/>
      <c r="O69" s="118">
        <f>tbl邀请[[#This Row],[拍单日期]]+5+tbl邀请[[#This Row],[收货后出稿时间]]</f>
        <v>5</v>
      </c>
      <c r="P69" s="119" t="s">
        <v>37</v>
      </c>
      <c r="Q69" s="119">
        <v>10</v>
      </c>
      <c r="R69" s="119">
        <v>9</v>
      </c>
      <c r="S69" s="119" t="s">
        <v>37</v>
      </c>
      <c r="T69" s="156">
        <v>300</v>
      </c>
      <c r="U69" s="157" t="s">
        <v>555</v>
      </c>
      <c r="V69" s="158"/>
      <c r="W69" s="158"/>
      <c r="X69" s="158"/>
      <c r="Y69" s="158"/>
      <c r="Z69" s="185">
        <v>154</v>
      </c>
      <c r="AA69" s="185">
        <v>52</v>
      </c>
      <c r="AB69" s="186">
        <v>17</v>
      </c>
      <c r="AC69" s="187"/>
      <c r="AD69" s="188" t="s">
        <v>542</v>
      </c>
      <c r="AE69" s="189" t="s">
        <v>37</v>
      </c>
      <c r="AF69" s="189" t="s">
        <v>543</v>
      </c>
    </row>
    <row r="70" spans="4:32" ht="30.75" customHeight="1">
      <c r="D70" s="203" t="s">
        <v>556</v>
      </c>
      <c r="E70" s="203" t="s">
        <v>556</v>
      </c>
      <c r="F70" s="203" t="s">
        <v>556</v>
      </c>
      <c r="G70" s="99" t="s">
        <v>557</v>
      </c>
      <c r="H70" s="100" t="s">
        <v>44</v>
      </c>
      <c r="I70" s="100">
        <v>300</v>
      </c>
      <c r="J70" s="98" t="s">
        <v>558</v>
      </c>
      <c r="K70" s="135"/>
      <c r="L70" s="136"/>
      <c r="M70" s="137"/>
      <c r="N70" s="138"/>
      <c r="O70" s="139">
        <f>tbl邀请[[#This Row],[拍单日期]]+5+tbl邀请[[#This Row],[收货后出稿时间]]</f>
        <v>5</v>
      </c>
      <c r="P70" s="119" t="s">
        <v>37</v>
      </c>
      <c r="Q70" s="119">
        <v>10</v>
      </c>
      <c r="R70" s="119">
        <v>6</v>
      </c>
      <c r="S70" s="119" t="s">
        <v>37</v>
      </c>
      <c r="T70" s="156">
        <v>300</v>
      </c>
      <c r="U70" s="157" t="s">
        <v>559</v>
      </c>
      <c r="V70" s="171"/>
      <c r="W70" s="171"/>
      <c r="X70" s="171"/>
      <c r="Y70" s="171"/>
      <c r="Z70" s="185">
        <v>23</v>
      </c>
      <c r="AA70" s="185">
        <v>14</v>
      </c>
      <c r="AB70" s="186">
        <v>24</v>
      </c>
      <c r="AC70" s="187"/>
      <c r="AD70" s="188" t="s">
        <v>542</v>
      </c>
      <c r="AE70" s="189" t="s">
        <v>37</v>
      </c>
      <c r="AF70" s="189" t="s">
        <v>543</v>
      </c>
    </row>
    <row r="71" spans="4:32" ht="30.75" customHeight="1">
      <c r="D71" s="203" t="s">
        <v>560</v>
      </c>
      <c r="E71" s="203" t="s">
        <v>561</v>
      </c>
      <c r="F71" s="203" t="s">
        <v>560</v>
      </c>
      <c r="G71" s="99" t="s">
        <v>562</v>
      </c>
      <c r="H71" s="100" t="s">
        <v>563</v>
      </c>
      <c r="I71" s="100">
        <v>300</v>
      </c>
      <c r="J71" s="98" t="s">
        <v>564</v>
      </c>
      <c r="K71" s="114"/>
      <c r="L71" s="115"/>
      <c r="M71" s="116"/>
      <c r="N71" s="117"/>
      <c r="O71" s="118">
        <f>tbl邀请[[#This Row],[拍单日期]]+5+tbl邀请[[#This Row],[收货后出稿时间]]</f>
        <v>5</v>
      </c>
      <c r="P71" s="119" t="s">
        <v>37</v>
      </c>
      <c r="Q71" s="119">
        <v>10</v>
      </c>
      <c r="R71" s="119">
        <v>9</v>
      </c>
      <c r="S71" s="119" t="s">
        <v>37</v>
      </c>
      <c r="T71" s="225">
        <v>300</v>
      </c>
      <c r="U71" s="226" t="s">
        <v>565</v>
      </c>
      <c r="V71" s="164" t="s">
        <v>566</v>
      </c>
      <c r="W71" s="158"/>
      <c r="X71" s="158"/>
      <c r="Y71" s="158"/>
      <c r="Z71" s="185">
        <v>44</v>
      </c>
      <c r="AA71" s="185">
        <v>10</v>
      </c>
      <c r="AB71" s="186">
        <v>0</v>
      </c>
      <c r="AC71" s="187"/>
      <c r="AD71" s="188" t="s">
        <v>542</v>
      </c>
      <c r="AE71" s="189" t="s">
        <v>37</v>
      </c>
      <c r="AF71" s="189" t="s">
        <v>543</v>
      </c>
    </row>
    <row r="72" spans="4:32" ht="30.75" customHeight="1">
      <c r="D72" s="203" t="s">
        <v>567</v>
      </c>
      <c r="E72" s="203" t="s">
        <v>568</v>
      </c>
      <c r="F72" s="203" t="s">
        <v>569</v>
      </c>
      <c r="G72" s="99" t="s">
        <v>570</v>
      </c>
      <c r="H72" s="100" t="s">
        <v>571</v>
      </c>
      <c r="I72" s="100">
        <v>300</v>
      </c>
      <c r="J72" s="98" t="s">
        <v>572</v>
      </c>
      <c r="K72" s="114"/>
      <c r="L72" s="115"/>
      <c r="M72" s="116"/>
      <c r="N72" s="117"/>
      <c r="O72" s="118">
        <f>tbl邀请[[#This Row],[拍单日期]]+5+tbl邀请[[#This Row],[收货后出稿时间]]</f>
        <v>5</v>
      </c>
      <c r="P72" s="119" t="s">
        <v>37</v>
      </c>
      <c r="Q72" s="119">
        <v>10</v>
      </c>
      <c r="R72" s="119">
        <v>9</v>
      </c>
      <c r="S72" s="119" t="s">
        <v>37</v>
      </c>
      <c r="T72" s="165">
        <v>300</v>
      </c>
      <c r="U72" s="157" t="s">
        <v>573</v>
      </c>
      <c r="V72" s="158"/>
      <c r="W72" s="158"/>
      <c r="X72" s="160" t="s">
        <v>574</v>
      </c>
      <c r="Y72" s="158" t="s">
        <v>575</v>
      </c>
      <c r="Z72" s="185">
        <v>8</v>
      </c>
      <c r="AA72" s="185">
        <v>7</v>
      </c>
      <c r="AB72" s="186">
        <v>1</v>
      </c>
      <c r="AC72" s="187"/>
      <c r="AD72" s="188" t="s">
        <v>542</v>
      </c>
      <c r="AE72" s="189" t="s">
        <v>37</v>
      </c>
      <c r="AF72" s="189" t="s">
        <v>543</v>
      </c>
    </row>
    <row r="73" spans="4:32" ht="30.75" customHeight="1">
      <c r="D73" s="204" t="s">
        <v>576</v>
      </c>
      <c r="E73" s="236"/>
      <c r="F73" s="205">
        <f>COUNTA(合作跟踪表!$F$3:$F$72)</f>
        <v>70</v>
      </c>
      <c r="G73" s="205">
        <f>SUBTOTAL(109,tbl邀请[小红书链接])</f>
        <v>0</v>
      </c>
      <c r="H73" s="206"/>
      <c r="I73" s="219">
        <f>SUM(tbl邀请[笔记报价])</f>
        <v>15800</v>
      </c>
      <c r="J73" s="220"/>
      <c r="K73" s="220"/>
      <c r="L73" s="205">
        <f>COUNTA(合作跟踪表!$L$3:$L$72)</f>
        <v>1</v>
      </c>
      <c r="M73" s="221"/>
      <c r="N73" s="219">
        <f>SUM(tbl邀请[拍单金额])</f>
        <v>0</v>
      </c>
      <c r="O73" s="205"/>
      <c r="P73" s="205">
        <f>COUNTIF(合作跟踪表!$P$3:$P$72,"是")</f>
        <v>66</v>
      </c>
      <c r="Q73" s="205"/>
      <c r="R73" s="205"/>
      <c r="S73" s="205">
        <f>COUNTIF(合作跟踪表!$S$3:$S$72,"是")</f>
        <v>65</v>
      </c>
      <c r="T73" s="219">
        <f>SUM(tbl邀请[结算金额])</f>
        <v>14250</v>
      </c>
      <c r="U73" s="227"/>
      <c r="V73" s="227"/>
      <c r="W73" s="227"/>
      <c r="X73" s="228" t="s">
        <v>577</v>
      </c>
      <c r="Y73" s="228" t="s">
        <v>577</v>
      </c>
      <c r="Z73" s="234" t="s">
        <v>577</v>
      </c>
      <c r="AA73" s="234" t="s">
        <v>577</v>
      </c>
      <c r="AB73" s="234" t="s">
        <v>577</v>
      </c>
      <c r="AC73" s="237" t="s">
        <v>577</v>
      </c>
      <c r="AD73" s="238"/>
      <c r="AE73" s="236"/>
      <c r="AF73" s="236"/>
    </row>
    <row r="74" spans="4:32" ht="30.75" customHeight="1">
      <c r="X74" s="229"/>
      <c r="Y74" s="229"/>
      <c r="Z74" s="76"/>
      <c r="AC74" s="181"/>
    </row>
  </sheetData>
  <dataValidations count="9">
    <dataValidation allowBlank="1" showErrorMessage="1" sqref="D1" xr:uid="{00000000-0002-0000-0000-000000000000}"/>
    <dataValidation type="list" allowBlank="1" showInputMessage="1" showErrorMessage="1" sqref="AE3:AE72" xr:uid="{00000000-0002-0000-0000-000001000000}">
      <formula1>"是"</formula1>
    </dataValidation>
    <dataValidation allowBlank="1" showInputMessage="1" showErrorMessage="1" prompt="直接输入拍单日期" sqref="L3:L72" xr:uid="{00000000-0002-0000-0000-000002000000}"/>
    <dataValidation allowBlank="1" showInputMessage="1" showErrorMessage="1" prompt="公式自动计算" sqref="O3:O72" xr:uid="{00000000-0002-0000-0000-000003000000}"/>
    <dataValidation type="list" allowBlank="1" showInputMessage="1" showErrorMessage="1" sqref="AF3:AF72" xr:uid="{00000000-0002-0000-0000-000004000000}">
      <formula1>"视频,图文"</formula1>
    </dataValidation>
    <dataValidation type="list" allowBlank="1" showInputMessage="1" showErrorMessage="1" sqref="AD3:AD72" xr:uid="{00000000-0002-0000-0000-000005000000}">
      <formula1>"已发"</formula1>
    </dataValidation>
    <dataValidation type="list" errorStyle="information" allowBlank="1" showInputMessage="1" showErrorMessage="1" errorTitle="请下拉选择" error="请下拉选择" prompt="请下拉选择" sqref="P3:P72 S3:S72" xr:uid="{00000000-0002-0000-0000-000006000000}">
      <formula1>"是,否"</formula1>
    </dataValidation>
    <dataValidation type="whole" errorStyle="information" allowBlank="1" showInputMessage="1" showErrorMessage="1" errorTitle="请填0-10整数" error="请填0-10整数" sqref="Q65:Q66 Q3:R64 Q67:R72" xr:uid="{00000000-0002-0000-0000-000007000000}">
      <formula1>0</formula1>
      <formula2>10</formula2>
    </dataValidation>
    <dataValidation errorStyle="information" allowBlank="1" showInputMessage="1" showErrorMessage="1" errorTitle="请下拉选择" error="请下拉选择" prompt="输入支付金额" sqref="U71 T72 T3:T70" xr:uid="{00000000-0002-0000-0000-000008000000}"/>
  </dataValidations>
  <hyperlinks>
    <hyperlink ref="G67" r:id="rId1" xr:uid="{00000000-0004-0000-0000-000000000000}"/>
    <hyperlink ref="G68" r:id="rId2" xr:uid="{00000000-0004-0000-0000-000001000000}"/>
    <hyperlink ref="G69" r:id="rId3" xr:uid="{00000000-0004-0000-0000-000002000000}"/>
    <hyperlink ref="G70" r:id="rId4" xr:uid="{00000000-0004-0000-0000-000003000000}"/>
    <hyperlink ref="G58" r:id="rId5" xr:uid="{00000000-0004-0000-0000-000004000000}"/>
    <hyperlink ref="G71" r:id="rId6" xr:uid="{00000000-0004-0000-0000-000005000000}"/>
    <hyperlink ref="G72" r:id="rId7" xr:uid="{00000000-0004-0000-0000-000006000000}"/>
    <hyperlink ref="G52" r:id="rId8" xr:uid="{00000000-0004-0000-0000-000007000000}"/>
    <hyperlink ref="G53" r:id="rId9" xr:uid="{00000000-0004-0000-0000-000008000000}"/>
    <hyperlink ref="G54" r:id="rId10" xr:uid="{00000000-0004-0000-0000-000009000000}"/>
    <hyperlink ref="G55" r:id="rId11" xr:uid="{00000000-0004-0000-0000-00000A000000}"/>
    <hyperlink ref="G56" r:id="rId12" xr:uid="{00000000-0004-0000-0000-00000B000000}"/>
    <hyperlink ref="G57" r:id="rId13" xr:uid="{00000000-0004-0000-0000-00000C000000}"/>
    <hyperlink ref="G11" r:id="rId14" xr:uid="{00000000-0004-0000-0000-00000D000000}"/>
    <hyperlink ref="G7" r:id="rId15" xr:uid="{00000000-0004-0000-0000-00000E000000}"/>
    <hyperlink ref="G30" r:id="rId16" xr:uid="{00000000-0004-0000-0000-00000F000000}"/>
    <hyperlink ref="U27" r:id="rId17" xr:uid="{00000000-0004-0000-0000-000010000000}"/>
    <hyperlink ref="U20" r:id="rId18" xr:uid="{00000000-0004-0000-0000-000011000000}"/>
    <hyperlink ref="V20" r:id="rId19" xr:uid="{00000000-0004-0000-0000-000012000000}"/>
    <hyperlink ref="U46" r:id="rId20" xr:uid="{00000000-0004-0000-0000-000013000000}"/>
    <hyperlink ref="U10" r:id="rId21" xr:uid="{00000000-0004-0000-0000-000014000000}"/>
    <hyperlink ref="G12" r:id="rId22" xr:uid="{00000000-0004-0000-0000-000015000000}"/>
    <hyperlink ref="G43" r:id="rId23" xr:uid="{00000000-0004-0000-0000-000016000000}"/>
    <hyperlink ref="G41" r:id="rId24" xr:uid="{00000000-0004-0000-0000-000017000000}"/>
    <hyperlink ref="G18" r:id="rId25" xr:uid="{00000000-0004-0000-0000-000018000000}"/>
    <hyperlink ref="G50" r:id="rId26" xr:uid="{00000000-0004-0000-0000-000019000000}"/>
    <hyperlink ref="U11" r:id="rId27" xr:uid="{00000000-0004-0000-0000-00001A000000}"/>
    <hyperlink ref="U26" r:id="rId28" xr:uid="{00000000-0004-0000-0000-00001B000000}"/>
    <hyperlink ref="U7" r:id="rId29" xr:uid="{00000000-0004-0000-0000-00001C000000}"/>
    <hyperlink ref="V7" r:id="rId30" display="https://show.meitu.com/detail?feed_id=6738067779344160981&amp;root_id=1787856626&amp;stat_gid=1548673975&amp;stat_uid=1787856626&amp;share_tier=1&amp;scheme=meituxiuxiu://community/feed?id=6738067779344160981%26type%3D5%26position_id%3D0%26stat_source%3Dother%26creative_id%3D17609eb16da3d6-0b1d1974ee6b69-7e652f12-304704-17609eb16db250" xr:uid="{00000000-0004-0000-0000-00001D000000}"/>
    <hyperlink ref="U13" r:id="rId31" xr:uid="{00000000-0004-0000-0000-00001E000000}"/>
    <hyperlink ref="V13" r:id="rId32" xr:uid="{00000000-0004-0000-0000-00001F000000}"/>
    <hyperlink ref="U37" r:id="rId33" xr:uid="{00000000-0004-0000-0000-000020000000}"/>
    <hyperlink ref="U19" r:id="rId34" xr:uid="{00000000-0004-0000-0000-000021000000}"/>
    <hyperlink ref="U24" r:id="rId35" xr:uid="{00000000-0004-0000-0000-000022000000}"/>
    <hyperlink ref="V24" r:id="rId36" xr:uid="{00000000-0004-0000-0000-000023000000}"/>
    <hyperlink ref="W24" r:id="rId37" xr:uid="{00000000-0004-0000-0000-000024000000}"/>
    <hyperlink ref="U32" r:id="rId38" xr:uid="{00000000-0004-0000-0000-000025000000}"/>
    <hyperlink ref="U45" r:id="rId39" xr:uid="{00000000-0004-0000-0000-000026000000}"/>
    <hyperlink ref="U17" r:id="rId40" xr:uid="{00000000-0004-0000-0000-000027000000}"/>
    <hyperlink ref="U5" r:id="rId41" xr:uid="{00000000-0004-0000-0000-000028000000}"/>
    <hyperlink ref="G35" r:id="rId42" xr:uid="{00000000-0004-0000-0000-000029000000}"/>
    <hyperlink ref="U64" r:id="rId43" tooltip="https://www.xiaohongshu.com/discovery/item/5fc4c4d20000000001006865?xhsshare=CopyLink&amp;appuid=5d5eb7120000000001003be5&amp;apptime=1606731557" xr:uid="{00000000-0004-0000-0000-00002A000000}"/>
    <hyperlink ref="U8" r:id="rId44" xr:uid="{00000000-0004-0000-0000-00002B000000}"/>
    <hyperlink ref="U71" r:id="rId45" xr:uid="{00000000-0004-0000-0000-00002C000000}"/>
    <hyperlink ref="V71" r:id="rId46" xr:uid="{00000000-0004-0000-0000-00002D000000}"/>
    <hyperlink ref="U36" r:id="rId47" xr:uid="{00000000-0004-0000-0000-00002E000000}"/>
    <hyperlink ref="U52" r:id="rId48" xr:uid="{00000000-0004-0000-0000-00002F000000}"/>
    <hyperlink ref="U50" r:id="rId49" xr:uid="{00000000-0004-0000-0000-000030000000}"/>
    <hyperlink ref="V50" r:id="rId50" xr:uid="{00000000-0004-0000-0000-000031000000}"/>
    <hyperlink ref="U47" r:id="rId51" xr:uid="{00000000-0004-0000-0000-000032000000}"/>
    <hyperlink ref="V33" r:id="rId52" xr:uid="{00000000-0004-0000-0000-000033000000}"/>
    <hyperlink ref="U35" r:id="rId53" xr:uid="{00000000-0004-0000-0000-000034000000}"/>
    <hyperlink ref="U33" r:id="rId54" xr:uid="{00000000-0004-0000-0000-000035000000}"/>
    <hyperlink ref="U38" r:id="rId55" xr:uid="{00000000-0004-0000-0000-000036000000}"/>
    <hyperlink ref="V38" r:id="rId56" xr:uid="{00000000-0004-0000-0000-000037000000}"/>
    <hyperlink ref="V47" r:id="rId57" xr:uid="{00000000-0004-0000-0000-000038000000}"/>
    <hyperlink ref="U9" r:id="rId58" xr:uid="{00000000-0004-0000-0000-000039000000}"/>
    <hyperlink ref="U49" r:id="rId59" xr:uid="{00000000-0004-0000-0000-00003A000000}"/>
    <hyperlink ref="V49" r:id="rId60" xr:uid="{00000000-0004-0000-0000-00003B000000}"/>
    <hyperlink ref="U55" r:id="rId61" xr:uid="{00000000-0004-0000-0000-00003C000000}"/>
    <hyperlink ref="U18" r:id="rId62" xr:uid="{00000000-0004-0000-0000-00003D000000}"/>
    <hyperlink ref="V18" r:id="rId63" xr:uid="{00000000-0004-0000-0000-00003E000000}"/>
    <hyperlink ref="G59" r:id="rId64" xr:uid="{00000000-0004-0000-0000-00003F000000}"/>
    <hyperlink ref="V64" r:id="rId65" xr:uid="{00000000-0004-0000-0000-000040000000}"/>
    <hyperlink ref="U44" r:id="rId66" xr:uid="{00000000-0004-0000-0000-000041000000}"/>
    <hyperlink ref="U42" r:id="rId67" xr:uid="{00000000-0004-0000-0000-000042000000}"/>
    <hyperlink ref="U25" r:id="rId68" xr:uid="{00000000-0004-0000-0000-000043000000}"/>
    <hyperlink ref="U40" r:id="rId69" xr:uid="{00000000-0004-0000-0000-000044000000}"/>
    <hyperlink ref="U30" r:id="rId70" xr:uid="{00000000-0004-0000-0000-000045000000}"/>
    <hyperlink ref="U14" r:id="rId71" xr:uid="{00000000-0004-0000-0000-000046000000}"/>
    <hyperlink ref="U61" r:id="rId72" xr:uid="{00000000-0004-0000-0000-000047000000}"/>
    <hyperlink ref="U4" r:id="rId73" xr:uid="{00000000-0004-0000-0000-000048000000}"/>
    <hyperlink ref="U59" r:id="rId74" xr:uid="{00000000-0004-0000-0000-000049000000}"/>
    <hyperlink ref="U43" r:id="rId75" xr:uid="{00000000-0004-0000-0000-00004A000000}"/>
    <hyperlink ref="U23" r:id="rId76" xr:uid="{00000000-0004-0000-0000-00004B000000}"/>
    <hyperlink ref="U28" r:id="rId77" xr:uid="{00000000-0004-0000-0000-00004C000000}"/>
    <hyperlink ref="U58" r:id="rId78" xr:uid="{00000000-0004-0000-0000-00004D000000}"/>
    <hyperlink ref="V58" r:id="rId79" xr:uid="{00000000-0004-0000-0000-00004E000000}"/>
    <hyperlink ref="U63" r:id="rId80" xr:uid="{00000000-0004-0000-0000-00004F000000}"/>
    <hyperlink ref="U41" r:id="rId81" xr:uid="{00000000-0004-0000-0000-000050000000}"/>
    <hyperlink ref="G29" r:id="rId82" xr:uid="{00000000-0004-0000-0000-000051000000}"/>
    <hyperlink ref="U21" r:id="rId83" xr:uid="{00000000-0004-0000-0000-000052000000}"/>
    <hyperlink ref="U62" r:id="rId84" xr:uid="{00000000-0004-0000-0000-000053000000}"/>
    <hyperlink ref="U31" r:id="rId85" xr:uid="{00000000-0004-0000-0000-000054000000}"/>
    <hyperlink ref="U3" r:id="rId86" xr:uid="{00000000-0004-0000-0000-000055000000}"/>
    <hyperlink ref="U39" r:id="rId87" xr:uid="{00000000-0004-0000-0000-000056000000}"/>
    <hyperlink ref="V39" r:id="rId88" xr:uid="{00000000-0004-0000-0000-000057000000}"/>
    <hyperlink ref="U69" r:id="rId89" xr:uid="{00000000-0004-0000-0000-000058000000}"/>
    <hyperlink ref="U56" r:id="rId90" xr:uid="{00000000-0004-0000-0000-000059000000}"/>
    <hyperlink ref="U65" r:id="rId91" xr:uid="{00000000-0004-0000-0000-00005A000000}"/>
    <hyperlink ref="U51" r:id="rId92" xr:uid="{00000000-0004-0000-0000-00005B000000}"/>
    <hyperlink ref="U70" r:id="rId93" xr:uid="{00000000-0004-0000-0000-00005C000000}"/>
    <hyperlink ref="U29" r:id="rId94" xr:uid="{00000000-0004-0000-0000-00005D000000}"/>
    <hyperlink ref="U48" r:id="rId95" xr:uid="{00000000-0004-0000-0000-00005E000000}"/>
    <hyperlink ref="U57" r:id="rId96" xr:uid="{00000000-0004-0000-0000-00005F000000}"/>
    <hyperlink ref="V57" r:id="rId97" xr:uid="{00000000-0004-0000-0000-000060000000}"/>
    <hyperlink ref="G15" r:id="rId98" xr:uid="{00000000-0004-0000-0000-000061000000}"/>
    <hyperlink ref="U12" r:id="rId99" xr:uid="{00000000-0004-0000-0000-000062000000}"/>
    <hyperlink ref="G60" r:id="rId100" xr:uid="{00000000-0004-0000-0000-000063000000}"/>
    <hyperlink ref="U60" r:id="rId101" xr:uid="{00000000-0004-0000-0000-000064000000}"/>
    <hyperlink ref="V60" r:id="rId102" xr:uid="{00000000-0004-0000-0000-000065000000}"/>
    <hyperlink ref="G66" r:id="rId103" xr:uid="{00000000-0004-0000-0000-000066000000}"/>
    <hyperlink ref="U54" r:id="rId104" xr:uid="{00000000-0004-0000-0000-000067000000}"/>
    <hyperlink ref="U68" r:id="rId105" xr:uid="{00000000-0004-0000-0000-000068000000}"/>
    <hyperlink ref="U72" r:id="rId106" xr:uid="{00000000-0004-0000-0000-000069000000}"/>
    <hyperlink ref="U15" r:id="rId107" xr:uid="{00000000-0004-0000-0000-00006A000000}"/>
    <hyperlink ref="U53" r:id="rId108" xr:uid="{00000000-0004-0000-0000-00006B000000}"/>
    <hyperlink ref="U67" r:id="rId109" xr:uid="{00000000-0004-0000-0000-00006C000000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K22" sqref="K22"/>
    </sheetView>
  </sheetViews>
  <sheetFormatPr baseColWidth="10" defaultColWidth="8.88671875" defaultRowHeight="16.5"/>
  <cols>
    <col min="1" max="1" width="14.88671875" customWidth="1"/>
    <col min="3" max="3" width="18.33203125" customWidth="1"/>
  </cols>
  <sheetData>
    <row r="1" spans="1:4" ht="17.25">
      <c r="A1" s="4" t="s">
        <v>151</v>
      </c>
      <c r="B1" s="5">
        <v>200</v>
      </c>
      <c r="C1" s="6" t="s">
        <v>152</v>
      </c>
      <c r="D1" s="6" t="s">
        <v>153</v>
      </c>
    </row>
    <row r="2" spans="1:4" ht="17.25">
      <c r="A2" s="7" t="s">
        <v>437</v>
      </c>
      <c r="B2" s="8">
        <v>200</v>
      </c>
      <c r="C2" s="9" t="s">
        <v>438</v>
      </c>
      <c r="D2" s="9" t="s">
        <v>439</v>
      </c>
    </row>
    <row r="3" spans="1:4" ht="17.25">
      <c r="A3" s="1" t="s">
        <v>544</v>
      </c>
      <c r="B3" s="2">
        <v>300</v>
      </c>
      <c r="C3" s="3" t="s">
        <v>545</v>
      </c>
      <c r="D3" s="3" t="s">
        <v>546</v>
      </c>
    </row>
    <row r="5" spans="1:4">
      <c r="A5" t="s">
        <v>2707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sqref="A1:B1"/>
    </sheetView>
  </sheetViews>
  <sheetFormatPr baseColWidth="10" defaultColWidth="8.88671875" defaultRowHeight="16.5"/>
  <cols>
    <col min="3" max="3" width="13.44140625" customWidth="1"/>
  </cols>
  <sheetData>
    <row r="1" spans="1:4" ht="17.25">
      <c r="A1" s="1" t="s">
        <v>537</v>
      </c>
      <c r="B1" s="2">
        <v>300</v>
      </c>
      <c r="C1" s="3" t="s">
        <v>538</v>
      </c>
      <c r="D1" s="3" t="s">
        <v>539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336"/>
  <sheetViews>
    <sheetView topLeftCell="B1" workbookViewId="0">
      <selection activeCell="C1" sqref="C1"/>
    </sheetView>
  </sheetViews>
  <sheetFormatPr baseColWidth="10" defaultColWidth="8" defaultRowHeight="15"/>
  <cols>
    <col min="1" max="1" width="8" style="38"/>
    <col min="2" max="2" width="17.6640625" style="38" customWidth="1"/>
    <col min="3" max="4" width="16" style="38" customWidth="1"/>
    <col min="5" max="7" width="8" style="38"/>
    <col min="8" max="8" width="9.33203125" style="38" customWidth="1"/>
    <col min="9" max="9" width="24.77734375" style="38" customWidth="1"/>
    <col min="10" max="22" width="7.6640625" style="38" customWidth="1"/>
    <col min="23" max="23" width="25.21875" style="38" customWidth="1"/>
    <col min="24" max="16384" width="8" style="38"/>
  </cols>
  <sheetData>
    <row r="1" spans="1:24">
      <c r="A1" s="38" t="s">
        <v>578</v>
      </c>
      <c r="B1" s="38" t="s">
        <v>2</v>
      </c>
      <c r="C1" s="38" t="s">
        <v>3</v>
      </c>
      <c r="D1" s="38" t="s">
        <v>8</v>
      </c>
      <c r="E1" s="38" t="s">
        <v>579</v>
      </c>
      <c r="F1" s="38" t="s">
        <v>4</v>
      </c>
      <c r="G1" s="38" t="s">
        <v>5</v>
      </c>
      <c r="H1" s="57" t="s">
        <v>580</v>
      </c>
      <c r="I1" s="57" t="s">
        <v>581</v>
      </c>
      <c r="J1" s="38" t="s">
        <v>6</v>
      </c>
      <c r="K1" s="38" t="s">
        <v>582</v>
      </c>
      <c r="L1" s="61" t="s">
        <v>583</v>
      </c>
      <c r="M1" s="61" t="s">
        <v>584</v>
      </c>
      <c r="N1" s="62" t="s">
        <v>585</v>
      </c>
      <c r="O1" s="62" t="s">
        <v>586</v>
      </c>
      <c r="P1" s="62" t="s">
        <v>587</v>
      </c>
      <c r="Q1" s="38" t="s">
        <v>588</v>
      </c>
      <c r="R1" s="38" t="s">
        <v>589</v>
      </c>
      <c r="S1" s="38" t="s">
        <v>590</v>
      </c>
      <c r="T1" s="38" t="s">
        <v>591</v>
      </c>
      <c r="U1" s="38" t="s">
        <v>592</v>
      </c>
      <c r="V1" s="38" t="s">
        <v>593</v>
      </c>
      <c r="W1" s="38" t="s">
        <v>594</v>
      </c>
      <c r="X1" s="38" t="s">
        <v>595</v>
      </c>
    </row>
    <row r="2" spans="1:24" hidden="1">
      <c r="A2" s="38" t="s">
        <v>596</v>
      </c>
      <c r="B2" s="38" t="s">
        <v>597</v>
      </c>
      <c r="C2" s="38" t="s">
        <v>598</v>
      </c>
      <c r="D2" s="38" t="s">
        <v>599</v>
      </c>
      <c r="E2" s="38" t="s">
        <v>600</v>
      </c>
      <c r="F2" s="38" t="s">
        <v>601</v>
      </c>
      <c r="G2" s="38" t="s">
        <v>602</v>
      </c>
      <c r="J2" s="38" t="s">
        <v>603</v>
      </c>
      <c r="K2" s="38" t="s">
        <v>604</v>
      </c>
      <c r="N2" s="45" t="e">
        <f t="shared" ref="N2:N65" si="0">K2/J2</f>
        <v>#VALUE!</v>
      </c>
      <c r="O2" s="45" t="e">
        <f t="shared" ref="O2:O65" si="1">X2/J2</f>
        <v>#VALUE!</v>
      </c>
      <c r="P2" s="45" t="e">
        <f t="shared" ref="P2:P65" si="2">X2/K2</f>
        <v>#VALUE!</v>
      </c>
      <c r="Q2" s="38" t="s">
        <v>605</v>
      </c>
      <c r="R2" s="38" t="s">
        <v>606</v>
      </c>
      <c r="S2" s="38" t="s">
        <v>607</v>
      </c>
      <c r="T2" s="38" t="s">
        <v>608</v>
      </c>
      <c r="U2" s="38" t="s">
        <v>609</v>
      </c>
      <c r="V2" s="38" t="s">
        <v>610</v>
      </c>
      <c r="W2" s="38" t="s">
        <v>611</v>
      </c>
      <c r="X2" s="38">
        <v>200</v>
      </c>
    </row>
    <row r="3" spans="1:24" hidden="1">
      <c r="A3" s="38" t="s">
        <v>128</v>
      </c>
      <c r="B3" s="38" t="s">
        <v>612</v>
      </c>
      <c r="C3" s="38" t="s">
        <v>613</v>
      </c>
      <c r="D3" s="38" t="s">
        <v>614</v>
      </c>
      <c r="E3" s="38" t="s">
        <v>600</v>
      </c>
      <c r="F3" s="38" t="s">
        <v>615</v>
      </c>
      <c r="G3" s="38" t="s">
        <v>616</v>
      </c>
      <c r="J3" s="38" t="s">
        <v>617</v>
      </c>
      <c r="K3" s="38" t="s">
        <v>618</v>
      </c>
      <c r="N3" s="45">
        <f t="shared" si="0"/>
        <v>25.311025311025311</v>
      </c>
      <c r="O3" s="45">
        <f t="shared" si="1"/>
        <v>2.8600028600028599E-2</v>
      </c>
      <c r="P3" s="45">
        <f t="shared" si="2"/>
        <v>1.1299435028248588E-3</v>
      </c>
      <c r="Q3" s="38" t="s">
        <v>605</v>
      </c>
      <c r="R3" s="38" t="s">
        <v>619</v>
      </c>
      <c r="S3" s="38" t="s">
        <v>620</v>
      </c>
      <c r="T3" s="38" t="s">
        <v>229</v>
      </c>
      <c r="U3" s="38" t="s">
        <v>609</v>
      </c>
      <c r="V3" s="38" t="s">
        <v>621</v>
      </c>
      <c r="W3" s="38" t="s">
        <v>622</v>
      </c>
      <c r="X3" s="38">
        <v>200</v>
      </c>
    </row>
    <row r="4" spans="1:24" hidden="1">
      <c r="A4" s="38" t="s">
        <v>411</v>
      </c>
      <c r="B4" s="38" t="s">
        <v>623</v>
      </c>
      <c r="C4" s="38" t="s">
        <v>624</v>
      </c>
      <c r="D4" s="38" t="s">
        <v>625</v>
      </c>
      <c r="E4" s="38" t="s">
        <v>600</v>
      </c>
      <c r="F4" s="38" t="s">
        <v>626</v>
      </c>
      <c r="G4" s="38" t="s">
        <v>627</v>
      </c>
      <c r="J4" s="38" t="s">
        <v>44</v>
      </c>
      <c r="K4" s="38" t="s">
        <v>628</v>
      </c>
      <c r="N4" s="45">
        <f t="shared" si="0"/>
        <v>31.454545454545453</v>
      </c>
      <c r="O4" s="45">
        <f t="shared" si="1"/>
        <v>1.8181818181818181E-2</v>
      </c>
      <c r="P4" s="45">
        <f t="shared" si="2"/>
        <v>5.7803468208092489E-4</v>
      </c>
      <c r="Q4" s="38" t="s">
        <v>605</v>
      </c>
      <c r="R4" s="38" t="s">
        <v>629</v>
      </c>
      <c r="S4" s="38" t="s">
        <v>630</v>
      </c>
      <c r="T4" s="38" t="s">
        <v>129</v>
      </c>
      <c r="U4" s="38" t="s">
        <v>609</v>
      </c>
      <c r="V4" s="38" t="s">
        <v>621</v>
      </c>
      <c r="W4" s="38" t="s">
        <v>631</v>
      </c>
      <c r="X4" s="38">
        <v>200</v>
      </c>
    </row>
    <row r="5" spans="1:24">
      <c r="A5" s="38" t="s">
        <v>362</v>
      </c>
      <c r="B5" s="40" t="s">
        <v>481</v>
      </c>
      <c r="C5" s="41" t="s">
        <v>482</v>
      </c>
      <c r="D5" s="38" t="s">
        <v>486</v>
      </c>
      <c r="E5" s="38" t="s">
        <v>600</v>
      </c>
      <c r="F5" s="38" t="s">
        <v>483</v>
      </c>
      <c r="G5" s="38" t="s">
        <v>484</v>
      </c>
      <c r="H5" s="38" t="s">
        <v>632</v>
      </c>
      <c r="I5" s="38" t="s">
        <v>633</v>
      </c>
      <c r="J5" s="38" t="s">
        <v>485</v>
      </c>
      <c r="K5" s="38" t="s">
        <v>634</v>
      </c>
      <c r="M5" s="38" t="e">
        <f>VLOOKUP(G5,[1]视频!$G$6:$M$230,7,FALSE)</f>
        <v>#N/A</v>
      </c>
      <c r="N5" s="45">
        <f t="shared" si="0"/>
        <v>22.4375</v>
      </c>
      <c r="O5" s="45">
        <f t="shared" si="1"/>
        <v>9.3749999999999997E-3</v>
      </c>
      <c r="P5" s="45">
        <f t="shared" si="2"/>
        <v>4.1782729805013927E-4</v>
      </c>
      <c r="Q5" s="38" t="s">
        <v>635</v>
      </c>
      <c r="R5" s="38" t="s">
        <v>636</v>
      </c>
      <c r="S5" s="38" t="s">
        <v>637</v>
      </c>
      <c r="T5" s="38" t="s">
        <v>99</v>
      </c>
      <c r="U5" s="38">
        <v>500</v>
      </c>
      <c r="V5" s="38" t="s">
        <v>621</v>
      </c>
      <c r="W5" s="38" t="s">
        <v>638</v>
      </c>
      <c r="X5" s="38">
        <v>300</v>
      </c>
    </row>
    <row r="6" spans="1:24" hidden="1">
      <c r="A6" s="38" t="s">
        <v>363</v>
      </c>
      <c r="B6" s="38" t="s">
        <v>432</v>
      </c>
      <c r="C6" s="38" t="s">
        <v>433</v>
      </c>
      <c r="D6" s="38" t="s">
        <v>435</v>
      </c>
      <c r="E6" s="38" t="s">
        <v>600</v>
      </c>
      <c r="F6" s="38" t="s">
        <v>432</v>
      </c>
      <c r="G6" s="38" t="s">
        <v>434</v>
      </c>
      <c r="I6" s="38" t="s">
        <v>633</v>
      </c>
      <c r="J6" s="38" t="s">
        <v>44</v>
      </c>
      <c r="K6" s="38" t="s">
        <v>639</v>
      </c>
      <c r="M6" s="38" t="str">
        <f>VLOOKUP(G6,[1]视频!$G$6:$M$230,7,FALSE)</f>
        <v>视频待选</v>
      </c>
      <c r="N6" s="45">
        <f t="shared" si="0"/>
        <v>15.545454545454545</v>
      </c>
      <c r="O6" s="45">
        <f t="shared" si="1"/>
        <v>1.8181818181818181E-2</v>
      </c>
      <c r="P6" s="45">
        <f t="shared" si="2"/>
        <v>1.1695906432748538E-3</v>
      </c>
      <c r="Q6" s="38" t="s">
        <v>605</v>
      </c>
      <c r="R6" s="38" t="s">
        <v>606</v>
      </c>
      <c r="S6" s="38" t="s">
        <v>637</v>
      </c>
      <c r="T6" s="38" t="s">
        <v>99</v>
      </c>
      <c r="U6" s="38">
        <v>300</v>
      </c>
      <c r="V6" s="38" t="s">
        <v>640</v>
      </c>
      <c r="W6" s="38" t="s">
        <v>622</v>
      </c>
      <c r="X6" s="38">
        <v>200</v>
      </c>
    </row>
    <row r="7" spans="1:24">
      <c r="A7" s="38" t="s">
        <v>641</v>
      </c>
      <c r="B7" s="38" t="s">
        <v>32</v>
      </c>
      <c r="C7" s="38" t="s">
        <v>33</v>
      </c>
      <c r="D7" s="38" t="s">
        <v>642</v>
      </c>
      <c r="E7" s="38" t="s">
        <v>600</v>
      </c>
      <c r="F7" s="38" t="s">
        <v>34</v>
      </c>
      <c r="G7" s="58" t="s">
        <v>35</v>
      </c>
      <c r="H7" s="38" t="s">
        <v>632</v>
      </c>
      <c r="I7" s="38" t="s">
        <v>633</v>
      </c>
      <c r="J7" s="38" t="s">
        <v>36</v>
      </c>
      <c r="K7" s="38" t="s">
        <v>643</v>
      </c>
      <c r="M7" s="38" t="e">
        <f>VLOOKUP(G7,[1]视频!$G$6:$M$230,7,FALSE)</f>
        <v>#REF!</v>
      </c>
      <c r="N7" s="45">
        <f t="shared" si="0"/>
        <v>15.118343195266272</v>
      </c>
      <c r="O7" s="45">
        <f t="shared" si="1"/>
        <v>8.8757396449704144E-3</v>
      </c>
      <c r="P7" s="45">
        <f t="shared" si="2"/>
        <v>5.8708414872798433E-4</v>
      </c>
      <c r="Q7" s="38" t="s">
        <v>635</v>
      </c>
      <c r="R7" s="38" t="s">
        <v>606</v>
      </c>
      <c r="S7" s="38" t="s">
        <v>644</v>
      </c>
      <c r="T7" s="38" t="s">
        <v>99</v>
      </c>
      <c r="U7" s="38">
        <v>0</v>
      </c>
      <c r="V7" s="38" t="s">
        <v>645</v>
      </c>
      <c r="W7" s="38" t="s">
        <v>622</v>
      </c>
      <c r="X7" s="38">
        <v>300</v>
      </c>
    </row>
    <row r="8" spans="1:24" hidden="1">
      <c r="A8" s="38" t="s">
        <v>646</v>
      </c>
      <c r="B8" s="38" t="s">
        <v>647</v>
      </c>
      <c r="C8" s="38" t="s">
        <v>648</v>
      </c>
      <c r="D8" s="38" t="s">
        <v>648</v>
      </c>
      <c r="E8" s="38" t="s">
        <v>600</v>
      </c>
      <c r="F8" s="38" t="s">
        <v>649</v>
      </c>
      <c r="G8" s="38" t="s">
        <v>650</v>
      </c>
      <c r="J8" s="38" t="s">
        <v>651</v>
      </c>
      <c r="K8" s="38" t="s">
        <v>652</v>
      </c>
      <c r="N8" s="45">
        <f t="shared" si="0"/>
        <v>20.366598778004072</v>
      </c>
      <c r="O8" s="45">
        <f t="shared" si="1"/>
        <v>2.0366598778004074E-2</v>
      </c>
      <c r="P8" s="45">
        <f t="shared" si="2"/>
        <v>1E-3</v>
      </c>
      <c r="Q8" s="38" t="s">
        <v>605</v>
      </c>
      <c r="R8" s="38" t="s">
        <v>653</v>
      </c>
      <c r="S8" s="38" t="s">
        <v>654</v>
      </c>
      <c r="T8" s="38" t="s">
        <v>100</v>
      </c>
      <c r="U8" s="38" t="s">
        <v>609</v>
      </c>
      <c r="V8" s="38" t="s">
        <v>655</v>
      </c>
      <c r="W8" s="38" t="s">
        <v>631</v>
      </c>
      <c r="X8" s="38">
        <v>200</v>
      </c>
    </row>
    <row r="9" spans="1:24">
      <c r="A9" s="38" t="s">
        <v>656</v>
      </c>
      <c r="B9" s="40" t="s">
        <v>657</v>
      </c>
      <c r="C9" s="41" t="s">
        <v>489</v>
      </c>
      <c r="D9" s="38" t="s">
        <v>493</v>
      </c>
      <c r="E9" s="38" t="s">
        <v>600</v>
      </c>
      <c r="F9" s="38" t="s">
        <v>490</v>
      </c>
      <c r="G9" s="38" t="s">
        <v>491</v>
      </c>
      <c r="H9" s="38" t="s">
        <v>632</v>
      </c>
      <c r="I9" s="38" t="s">
        <v>633</v>
      </c>
      <c r="J9" s="38" t="s">
        <v>492</v>
      </c>
      <c r="K9" s="38" t="s">
        <v>658</v>
      </c>
      <c r="M9" s="38" t="e">
        <f>VLOOKUP(G9,[1]视频!$G$6:$M$230,7,FALSE)</f>
        <v>#REF!</v>
      </c>
      <c r="N9" s="45">
        <f t="shared" si="0"/>
        <v>13.75</v>
      </c>
      <c r="O9" s="45">
        <f t="shared" si="1"/>
        <v>1.1363636363636364E-2</v>
      </c>
      <c r="P9" s="45">
        <f t="shared" si="2"/>
        <v>8.2644628099173552E-4</v>
      </c>
      <c r="Q9" s="38" t="s">
        <v>605</v>
      </c>
      <c r="R9" s="38" t="s">
        <v>659</v>
      </c>
      <c r="S9" s="38" t="s">
        <v>660</v>
      </c>
      <c r="T9" s="38" t="s">
        <v>99</v>
      </c>
      <c r="U9" s="38">
        <v>500</v>
      </c>
      <c r="V9" s="38" t="s">
        <v>661</v>
      </c>
      <c r="W9" s="38" t="s">
        <v>662</v>
      </c>
      <c r="X9" s="38">
        <v>200</v>
      </c>
    </row>
    <row r="10" spans="1:24" hidden="1">
      <c r="A10" s="38" t="s">
        <v>245</v>
      </c>
      <c r="B10" s="38" t="s">
        <v>550</v>
      </c>
      <c r="C10" s="38" t="s">
        <v>551</v>
      </c>
      <c r="D10" s="38" t="s">
        <v>554</v>
      </c>
      <c r="E10" s="38" t="s">
        <v>600</v>
      </c>
      <c r="F10" s="38" t="s">
        <v>552</v>
      </c>
      <c r="G10" s="38" t="s">
        <v>553</v>
      </c>
      <c r="I10" s="38" t="s">
        <v>633</v>
      </c>
      <c r="J10" s="38" t="s">
        <v>44</v>
      </c>
      <c r="K10" s="38" t="s">
        <v>663</v>
      </c>
      <c r="M10" s="38" t="str">
        <f>VLOOKUP(G10,[1]视频!$G$6:$M$230,7,FALSE)</f>
        <v>视频待选</v>
      </c>
      <c r="N10" s="45">
        <f t="shared" si="0"/>
        <v>10.636363636363637</v>
      </c>
      <c r="O10" s="45">
        <f t="shared" si="1"/>
        <v>1.8181818181818181E-2</v>
      </c>
      <c r="P10" s="45">
        <f t="shared" si="2"/>
        <v>1.7094017094017094E-3</v>
      </c>
      <c r="Q10" s="38" t="s">
        <v>605</v>
      </c>
      <c r="R10" s="38" t="s">
        <v>664</v>
      </c>
      <c r="S10" s="38" t="s">
        <v>607</v>
      </c>
      <c r="T10" s="38" t="s">
        <v>665</v>
      </c>
      <c r="U10" s="38">
        <v>300</v>
      </c>
      <c r="V10" s="38" t="s">
        <v>666</v>
      </c>
      <c r="W10" s="38" t="s">
        <v>622</v>
      </c>
      <c r="X10" s="38">
        <v>200</v>
      </c>
    </row>
    <row r="11" spans="1:24">
      <c r="A11" s="38" t="s">
        <v>667</v>
      </c>
      <c r="B11" s="38" t="s">
        <v>40</v>
      </c>
      <c r="C11" s="38" t="s">
        <v>41</v>
      </c>
      <c r="D11" s="38" t="s">
        <v>668</v>
      </c>
      <c r="E11" s="38" t="s">
        <v>600</v>
      </c>
      <c r="F11" s="38" t="s">
        <v>42</v>
      </c>
      <c r="G11" s="38" t="s">
        <v>43</v>
      </c>
      <c r="H11" s="38" t="s">
        <v>632</v>
      </c>
      <c r="I11" s="38" t="s">
        <v>633</v>
      </c>
      <c r="J11" s="38" t="s">
        <v>44</v>
      </c>
      <c r="K11" s="38" t="s">
        <v>669</v>
      </c>
      <c r="M11" s="38" t="e">
        <f>VLOOKUP(G11,[1]视频!$G$6:$M$230,7,FALSE)</f>
        <v>#REF!</v>
      </c>
      <c r="N11" s="45">
        <f t="shared" si="0"/>
        <v>10.454545454545455</v>
      </c>
      <c r="O11" s="45">
        <f t="shared" si="1"/>
        <v>1.8181818181818181E-2</v>
      </c>
      <c r="P11" s="45">
        <f t="shared" si="2"/>
        <v>1.7391304347826088E-3</v>
      </c>
      <c r="Q11" s="38" t="s">
        <v>605</v>
      </c>
      <c r="R11" s="38" t="s">
        <v>670</v>
      </c>
      <c r="S11" s="38" t="s">
        <v>671</v>
      </c>
      <c r="T11" s="38" t="s">
        <v>129</v>
      </c>
      <c r="U11" s="38">
        <v>300</v>
      </c>
      <c r="V11" s="38" t="s">
        <v>621</v>
      </c>
      <c r="W11" s="38" t="s">
        <v>638</v>
      </c>
      <c r="X11" s="38">
        <v>200</v>
      </c>
    </row>
    <row r="12" spans="1:24">
      <c r="A12" s="38" t="s">
        <v>672</v>
      </c>
      <c r="B12" s="38" t="s">
        <v>53</v>
      </c>
      <c r="C12" s="38" t="s">
        <v>54</v>
      </c>
      <c r="D12" s="38" t="s">
        <v>54</v>
      </c>
      <c r="E12" s="38" t="s">
        <v>600</v>
      </c>
      <c r="F12" s="38" t="s">
        <v>53</v>
      </c>
      <c r="G12" s="38" t="s">
        <v>55</v>
      </c>
      <c r="H12" s="38" t="s">
        <v>632</v>
      </c>
      <c r="I12" s="38" t="s">
        <v>633</v>
      </c>
      <c r="J12" s="38" t="s">
        <v>56</v>
      </c>
      <c r="K12" s="38" t="s">
        <v>673</v>
      </c>
      <c r="M12" s="38" t="e">
        <f>VLOOKUP(G12,[1]视频!$G$6:$M$230,7,FALSE)</f>
        <v>#REF!</v>
      </c>
      <c r="N12" s="45">
        <f t="shared" si="0"/>
        <v>10.307692307692308</v>
      </c>
      <c r="O12" s="45">
        <f t="shared" si="1"/>
        <v>1.5384615384615385E-2</v>
      </c>
      <c r="P12" s="45">
        <f t="shared" si="2"/>
        <v>1.4925373134328358E-3</v>
      </c>
      <c r="Q12" s="38" t="s">
        <v>635</v>
      </c>
      <c r="R12" s="38" t="s">
        <v>674</v>
      </c>
      <c r="S12" s="38" t="s">
        <v>620</v>
      </c>
      <c r="T12" s="38" t="s">
        <v>100</v>
      </c>
      <c r="U12" s="38">
        <v>300</v>
      </c>
      <c r="V12" s="38" t="s">
        <v>675</v>
      </c>
      <c r="W12" s="38" t="s">
        <v>622</v>
      </c>
      <c r="X12" s="38">
        <v>200</v>
      </c>
    </row>
    <row r="13" spans="1:24">
      <c r="A13" s="38" t="s">
        <v>676</v>
      </c>
      <c r="B13" s="38" t="s">
        <v>64</v>
      </c>
      <c r="C13" s="38" t="s">
        <v>65</v>
      </c>
      <c r="D13" s="38" t="s">
        <v>677</v>
      </c>
      <c r="E13" s="38" t="s">
        <v>600</v>
      </c>
      <c r="F13" s="38" t="s">
        <v>64</v>
      </c>
      <c r="G13" s="38" t="s">
        <v>66</v>
      </c>
      <c r="H13" s="38" t="s">
        <v>632</v>
      </c>
      <c r="I13" s="38" t="s">
        <v>633</v>
      </c>
      <c r="J13" s="38" t="s">
        <v>56</v>
      </c>
      <c r="K13" s="38" t="s">
        <v>678</v>
      </c>
      <c r="M13" s="38" t="e">
        <f>VLOOKUP(G13,[1]视频!$G$6:$M$230,7,FALSE)</f>
        <v>#REF!</v>
      </c>
      <c r="N13" s="45">
        <f t="shared" si="0"/>
        <v>9.5384615384615383</v>
      </c>
      <c r="O13" s="45">
        <f t="shared" si="1"/>
        <v>1.5384615384615385E-2</v>
      </c>
      <c r="P13" s="45">
        <f t="shared" si="2"/>
        <v>1.6129032258064516E-3</v>
      </c>
      <c r="Q13" s="38" t="s">
        <v>605</v>
      </c>
      <c r="R13" s="38" t="s">
        <v>606</v>
      </c>
      <c r="S13" s="38" t="s">
        <v>620</v>
      </c>
      <c r="T13" s="38" t="s">
        <v>99</v>
      </c>
      <c r="U13" s="38">
        <v>500</v>
      </c>
      <c r="V13" s="38" t="s">
        <v>621</v>
      </c>
      <c r="W13" s="38" t="s">
        <v>622</v>
      </c>
      <c r="X13" s="38">
        <v>200</v>
      </c>
    </row>
    <row r="14" spans="1:24" hidden="1">
      <c r="A14" s="38" t="s">
        <v>679</v>
      </c>
      <c r="B14" s="38" t="s">
        <v>680</v>
      </c>
      <c r="C14" s="38" t="s">
        <v>681</v>
      </c>
      <c r="D14" s="38" t="s">
        <v>681</v>
      </c>
      <c r="E14" s="38" t="s">
        <v>600</v>
      </c>
      <c r="F14" s="38" t="s">
        <v>680</v>
      </c>
      <c r="G14" s="38" t="s">
        <v>682</v>
      </c>
      <c r="I14" s="51"/>
      <c r="J14" s="38" t="s">
        <v>113</v>
      </c>
      <c r="K14" s="38" t="s">
        <v>683</v>
      </c>
      <c r="N14" s="45">
        <f t="shared" si="0"/>
        <v>15</v>
      </c>
      <c r="O14" s="45">
        <f t="shared" si="1"/>
        <v>2.1428571428571429E-2</v>
      </c>
      <c r="P14" s="45">
        <f t="shared" si="2"/>
        <v>1.4285714285714286E-3</v>
      </c>
      <c r="Q14" s="38" t="s">
        <v>605</v>
      </c>
      <c r="R14" s="38" t="s">
        <v>684</v>
      </c>
      <c r="S14" s="38" t="s">
        <v>620</v>
      </c>
      <c r="T14" s="38" t="s">
        <v>99</v>
      </c>
      <c r="U14" s="38" t="s">
        <v>609</v>
      </c>
      <c r="V14" s="38" t="s">
        <v>682</v>
      </c>
      <c r="W14" s="38" t="s">
        <v>631</v>
      </c>
      <c r="X14" s="38">
        <v>300</v>
      </c>
    </row>
    <row r="15" spans="1:24" hidden="1">
      <c r="A15" s="38" t="s">
        <v>118</v>
      </c>
      <c r="B15" s="38" t="s">
        <v>685</v>
      </c>
      <c r="C15" s="38" t="s">
        <v>686</v>
      </c>
      <c r="D15" s="38" t="s">
        <v>687</v>
      </c>
      <c r="E15" s="38" t="s">
        <v>688</v>
      </c>
      <c r="F15" s="38" t="s">
        <v>689</v>
      </c>
      <c r="G15" s="38" t="s">
        <v>690</v>
      </c>
      <c r="I15" s="38" t="s">
        <v>633</v>
      </c>
      <c r="J15" s="38" t="s">
        <v>691</v>
      </c>
      <c r="K15" s="38" t="s">
        <v>692</v>
      </c>
      <c r="M15" s="38" t="str">
        <f>VLOOKUP(G15,[1]视频!$G$6:$M$230,7,FALSE)</f>
        <v>视频待选</v>
      </c>
      <c r="N15" s="45">
        <f t="shared" si="0"/>
        <v>9.5384615384615383</v>
      </c>
      <c r="O15" s="45">
        <f t="shared" si="1"/>
        <v>7.6923076923076927E-3</v>
      </c>
      <c r="P15" s="45">
        <f t="shared" si="2"/>
        <v>8.0645161290322581E-4</v>
      </c>
      <c r="Q15" s="38" t="s">
        <v>635</v>
      </c>
      <c r="R15" s="38" t="s">
        <v>693</v>
      </c>
      <c r="S15" s="38" t="s">
        <v>694</v>
      </c>
      <c r="T15" s="38" t="s">
        <v>229</v>
      </c>
      <c r="U15" s="38">
        <v>300</v>
      </c>
      <c r="V15" s="38" t="s">
        <v>695</v>
      </c>
      <c r="W15" s="38" t="s">
        <v>662</v>
      </c>
      <c r="X15" s="38">
        <v>200</v>
      </c>
    </row>
    <row r="16" spans="1:24" hidden="1">
      <c r="A16" s="38" t="s">
        <v>204</v>
      </c>
      <c r="B16" s="38" t="s">
        <v>696</v>
      </c>
      <c r="C16" s="38" t="s">
        <v>697</v>
      </c>
      <c r="D16" s="38" t="s">
        <v>698</v>
      </c>
      <c r="E16" s="38" t="s">
        <v>688</v>
      </c>
      <c r="F16" s="38" t="s">
        <v>696</v>
      </c>
      <c r="G16" s="38" t="s">
        <v>699</v>
      </c>
      <c r="H16" s="51"/>
      <c r="I16" s="51"/>
      <c r="J16" s="38" t="s">
        <v>700</v>
      </c>
      <c r="K16" s="38" t="s">
        <v>701</v>
      </c>
      <c r="N16" s="45">
        <f t="shared" si="0"/>
        <v>2.6324540013300819</v>
      </c>
      <c r="O16" s="45">
        <f t="shared" si="1"/>
        <v>8.3130126357792069E-3</v>
      </c>
      <c r="P16" s="45">
        <f t="shared" si="2"/>
        <v>3.1578947368421052E-3</v>
      </c>
      <c r="Q16" s="38" t="s">
        <v>702</v>
      </c>
      <c r="R16" s="38" t="s">
        <v>703</v>
      </c>
      <c r="S16" s="38" t="s">
        <v>704</v>
      </c>
      <c r="T16" s="38" t="s">
        <v>705</v>
      </c>
      <c r="U16" s="38">
        <v>0</v>
      </c>
      <c r="V16" s="38" t="s">
        <v>706</v>
      </c>
      <c r="W16" s="38" t="s">
        <v>631</v>
      </c>
      <c r="X16" s="38">
        <v>300</v>
      </c>
    </row>
    <row r="17" spans="1:24" hidden="1">
      <c r="A17" s="38" t="s">
        <v>707</v>
      </c>
      <c r="B17" s="38" t="s">
        <v>708</v>
      </c>
      <c r="C17" s="38" t="s">
        <v>709</v>
      </c>
      <c r="D17" s="38" t="s">
        <v>710</v>
      </c>
      <c r="E17" s="38" t="s">
        <v>688</v>
      </c>
      <c r="F17" s="38" t="s">
        <v>711</v>
      </c>
      <c r="G17" s="38" t="s">
        <v>712</v>
      </c>
      <c r="J17" s="38" t="s">
        <v>105</v>
      </c>
      <c r="K17" s="38" t="s">
        <v>713</v>
      </c>
      <c r="N17" s="45">
        <f t="shared" si="0"/>
        <v>5</v>
      </c>
      <c r="O17" s="45">
        <f t="shared" si="1"/>
        <v>1.6666666666666666E-2</v>
      </c>
      <c r="P17" s="45">
        <f t="shared" si="2"/>
        <v>3.3333333333333335E-3</v>
      </c>
      <c r="Q17" s="38" t="s">
        <v>714</v>
      </c>
      <c r="R17" s="38" t="s">
        <v>606</v>
      </c>
      <c r="S17" s="38" t="s">
        <v>620</v>
      </c>
      <c r="T17" s="38" t="s">
        <v>99</v>
      </c>
      <c r="U17" s="38" t="s">
        <v>609</v>
      </c>
      <c r="V17" s="38" t="s">
        <v>621</v>
      </c>
      <c r="W17" s="38" t="s">
        <v>715</v>
      </c>
      <c r="X17" s="38">
        <v>200</v>
      </c>
    </row>
    <row r="18" spans="1:24">
      <c r="A18" s="38" t="s">
        <v>465</v>
      </c>
      <c r="B18" s="38" t="s">
        <v>69</v>
      </c>
      <c r="C18" s="41" t="s">
        <v>70</v>
      </c>
      <c r="D18" s="38" t="s">
        <v>716</v>
      </c>
      <c r="E18" s="38" t="s">
        <v>600</v>
      </c>
      <c r="F18" s="38" t="s">
        <v>71</v>
      </c>
      <c r="G18" s="38" t="s">
        <v>72</v>
      </c>
      <c r="H18" s="38" t="s">
        <v>632</v>
      </c>
      <c r="I18" s="38" t="s">
        <v>633</v>
      </c>
      <c r="J18" s="38" t="s">
        <v>73</v>
      </c>
      <c r="K18" s="38" t="s">
        <v>717</v>
      </c>
      <c r="M18" s="38" t="e">
        <f>VLOOKUP(G18,[1]视频!$G$6:$M$230,7,FALSE)</f>
        <v>#REF!</v>
      </c>
      <c r="N18" s="45">
        <f t="shared" si="0"/>
        <v>9.1394221922345587</v>
      </c>
      <c r="O18" s="45">
        <f t="shared" si="1"/>
        <v>1.2267680794945715E-2</v>
      </c>
      <c r="P18" s="45">
        <f t="shared" si="2"/>
        <v>1.3422818791946308E-3</v>
      </c>
      <c r="Q18" s="38" t="s">
        <v>718</v>
      </c>
      <c r="R18" s="38" t="s">
        <v>719</v>
      </c>
      <c r="S18" s="38" t="s">
        <v>637</v>
      </c>
      <c r="T18" s="38" t="s">
        <v>129</v>
      </c>
      <c r="U18" s="38">
        <v>300</v>
      </c>
      <c r="V18" s="38" t="s">
        <v>621</v>
      </c>
      <c r="W18" s="38" t="s">
        <v>622</v>
      </c>
      <c r="X18" s="38">
        <v>200</v>
      </c>
    </row>
    <row r="19" spans="1:24" hidden="1">
      <c r="A19" s="38" t="s">
        <v>117</v>
      </c>
      <c r="B19" s="38" t="s">
        <v>720</v>
      </c>
      <c r="C19" s="38" t="s">
        <v>721</v>
      </c>
      <c r="D19" s="38" t="s">
        <v>722</v>
      </c>
      <c r="E19" s="38" t="s">
        <v>600</v>
      </c>
      <c r="F19" s="38" t="s">
        <v>723</v>
      </c>
      <c r="G19" s="38" t="s">
        <v>724</v>
      </c>
      <c r="J19" s="38" t="s">
        <v>725</v>
      </c>
      <c r="K19" s="38" t="s">
        <v>726</v>
      </c>
      <c r="N19" s="45">
        <f t="shared" si="0"/>
        <v>13.433388919770243</v>
      </c>
      <c r="O19" s="45">
        <f t="shared" si="1"/>
        <v>2.7793218454697052E-2</v>
      </c>
      <c r="P19" s="45">
        <f t="shared" si="2"/>
        <v>2.0689655172413794E-3</v>
      </c>
      <c r="Q19" s="38" t="s">
        <v>605</v>
      </c>
      <c r="R19" s="38" t="s">
        <v>727</v>
      </c>
      <c r="S19" s="38" t="s">
        <v>728</v>
      </c>
      <c r="T19" s="38" t="s">
        <v>99</v>
      </c>
      <c r="U19" s="38" t="s">
        <v>729</v>
      </c>
      <c r="V19" s="38" t="s">
        <v>621</v>
      </c>
      <c r="W19" s="38" t="s">
        <v>631</v>
      </c>
      <c r="X19" s="38">
        <v>300</v>
      </c>
    </row>
    <row r="20" spans="1:24" s="56" customFormat="1" ht="15" hidden="1" customHeight="1">
      <c r="A20" s="56" t="s">
        <v>730</v>
      </c>
      <c r="B20" s="56" t="s">
        <v>731</v>
      </c>
      <c r="C20" s="56" t="s">
        <v>732</v>
      </c>
      <c r="D20" s="56" t="s">
        <v>733</v>
      </c>
      <c r="E20" s="56" t="s">
        <v>600</v>
      </c>
      <c r="F20" s="56" t="s">
        <v>734</v>
      </c>
      <c r="G20" s="56" t="s">
        <v>735</v>
      </c>
      <c r="H20" s="56" t="s">
        <v>632</v>
      </c>
      <c r="I20" s="56" t="s">
        <v>633</v>
      </c>
      <c r="J20" s="56" t="s">
        <v>461</v>
      </c>
      <c r="K20" s="56" t="s">
        <v>736</v>
      </c>
      <c r="M20" s="56" t="e">
        <f>VLOOKUP(G20,[1]视频!$G$6:$M$230,7,FALSE)</f>
        <v>#REF!</v>
      </c>
      <c r="N20" s="63">
        <f t="shared" si="0"/>
        <v>8.6363636363636367</v>
      </c>
      <c r="O20" s="63">
        <f t="shared" si="1"/>
        <v>9.0909090909090905E-3</v>
      </c>
      <c r="P20" s="63">
        <f t="shared" si="2"/>
        <v>1.0526315789473684E-3</v>
      </c>
      <c r="Q20" s="56" t="s">
        <v>635</v>
      </c>
      <c r="R20" s="56" t="s">
        <v>606</v>
      </c>
      <c r="S20" s="56" t="s">
        <v>728</v>
      </c>
      <c r="T20" s="56" t="s">
        <v>229</v>
      </c>
      <c r="U20" s="56">
        <v>500</v>
      </c>
      <c r="V20" s="56" t="s">
        <v>621</v>
      </c>
      <c r="W20" s="56" t="s">
        <v>662</v>
      </c>
      <c r="X20" s="56">
        <v>200</v>
      </c>
    </row>
    <row r="21" spans="1:24">
      <c r="A21" s="38" t="s">
        <v>737</v>
      </c>
      <c r="B21" s="38" t="s">
        <v>738</v>
      </c>
      <c r="C21" s="41">
        <v>739174124</v>
      </c>
      <c r="D21" s="38" t="s">
        <v>739</v>
      </c>
      <c r="E21" s="38" t="s">
        <v>600</v>
      </c>
      <c r="F21" s="38" t="s">
        <v>83</v>
      </c>
      <c r="G21" s="38" t="s">
        <v>84</v>
      </c>
      <c r="H21" s="38" t="s">
        <v>632</v>
      </c>
      <c r="I21" s="38" t="s">
        <v>633</v>
      </c>
      <c r="J21" s="38" t="s">
        <v>85</v>
      </c>
      <c r="K21" s="38" t="s">
        <v>740</v>
      </c>
      <c r="M21" s="38" t="e">
        <f>VLOOKUP(G21,[1]视频!$G$6:$M$230,7,FALSE)</f>
        <v>#REF!</v>
      </c>
      <c r="N21" s="45">
        <f t="shared" si="0"/>
        <v>8.3279948750800763</v>
      </c>
      <c r="O21" s="45">
        <f t="shared" si="1"/>
        <v>1.2812299807815503E-2</v>
      </c>
      <c r="P21" s="45">
        <f t="shared" si="2"/>
        <v>1.5384615384615385E-3</v>
      </c>
      <c r="Q21" s="38" t="s">
        <v>635</v>
      </c>
      <c r="R21" s="38" t="s">
        <v>741</v>
      </c>
      <c r="S21" s="38" t="s">
        <v>728</v>
      </c>
      <c r="T21" s="38" t="s">
        <v>99</v>
      </c>
      <c r="U21" s="38">
        <v>300</v>
      </c>
      <c r="V21" s="38" t="s">
        <v>742</v>
      </c>
      <c r="W21" s="38" t="s">
        <v>622</v>
      </c>
      <c r="X21" s="38">
        <v>200</v>
      </c>
    </row>
    <row r="22" spans="1:24">
      <c r="A22" s="38" t="s">
        <v>743</v>
      </c>
      <c r="B22" s="40" t="s">
        <v>498</v>
      </c>
      <c r="C22" s="41" t="s">
        <v>499</v>
      </c>
      <c r="D22" s="38" t="s">
        <v>502</v>
      </c>
      <c r="E22" s="38" t="s">
        <v>600</v>
      </c>
      <c r="F22" s="38" t="s">
        <v>498</v>
      </c>
      <c r="G22" s="38" t="s">
        <v>500</v>
      </c>
      <c r="H22" s="38" t="s">
        <v>632</v>
      </c>
      <c r="I22" s="38" t="s">
        <v>633</v>
      </c>
      <c r="J22" s="38" t="s">
        <v>501</v>
      </c>
      <c r="K22" s="38" t="s">
        <v>744</v>
      </c>
      <c r="M22" s="38" t="e">
        <f>VLOOKUP(G22,[1]视频!$G$6:$M$230,7,FALSE)</f>
        <v>#REF!</v>
      </c>
      <c r="N22" s="45">
        <f t="shared" si="0"/>
        <v>8.2739307535641551</v>
      </c>
      <c r="O22" s="45">
        <f t="shared" si="1"/>
        <v>2.5458248472505093E-2</v>
      </c>
      <c r="P22" s="45">
        <f t="shared" si="2"/>
        <v>3.0769230769230769E-3</v>
      </c>
      <c r="Q22" s="38" t="s">
        <v>605</v>
      </c>
      <c r="R22" s="38" t="s">
        <v>745</v>
      </c>
      <c r="S22" s="38" t="s">
        <v>67</v>
      </c>
      <c r="T22" s="38" t="s">
        <v>99</v>
      </c>
      <c r="U22" s="38">
        <v>300</v>
      </c>
      <c r="V22" s="38" t="s">
        <v>621</v>
      </c>
      <c r="W22" s="38" t="s">
        <v>622</v>
      </c>
      <c r="X22" s="38">
        <v>200</v>
      </c>
    </row>
    <row r="23" spans="1:24" hidden="1">
      <c r="A23" s="38" t="s">
        <v>746</v>
      </c>
      <c r="B23" s="38" t="s">
        <v>556</v>
      </c>
      <c r="C23" s="38" t="s">
        <v>556</v>
      </c>
      <c r="D23" s="38" t="s">
        <v>558</v>
      </c>
      <c r="E23" s="38" t="s">
        <v>600</v>
      </c>
      <c r="F23" s="38" t="s">
        <v>556</v>
      </c>
      <c r="G23" s="38" t="s">
        <v>557</v>
      </c>
      <c r="I23" s="38" t="s">
        <v>633</v>
      </c>
      <c r="J23" s="38" t="s">
        <v>44</v>
      </c>
      <c r="K23" s="38" t="s">
        <v>747</v>
      </c>
      <c r="M23" s="38" t="str">
        <f>VLOOKUP(G23,[1]视频!$G$6:$M$230,7,FALSE)</f>
        <v>视频待选</v>
      </c>
      <c r="N23" s="45">
        <f t="shared" si="0"/>
        <v>8.2727272727272734</v>
      </c>
      <c r="O23" s="45">
        <f t="shared" si="1"/>
        <v>1.8181818181818181E-2</v>
      </c>
      <c r="P23" s="45">
        <f t="shared" si="2"/>
        <v>2.1978021978021978E-3</v>
      </c>
      <c r="Q23" s="38" t="s">
        <v>605</v>
      </c>
      <c r="R23" s="38" t="s">
        <v>748</v>
      </c>
      <c r="S23" s="38" t="s">
        <v>671</v>
      </c>
      <c r="T23" s="38" t="s">
        <v>99</v>
      </c>
      <c r="U23" s="38">
        <v>300</v>
      </c>
      <c r="V23" s="38" t="s">
        <v>749</v>
      </c>
      <c r="W23" s="38" t="s">
        <v>622</v>
      </c>
      <c r="X23" s="38">
        <v>200</v>
      </c>
    </row>
    <row r="24" spans="1:24">
      <c r="A24" s="38" t="s">
        <v>750</v>
      </c>
      <c r="B24" s="38" t="s">
        <v>91</v>
      </c>
      <c r="C24" s="41">
        <v>13716078043</v>
      </c>
      <c r="D24" s="38" t="s">
        <v>751</v>
      </c>
      <c r="E24" s="38" t="s">
        <v>600</v>
      </c>
      <c r="F24" s="38" t="s">
        <v>92</v>
      </c>
      <c r="G24" s="38" t="s">
        <v>93</v>
      </c>
      <c r="H24" s="38" t="s">
        <v>632</v>
      </c>
      <c r="I24" s="38" t="s">
        <v>633</v>
      </c>
      <c r="J24" s="38" t="s">
        <v>94</v>
      </c>
      <c r="K24" s="38" t="s">
        <v>752</v>
      </c>
      <c r="M24" s="38" t="e">
        <f>VLOOKUP(G24,[1]视频!$G$6:$M$230,7,FALSE)</f>
        <v>#REF!</v>
      </c>
      <c r="N24" s="45">
        <f t="shared" si="0"/>
        <v>7.8571428571428568</v>
      </c>
      <c r="O24" s="45">
        <f t="shared" si="1"/>
        <v>2.8571428571428571E-2</v>
      </c>
      <c r="P24" s="45">
        <f t="shared" si="2"/>
        <v>3.6363636363636364E-3</v>
      </c>
      <c r="Q24" s="38" t="s">
        <v>753</v>
      </c>
      <c r="R24" s="38" t="s">
        <v>754</v>
      </c>
      <c r="S24" s="38" t="s">
        <v>755</v>
      </c>
      <c r="T24" s="38" t="s">
        <v>99</v>
      </c>
      <c r="U24" s="38">
        <v>300</v>
      </c>
      <c r="V24" s="38" t="s">
        <v>637</v>
      </c>
      <c r="W24" s="38" t="s">
        <v>622</v>
      </c>
      <c r="X24" s="38">
        <v>200</v>
      </c>
    </row>
    <row r="25" spans="1:24" hidden="1">
      <c r="A25" s="38" t="s">
        <v>756</v>
      </c>
      <c r="B25" s="38" t="s">
        <v>757</v>
      </c>
      <c r="C25" s="38" t="s">
        <v>758</v>
      </c>
      <c r="D25" s="38" t="s">
        <v>758</v>
      </c>
      <c r="E25" s="38" t="s">
        <v>600</v>
      </c>
      <c r="F25" s="38" t="s">
        <v>757</v>
      </c>
      <c r="G25" s="38" t="s">
        <v>759</v>
      </c>
      <c r="J25" s="38" t="s">
        <v>760</v>
      </c>
      <c r="K25" s="38" t="s">
        <v>761</v>
      </c>
      <c r="N25" s="45">
        <f t="shared" si="0"/>
        <v>10.788133053640994</v>
      </c>
      <c r="O25" s="45">
        <f t="shared" si="1"/>
        <v>1.9978024173409249E-2</v>
      </c>
      <c r="P25" s="45">
        <f t="shared" si="2"/>
        <v>1.8518518518518519E-3</v>
      </c>
      <c r="Q25" s="38" t="s">
        <v>605</v>
      </c>
      <c r="R25" s="38" t="s">
        <v>762</v>
      </c>
      <c r="S25" s="38" t="s">
        <v>620</v>
      </c>
      <c r="T25" s="38" t="s">
        <v>229</v>
      </c>
      <c r="U25" s="38" t="s">
        <v>609</v>
      </c>
      <c r="V25" s="38" t="s">
        <v>621</v>
      </c>
      <c r="W25" s="38" t="s">
        <v>763</v>
      </c>
      <c r="X25" s="38">
        <v>200</v>
      </c>
    </row>
    <row r="26" spans="1:24" hidden="1">
      <c r="A26" s="38" t="s">
        <v>764</v>
      </c>
      <c r="B26" s="38" t="s">
        <v>765</v>
      </c>
      <c r="C26" s="38" t="s">
        <v>766</v>
      </c>
      <c r="D26" s="38" t="s">
        <v>767</v>
      </c>
      <c r="E26" s="38" t="s">
        <v>600</v>
      </c>
      <c r="F26" s="38" t="s">
        <v>768</v>
      </c>
      <c r="G26" s="38" t="s">
        <v>769</v>
      </c>
      <c r="I26" s="38" t="s">
        <v>633</v>
      </c>
      <c r="J26" s="38" t="s">
        <v>113</v>
      </c>
      <c r="K26" s="38" t="s">
        <v>770</v>
      </c>
      <c r="M26" s="38" t="str">
        <f>VLOOKUP(G26,[1]视频!$G$6:$M$230,7,FALSE)</f>
        <v>视频待选</v>
      </c>
      <c r="N26" s="45">
        <f t="shared" si="0"/>
        <v>7.5</v>
      </c>
      <c r="O26" s="45">
        <f t="shared" si="1"/>
        <v>2.1428571428571429E-2</v>
      </c>
      <c r="P26" s="45">
        <f t="shared" si="2"/>
        <v>2.8571428571428571E-3</v>
      </c>
      <c r="Q26" s="38" t="s">
        <v>605</v>
      </c>
      <c r="R26" s="38" t="s">
        <v>771</v>
      </c>
      <c r="S26" s="38" t="s">
        <v>607</v>
      </c>
      <c r="T26" s="38" t="s">
        <v>99</v>
      </c>
      <c r="U26" s="38">
        <v>300</v>
      </c>
      <c r="V26" s="38" t="s">
        <v>772</v>
      </c>
      <c r="W26" s="38" t="s">
        <v>622</v>
      </c>
      <c r="X26" s="38">
        <v>300</v>
      </c>
    </row>
    <row r="27" spans="1:24" s="56" customFormat="1" ht="15" hidden="1" customHeight="1">
      <c r="A27" s="56" t="s">
        <v>246</v>
      </c>
      <c r="B27" s="56" t="s">
        <v>773</v>
      </c>
      <c r="C27" s="56" t="s">
        <v>774</v>
      </c>
      <c r="D27" s="56" t="s">
        <v>775</v>
      </c>
      <c r="E27" s="56" t="s">
        <v>688</v>
      </c>
      <c r="F27" s="56" t="s">
        <v>776</v>
      </c>
      <c r="G27" s="56" t="s">
        <v>777</v>
      </c>
      <c r="H27" s="56" t="s">
        <v>632</v>
      </c>
      <c r="I27" s="56" t="s">
        <v>633</v>
      </c>
      <c r="J27" s="56" t="s">
        <v>44</v>
      </c>
      <c r="K27" s="56" t="s">
        <v>778</v>
      </c>
      <c r="M27" s="56" t="e">
        <f>VLOOKUP(G27,[1]视频!$G$6:$M$230,7,FALSE)</f>
        <v>#N/A</v>
      </c>
      <c r="N27" s="63">
        <f t="shared" si="0"/>
        <v>7.2727272727272725</v>
      </c>
      <c r="O27" s="63">
        <f t="shared" si="1"/>
        <v>1.8181818181818181E-2</v>
      </c>
      <c r="P27" s="63">
        <f t="shared" si="2"/>
        <v>2.5000000000000001E-3</v>
      </c>
      <c r="Q27" s="56" t="s">
        <v>635</v>
      </c>
      <c r="R27" s="56" t="s">
        <v>779</v>
      </c>
      <c r="S27" s="56" t="s">
        <v>704</v>
      </c>
      <c r="T27" s="56" t="s">
        <v>99</v>
      </c>
      <c r="U27" s="56">
        <v>300</v>
      </c>
      <c r="V27" s="56" t="s">
        <v>637</v>
      </c>
      <c r="W27" s="56" t="s">
        <v>622</v>
      </c>
      <c r="X27" s="56">
        <v>200</v>
      </c>
    </row>
    <row r="28" spans="1:24" s="56" customFormat="1" ht="15" hidden="1" customHeight="1">
      <c r="A28" s="56" t="s">
        <v>780</v>
      </c>
      <c r="B28" s="56" t="s">
        <v>781</v>
      </c>
      <c r="C28" s="56" t="s">
        <v>782</v>
      </c>
      <c r="D28" s="56" t="s">
        <v>783</v>
      </c>
      <c r="E28" s="56" t="s">
        <v>688</v>
      </c>
      <c r="F28" s="56" t="s">
        <v>781</v>
      </c>
      <c r="G28" s="56" t="s">
        <v>784</v>
      </c>
      <c r="H28" s="56" t="s">
        <v>632</v>
      </c>
      <c r="I28" s="56" t="s">
        <v>633</v>
      </c>
      <c r="J28" s="56" t="s">
        <v>44</v>
      </c>
      <c r="K28" s="56" t="s">
        <v>785</v>
      </c>
      <c r="M28" s="56" t="e">
        <f>VLOOKUP(G28,[1]视频!$G$6:$M$230,7,FALSE)</f>
        <v>#REF!</v>
      </c>
      <c r="N28" s="63">
        <f t="shared" si="0"/>
        <v>7.0909090909090908</v>
      </c>
      <c r="O28" s="63">
        <f t="shared" si="1"/>
        <v>1.8181818181818181E-2</v>
      </c>
      <c r="P28" s="63">
        <f t="shared" si="2"/>
        <v>2.5641025641025641E-3</v>
      </c>
      <c r="Q28" s="56" t="s">
        <v>605</v>
      </c>
      <c r="R28" s="56" t="s">
        <v>786</v>
      </c>
      <c r="S28" s="56" t="s">
        <v>620</v>
      </c>
      <c r="T28" s="56" t="s">
        <v>99</v>
      </c>
      <c r="U28" s="56">
        <v>300</v>
      </c>
      <c r="V28" s="56" t="s">
        <v>621</v>
      </c>
      <c r="W28" s="56" t="s">
        <v>662</v>
      </c>
      <c r="X28" s="56">
        <v>200</v>
      </c>
    </row>
    <row r="29" spans="1:24">
      <c r="A29" s="38" t="s">
        <v>787</v>
      </c>
      <c r="B29" s="38" t="s">
        <v>101</v>
      </c>
      <c r="C29" s="41" t="s">
        <v>102</v>
      </c>
      <c r="D29" s="41" t="s">
        <v>788</v>
      </c>
      <c r="E29" s="38" t="s">
        <v>600</v>
      </c>
      <c r="F29" s="38" t="s">
        <v>103</v>
      </c>
      <c r="G29" s="38" t="s">
        <v>104</v>
      </c>
      <c r="H29" s="38" t="s">
        <v>632</v>
      </c>
      <c r="I29" s="38" t="s">
        <v>633</v>
      </c>
      <c r="J29" s="38" t="s">
        <v>105</v>
      </c>
      <c r="K29" s="38" t="s">
        <v>789</v>
      </c>
      <c r="M29" s="38" t="e">
        <f>VLOOKUP(G29,[1]视频!$G$6:$M$230,7,FALSE)</f>
        <v>#REF!</v>
      </c>
      <c r="N29" s="45">
        <f t="shared" si="0"/>
        <v>6.916666666666667</v>
      </c>
      <c r="O29" s="45">
        <f t="shared" si="1"/>
        <v>1.6666666666666666E-2</v>
      </c>
      <c r="P29" s="45">
        <f t="shared" si="2"/>
        <v>2.4096385542168677E-3</v>
      </c>
      <c r="Q29" s="38" t="s">
        <v>605</v>
      </c>
      <c r="R29" s="38" t="s">
        <v>790</v>
      </c>
      <c r="S29" s="38" t="s">
        <v>637</v>
      </c>
      <c r="T29" s="38" t="s">
        <v>229</v>
      </c>
      <c r="U29" s="38">
        <v>300</v>
      </c>
      <c r="V29" s="38" t="s">
        <v>621</v>
      </c>
      <c r="W29" s="38" t="s">
        <v>662</v>
      </c>
      <c r="X29" s="38">
        <v>200</v>
      </c>
    </row>
    <row r="30" spans="1:24" s="56" customFormat="1" ht="15" hidden="1" customHeight="1">
      <c r="A30" s="56" t="s">
        <v>791</v>
      </c>
      <c r="B30" s="56" t="s">
        <v>792</v>
      </c>
      <c r="C30" s="56" t="s">
        <v>793</v>
      </c>
      <c r="D30" s="56" t="s">
        <v>794</v>
      </c>
      <c r="E30" s="56" t="s">
        <v>688</v>
      </c>
      <c r="F30" s="56" t="s">
        <v>795</v>
      </c>
      <c r="G30" s="59" t="s">
        <v>796</v>
      </c>
      <c r="H30" s="56" t="s">
        <v>632</v>
      </c>
      <c r="I30" s="56" t="s">
        <v>633</v>
      </c>
      <c r="J30" s="56" t="s">
        <v>44</v>
      </c>
      <c r="K30" s="56" t="s">
        <v>797</v>
      </c>
      <c r="M30" s="56" t="e">
        <f>VLOOKUP(G30,[1]视频!$G$6:$M$230,7,FALSE)</f>
        <v>#REF!</v>
      </c>
      <c r="N30" s="63">
        <f t="shared" si="0"/>
        <v>6.9090909090909092</v>
      </c>
      <c r="O30" s="63">
        <f t="shared" si="1"/>
        <v>1.8181818181818181E-2</v>
      </c>
      <c r="P30" s="63">
        <f t="shared" si="2"/>
        <v>2.631578947368421E-3</v>
      </c>
      <c r="Q30" s="56" t="s">
        <v>605</v>
      </c>
      <c r="R30" s="56" t="s">
        <v>741</v>
      </c>
      <c r="S30" s="56" t="s">
        <v>620</v>
      </c>
      <c r="T30" s="56" t="s">
        <v>129</v>
      </c>
      <c r="U30" s="56">
        <v>500</v>
      </c>
      <c r="V30" s="56" t="s">
        <v>637</v>
      </c>
      <c r="W30" s="56" t="s">
        <v>622</v>
      </c>
      <c r="X30" s="56">
        <v>200</v>
      </c>
    </row>
    <row r="31" spans="1:24" hidden="1">
      <c r="A31" s="38" t="s">
        <v>193</v>
      </c>
      <c r="B31" s="38" t="s">
        <v>798</v>
      </c>
      <c r="C31" s="38" t="s">
        <v>799</v>
      </c>
      <c r="D31" s="38" t="s">
        <v>800</v>
      </c>
      <c r="E31" s="38" t="s">
        <v>600</v>
      </c>
      <c r="F31" s="38" t="s">
        <v>798</v>
      </c>
      <c r="G31" s="38" t="s">
        <v>801</v>
      </c>
      <c r="J31" s="38" t="s">
        <v>56</v>
      </c>
      <c r="K31" s="38" t="s">
        <v>802</v>
      </c>
      <c r="N31" s="45">
        <f t="shared" si="0"/>
        <v>10.23076923076923</v>
      </c>
      <c r="O31" s="45">
        <f t="shared" si="1"/>
        <v>1.5384615384615385E-2</v>
      </c>
      <c r="P31" s="45">
        <f t="shared" si="2"/>
        <v>1.5037593984962407E-3</v>
      </c>
      <c r="Q31" s="38" t="s">
        <v>635</v>
      </c>
      <c r="R31" s="38" t="s">
        <v>803</v>
      </c>
      <c r="S31" s="38" t="s">
        <v>620</v>
      </c>
      <c r="T31" s="38" t="s">
        <v>99</v>
      </c>
      <c r="U31" s="38" t="s">
        <v>729</v>
      </c>
      <c r="V31" s="38" t="s">
        <v>742</v>
      </c>
      <c r="W31" s="38" t="s">
        <v>804</v>
      </c>
      <c r="X31" s="38">
        <v>200</v>
      </c>
    </row>
    <row r="32" spans="1:24" hidden="1">
      <c r="A32" s="38" t="s">
        <v>805</v>
      </c>
      <c r="B32" s="38" t="s">
        <v>806</v>
      </c>
      <c r="C32" s="38" t="s">
        <v>807</v>
      </c>
      <c r="D32" s="38" t="s">
        <v>808</v>
      </c>
      <c r="E32" s="38" t="s">
        <v>688</v>
      </c>
      <c r="F32" s="38" t="s">
        <v>806</v>
      </c>
      <c r="G32" s="38" t="s">
        <v>809</v>
      </c>
      <c r="J32" s="38" t="s">
        <v>810</v>
      </c>
      <c r="K32" s="38" t="s">
        <v>811</v>
      </c>
      <c r="N32" s="45">
        <f t="shared" si="0"/>
        <v>9.742857142857142</v>
      </c>
      <c r="O32" s="45">
        <f t="shared" si="1"/>
        <v>8.5714285714285719E-3</v>
      </c>
      <c r="P32" s="45">
        <f t="shared" si="2"/>
        <v>8.7976539589442815E-4</v>
      </c>
      <c r="Q32" s="38" t="s">
        <v>635</v>
      </c>
      <c r="R32" s="38" t="s">
        <v>812</v>
      </c>
      <c r="S32" s="38" t="s">
        <v>607</v>
      </c>
      <c r="T32" s="38" t="s">
        <v>229</v>
      </c>
      <c r="U32" s="38" t="s">
        <v>729</v>
      </c>
      <c r="V32" s="38" t="s">
        <v>621</v>
      </c>
      <c r="W32" s="38" t="s">
        <v>804</v>
      </c>
      <c r="X32" s="38">
        <v>300</v>
      </c>
    </row>
    <row r="33" spans="1:24">
      <c r="A33" s="38" t="s">
        <v>813</v>
      </c>
      <c r="B33" s="38" t="s">
        <v>111</v>
      </c>
      <c r="C33" s="38" t="s">
        <v>111</v>
      </c>
      <c r="D33" s="41">
        <v>13976856828</v>
      </c>
      <c r="E33" s="38" t="s">
        <v>600</v>
      </c>
      <c r="F33" s="38" t="s">
        <v>111</v>
      </c>
      <c r="G33" s="38" t="s">
        <v>112</v>
      </c>
      <c r="H33" s="38" t="s">
        <v>632</v>
      </c>
      <c r="I33" s="38" t="s">
        <v>633</v>
      </c>
      <c r="J33" s="38" t="s">
        <v>113</v>
      </c>
      <c r="K33" s="38" t="s">
        <v>814</v>
      </c>
      <c r="M33" s="38" t="e">
        <f>VLOOKUP(G33,[1]视频!$G$6:$M$230,7,FALSE)</f>
        <v>#REF!</v>
      </c>
      <c r="N33" s="45">
        <f t="shared" si="0"/>
        <v>6.7142857142857144</v>
      </c>
      <c r="O33" s="45">
        <f t="shared" si="1"/>
        <v>1.4285714285714285E-2</v>
      </c>
      <c r="P33" s="45">
        <f t="shared" si="2"/>
        <v>2.1276595744680851E-3</v>
      </c>
      <c r="Q33" s="38" t="s">
        <v>605</v>
      </c>
      <c r="R33" s="38" t="s">
        <v>815</v>
      </c>
      <c r="S33" s="38" t="s">
        <v>728</v>
      </c>
      <c r="T33" s="38" t="s">
        <v>229</v>
      </c>
      <c r="U33" s="38">
        <v>300</v>
      </c>
      <c r="V33" s="38" t="s">
        <v>816</v>
      </c>
      <c r="W33" s="38" t="s">
        <v>662</v>
      </c>
      <c r="X33" s="38">
        <v>200</v>
      </c>
    </row>
    <row r="34" spans="1:24" hidden="1">
      <c r="A34" s="38" t="s">
        <v>817</v>
      </c>
      <c r="B34" s="38" t="s">
        <v>818</v>
      </c>
      <c r="C34" s="38" t="s">
        <v>819</v>
      </c>
      <c r="D34" s="38" t="s">
        <v>820</v>
      </c>
      <c r="E34" s="38" t="s">
        <v>600</v>
      </c>
      <c r="F34" s="38" t="s">
        <v>818</v>
      </c>
      <c r="G34" s="38" t="s">
        <v>821</v>
      </c>
      <c r="I34" s="38" t="s">
        <v>633</v>
      </c>
      <c r="J34" s="38" t="s">
        <v>822</v>
      </c>
      <c r="K34" s="38" t="s">
        <v>823</v>
      </c>
      <c r="M34" s="38" t="str">
        <f>VLOOKUP(G34,[1]视频!$G$6:$M$230,7,FALSE)</f>
        <v>视频待选</v>
      </c>
      <c r="N34" s="45">
        <f t="shared" si="0"/>
        <v>6.258064516129032</v>
      </c>
      <c r="O34" s="45">
        <f t="shared" si="1"/>
        <v>9.6774193548387101E-3</v>
      </c>
      <c r="P34" s="45">
        <f t="shared" si="2"/>
        <v>1.5463917525773195E-3</v>
      </c>
      <c r="Q34" s="38" t="s">
        <v>605</v>
      </c>
      <c r="R34" s="38" t="s">
        <v>824</v>
      </c>
      <c r="S34" s="38" t="s">
        <v>825</v>
      </c>
      <c r="T34" s="38" t="s">
        <v>645</v>
      </c>
      <c r="U34" s="38">
        <v>500</v>
      </c>
      <c r="V34" s="38" t="s">
        <v>826</v>
      </c>
      <c r="W34" s="38" t="s">
        <v>638</v>
      </c>
      <c r="X34" s="38">
        <v>300</v>
      </c>
    </row>
    <row r="35" spans="1:24">
      <c r="A35" s="38" t="s">
        <v>827</v>
      </c>
      <c r="B35" s="38" t="s">
        <v>120</v>
      </c>
      <c r="C35" s="41" t="s">
        <v>121</v>
      </c>
      <c r="D35" s="38" t="s">
        <v>828</v>
      </c>
      <c r="E35" s="38" t="s">
        <v>600</v>
      </c>
      <c r="F35" s="38" t="s">
        <v>120</v>
      </c>
      <c r="G35" s="38" t="s">
        <v>122</v>
      </c>
      <c r="H35" s="38" t="s">
        <v>632</v>
      </c>
      <c r="I35" s="38" t="s">
        <v>633</v>
      </c>
      <c r="J35" s="38" t="s">
        <v>123</v>
      </c>
      <c r="K35" s="38" t="s">
        <v>829</v>
      </c>
      <c r="M35" s="38" t="e">
        <f>VLOOKUP(G35,[1]视频!$G$6:$M$230,7,FALSE)</f>
        <v>#REF!</v>
      </c>
      <c r="N35" s="45">
        <f t="shared" si="0"/>
        <v>6.166666666666667</v>
      </c>
      <c r="O35" s="45">
        <f t="shared" si="1"/>
        <v>0.01</v>
      </c>
      <c r="P35" s="45">
        <f t="shared" si="2"/>
        <v>1.6216216216216215E-3</v>
      </c>
      <c r="Q35" s="38" t="s">
        <v>605</v>
      </c>
      <c r="R35" s="38" t="s">
        <v>830</v>
      </c>
      <c r="S35" s="38" t="s">
        <v>620</v>
      </c>
      <c r="T35" s="38" t="s">
        <v>831</v>
      </c>
      <c r="U35" s="38">
        <v>500</v>
      </c>
      <c r="V35" s="38" t="s">
        <v>621</v>
      </c>
      <c r="W35" s="38" t="s">
        <v>622</v>
      </c>
      <c r="X35" s="38">
        <v>300</v>
      </c>
    </row>
    <row r="36" spans="1:24" s="56" customFormat="1" ht="15" hidden="1" customHeight="1">
      <c r="A36" s="56" t="s">
        <v>832</v>
      </c>
      <c r="B36" s="56" t="s">
        <v>833</v>
      </c>
      <c r="C36" s="56" t="s">
        <v>834</v>
      </c>
      <c r="D36" s="56" t="s">
        <v>835</v>
      </c>
      <c r="E36" s="56" t="s">
        <v>688</v>
      </c>
      <c r="F36" s="56" t="s">
        <v>833</v>
      </c>
      <c r="G36" s="56" t="s">
        <v>836</v>
      </c>
      <c r="H36" s="56" t="s">
        <v>632</v>
      </c>
      <c r="I36" s="56" t="s">
        <v>633</v>
      </c>
      <c r="J36" s="56" t="s">
        <v>837</v>
      </c>
      <c r="K36" s="56" t="s">
        <v>838</v>
      </c>
      <c r="M36" s="56" t="e">
        <f>VLOOKUP(G36,[1]视频!$G$6:$M$230,7,FALSE)</f>
        <v>#REF!</v>
      </c>
      <c r="N36" s="63">
        <f t="shared" si="0"/>
        <v>6.15</v>
      </c>
      <c r="O36" s="63">
        <f t="shared" si="1"/>
        <v>0.01</v>
      </c>
      <c r="P36" s="63">
        <f t="shared" si="2"/>
        <v>1.6260162601626016E-3</v>
      </c>
      <c r="Q36" s="56" t="s">
        <v>635</v>
      </c>
      <c r="R36" s="56" t="s">
        <v>839</v>
      </c>
      <c r="S36" s="56" t="s">
        <v>620</v>
      </c>
      <c r="T36" s="56" t="s">
        <v>100</v>
      </c>
      <c r="U36" s="56">
        <v>500</v>
      </c>
      <c r="V36" s="56" t="s">
        <v>621</v>
      </c>
      <c r="W36" s="56" t="s">
        <v>622</v>
      </c>
      <c r="X36" s="56">
        <v>200</v>
      </c>
    </row>
    <row r="37" spans="1:24" hidden="1">
      <c r="A37" s="38" t="s">
        <v>840</v>
      </c>
      <c r="B37" s="38" t="s">
        <v>841</v>
      </c>
      <c r="C37" s="38" t="s">
        <v>842</v>
      </c>
      <c r="D37" s="38" t="s">
        <v>843</v>
      </c>
      <c r="E37" s="38" t="s">
        <v>688</v>
      </c>
      <c r="F37" s="38" t="s">
        <v>844</v>
      </c>
      <c r="G37" s="38" t="s">
        <v>845</v>
      </c>
      <c r="I37" s="38" t="s">
        <v>633</v>
      </c>
      <c r="J37" s="38" t="s">
        <v>44</v>
      </c>
      <c r="K37" s="38" t="s">
        <v>846</v>
      </c>
      <c r="M37" s="38" t="str">
        <f>VLOOKUP(G37,[1]视频!$G$6:$M$230,7,FALSE)</f>
        <v>视频待选</v>
      </c>
      <c r="N37" s="45">
        <f t="shared" si="0"/>
        <v>6.0909090909090908</v>
      </c>
      <c r="O37" s="45">
        <f t="shared" si="1"/>
        <v>1.8181818181818181E-2</v>
      </c>
      <c r="P37" s="45">
        <f t="shared" si="2"/>
        <v>2.9850746268656717E-3</v>
      </c>
      <c r="Q37" s="38" t="s">
        <v>635</v>
      </c>
      <c r="R37" s="38" t="s">
        <v>606</v>
      </c>
      <c r="S37" s="38" t="s">
        <v>620</v>
      </c>
      <c r="T37" s="38" t="s">
        <v>99</v>
      </c>
      <c r="U37" s="38">
        <v>300</v>
      </c>
      <c r="V37" s="38" t="s">
        <v>847</v>
      </c>
      <c r="W37" s="38" t="s">
        <v>662</v>
      </c>
      <c r="X37" s="38">
        <v>200</v>
      </c>
    </row>
    <row r="38" spans="1:24">
      <c r="A38" s="38" t="s">
        <v>848</v>
      </c>
      <c r="B38" s="38" t="s">
        <v>131</v>
      </c>
      <c r="C38" s="38" t="s">
        <v>131</v>
      </c>
      <c r="D38" s="41">
        <v>13750064550</v>
      </c>
      <c r="E38" s="38" t="s">
        <v>600</v>
      </c>
      <c r="F38" s="38" t="s">
        <v>131</v>
      </c>
      <c r="G38" s="38" t="s">
        <v>132</v>
      </c>
      <c r="H38" s="38" t="s">
        <v>632</v>
      </c>
      <c r="I38" s="38" t="s">
        <v>633</v>
      </c>
      <c r="J38" s="38" t="s">
        <v>133</v>
      </c>
      <c r="K38" s="38" t="s">
        <v>849</v>
      </c>
      <c r="M38" s="38" t="e">
        <f>VLOOKUP(G38,[1]视频!$G$6:$M$230,7,FALSE)</f>
        <v>#REF!</v>
      </c>
      <c r="N38" s="45">
        <f t="shared" si="0"/>
        <v>5.8250877752952439</v>
      </c>
      <c r="O38" s="45">
        <f t="shared" si="1"/>
        <v>1.5959144589849983E-2</v>
      </c>
      <c r="P38" s="45">
        <f t="shared" si="2"/>
        <v>2.7397260273972603E-3</v>
      </c>
      <c r="Q38" s="38" t="s">
        <v>605</v>
      </c>
      <c r="R38" s="38" t="s">
        <v>754</v>
      </c>
      <c r="S38" s="38" t="s">
        <v>620</v>
      </c>
      <c r="T38" s="38" t="s">
        <v>229</v>
      </c>
      <c r="U38" s="38">
        <v>300</v>
      </c>
      <c r="V38" s="38" t="s">
        <v>621</v>
      </c>
      <c r="W38" s="38" t="s">
        <v>622</v>
      </c>
      <c r="X38" s="38">
        <v>200</v>
      </c>
    </row>
    <row r="39" spans="1:24" hidden="1">
      <c r="A39" s="38" t="s">
        <v>850</v>
      </c>
      <c r="B39" s="40" t="s">
        <v>851</v>
      </c>
      <c r="C39" s="38" t="s">
        <v>852</v>
      </c>
      <c r="D39" s="38" t="s">
        <v>852</v>
      </c>
      <c r="E39" s="38" t="s">
        <v>688</v>
      </c>
      <c r="F39" s="38" t="s">
        <v>853</v>
      </c>
      <c r="G39" s="38" t="s">
        <v>854</v>
      </c>
      <c r="H39" s="38" t="s">
        <v>632</v>
      </c>
      <c r="I39" s="38" t="s">
        <v>633</v>
      </c>
      <c r="J39" s="38" t="s">
        <v>837</v>
      </c>
      <c r="K39" s="38" t="s">
        <v>669</v>
      </c>
      <c r="M39" s="38" t="e">
        <f>VLOOKUP(G39,[1]视频!$G$6:$M$230,7,FALSE)</f>
        <v>#REF!</v>
      </c>
      <c r="N39" s="45">
        <f t="shared" si="0"/>
        <v>5.75</v>
      </c>
      <c r="O39" s="45">
        <f t="shared" si="1"/>
        <v>0.01</v>
      </c>
      <c r="P39" s="45">
        <f t="shared" si="2"/>
        <v>1.7391304347826088E-3</v>
      </c>
      <c r="Q39" s="38" t="s">
        <v>635</v>
      </c>
      <c r="R39" s="38" t="s">
        <v>693</v>
      </c>
      <c r="S39" s="38" t="s">
        <v>694</v>
      </c>
      <c r="T39" s="38" t="s">
        <v>229</v>
      </c>
      <c r="U39" s="38">
        <v>300</v>
      </c>
      <c r="V39" s="38" t="s">
        <v>855</v>
      </c>
      <c r="W39" s="38" t="s">
        <v>638</v>
      </c>
      <c r="X39" s="38">
        <v>200</v>
      </c>
    </row>
    <row r="40" spans="1:24" hidden="1">
      <c r="A40" s="38" t="s">
        <v>257</v>
      </c>
      <c r="B40" s="38" t="s">
        <v>532</v>
      </c>
      <c r="C40" s="38" t="s">
        <v>856</v>
      </c>
      <c r="D40" s="38" t="s">
        <v>856</v>
      </c>
      <c r="E40" s="38" t="s">
        <v>600</v>
      </c>
      <c r="F40" s="38" t="s">
        <v>857</v>
      </c>
      <c r="G40" s="38" t="s">
        <v>858</v>
      </c>
      <c r="H40" s="51"/>
      <c r="I40" s="51"/>
      <c r="J40" s="38" t="s">
        <v>105</v>
      </c>
      <c r="K40" s="38" t="s">
        <v>859</v>
      </c>
      <c r="N40" s="45">
        <f t="shared" si="0"/>
        <v>4.083333333333333</v>
      </c>
      <c r="O40" s="45">
        <f t="shared" si="1"/>
        <v>1.6666666666666666E-2</v>
      </c>
      <c r="P40" s="45">
        <f t="shared" si="2"/>
        <v>4.0816326530612249E-3</v>
      </c>
      <c r="Q40" s="38" t="s">
        <v>860</v>
      </c>
      <c r="R40" s="38" t="s">
        <v>861</v>
      </c>
      <c r="S40" s="38" t="s">
        <v>862</v>
      </c>
      <c r="T40" s="38" t="s">
        <v>229</v>
      </c>
      <c r="U40" s="38" t="s">
        <v>609</v>
      </c>
      <c r="V40" s="38" t="s">
        <v>863</v>
      </c>
      <c r="W40" s="38" t="s">
        <v>763</v>
      </c>
      <c r="X40" s="38">
        <v>200</v>
      </c>
    </row>
    <row r="41" spans="1:24">
      <c r="A41" s="38" t="s">
        <v>864</v>
      </c>
      <c r="B41" s="38" t="s">
        <v>141</v>
      </c>
      <c r="C41" s="38" t="s">
        <v>142</v>
      </c>
      <c r="D41" s="41">
        <v>18666500246</v>
      </c>
      <c r="E41" s="38" t="s">
        <v>688</v>
      </c>
      <c r="F41" s="38" t="s">
        <v>143</v>
      </c>
      <c r="G41" s="38" t="s">
        <v>144</v>
      </c>
      <c r="H41" s="38" t="s">
        <v>632</v>
      </c>
      <c r="I41" s="38" t="s">
        <v>633</v>
      </c>
      <c r="J41" s="38" t="s">
        <v>105</v>
      </c>
      <c r="K41" s="38" t="s">
        <v>846</v>
      </c>
      <c r="M41" s="38" t="e">
        <f>VLOOKUP(G41,[1]视频!$G$6:$M$230,7,FALSE)</f>
        <v>#REF!</v>
      </c>
      <c r="N41" s="45">
        <f t="shared" si="0"/>
        <v>5.583333333333333</v>
      </c>
      <c r="O41" s="45">
        <f t="shared" si="1"/>
        <v>1.6666666666666666E-2</v>
      </c>
      <c r="P41" s="45">
        <f t="shared" si="2"/>
        <v>2.9850746268656717E-3</v>
      </c>
      <c r="Q41" s="38" t="s">
        <v>635</v>
      </c>
      <c r="R41" s="38" t="s">
        <v>741</v>
      </c>
      <c r="S41" s="38" t="s">
        <v>865</v>
      </c>
      <c r="T41" s="38" t="s">
        <v>129</v>
      </c>
      <c r="U41" s="38">
        <v>300</v>
      </c>
      <c r="V41" s="38" t="s">
        <v>866</v>
      </c>
      <c r="W41" s="38" t="s">
        <v>622</v>
      </c>
      <c r="X41" s="38">
        <v>200</v>
      </c>
    </row>
    <row r="42" spans="1:24">
      <c r="A42" s="38" t="s">
        <v>867</v>
      </c>
      <c r="B42" s="38" t="s">
        <v>868</v>
      </c>
      <c r="C42" s="38" t="s">
        <v>152</v>
      </c>
      <c r="D42" s="38" t="s">
        <v>869</v>
      </c>
      <c r="E42" s="38" t="s">
        <v>600</v>
      </c>
      <c r="F42" s="38" t="s">
        <v>153</v>
      </c>
      <c r="G42" s="38" t="s">
        <v>154</v>
      </c>
      <c r="H42" s="38" t="s">
        <v>632</v>
      </c>
      <c r="I42" s="38" t="s">
        <v>633</v>
      </c>
      <c r="J42" s="38" t="s">
        <v>155</v>
      </c>
      <c r="K42" s="38" t="s">
        <v>663</v>
      </c>
      <c r="M42" s="38" t="e">
        <f>VLOOKUP(G42,[1]视频!$G$6:$M$230,7,FALSE)</f>
        <v>#REF!</v>
      </c>
      <c r="N42" s="45">
        <f t="shared" si="0"/>
        <v>5.5714285714285712</v>
      </c>
      <c r="O42" s="45">
        <f t="shared" si="1"/>
        <v>9.5238095238095247E-3</v>
      </c>
      <c r="P42" s="45">
        <f t="shared" si="2"/>
        <v>1.7094017094017094E-3</v>
      </c>
      <c r="Q42" s="38" t="s">
        <v>605</v>
      </c>
      <c r="R42" s="38" t="s">
        <v>870</v>
      </c>
      <c r="S42" s="38" t="s">
        <v>637</v>
      </c>
      <c r="T42" s="38" t="s">
        <v>129</v>
      </c>
      <c r="U42" s="38">
        <v>0</v>
      </c>
      <c r="V42" s="38" t="s">
        <v>661</v>
      </c>
      <c r="W42" s="38" t="s">
        <v>638</v>
      </c>
      <c r="X42" s="38">
        <v>200</v>
      </c>
    </row>
    <row r="43" spans="1:24">
      <c r="A43" s="38" t="s">
        <v>871</v>
      </c>
      <c r="B43" s="38" t="s">
        <v>157</v>
      </c>
      <c r="C43" s="41">
        <v>17606622981</v>
      </c>
      <c r="D43" s="38" t="s">
        <v>872</v>
      </c>
      <c r="E43" s="38" t="s">
        <v>600</v>
      </c>
      <c r="F43" s="38" t="s">
        <v>158</v>
      </c>
      <c r="G43" s="38" t="s">
        <v>159</v>
      </c>
      <c r="H43" s="38" t="s">
        <v>632</v>
      </c>
      <c r="I43" s="38" t="s">
        <v>633</v>
      </c>
      <c r="J43" s="38" t="s">
        <v>113</v>
      </c>
      <c r="K43" s="38" t="s">
        <v>873</v>
      </c>
      <c r="M43" s="38" t="e">
        <f>VLOOKUP(G43,[1]视频!$G$6:$M$230,7,FALSE)</f>
        <v>#REF!</v>
      </c>
      <c r="N43" s="45">
        <f t="shared" si="0"/>
        <v>5.5</v>
      </c>
      <c r="O43" s="45">
        <f t="shared" si="1"/>
        <v>1.4285714285714285E-2</v>
      </c>
      <c r="P43" s="45">
        <f t="shared" si="2"/>
        <v>2.5974025974025974E-3</v>
      </c>
      <c r="Q43" s="38" t="s">
        <v>605</v>
      </c>
      <c r="R43" s="38" t="s">
        <v>874</v>
      </c>
      <c r="S43" s="38" t="s">
        <v>644</v>
      </c>
      <c r="T43" s="38" t="s">
        <v>99</v>
      </c>
      <c r="U43" s="38">
        <v>300</v>
      </c>
      <c r="V43" s="38" t="s">
        <v>637</v>
      </c>
      <c r="W43" s="38" t="s">
        <v>662</v>
      </c>
      <c r="X43" s="38">
        <v>200</v>
      </c>
    </row>
    <row r="44" spans="1:24">
      <c r="A44" s="38" t="s">
        <v>875</v>
      </c>
      <c r="B44" s="38" t="s">
        <v>161</v>
      </c>
      <c r="C44" s="41" t="s">
        <v>162</v>
      </c>
      <c r="D44" s="38" t="s">
        <v>876</v>
      </c>
      <c r="E44" s="38" t="s">
        <v>600</v>
      </c>
      <c r="F44" s="38" t="s">
        <v>161</v>
      </c>
      <c r="G44" s="38" t="s">
        <v>163</v>
      </c>
      <c r="H44" s="38" t="s">
        <v>632</v>
      </c>
      <c r="I44" s="38" t="s">
        <v>633</v>
      </c>
      <c r="J44" s="38" t="s">
        <v>164</v>
      </c>
      <c r="K44" s="38" t="s">
        <v>789</v>
      </c>
      <c r="M44" s="38" t="e">
        <f>VLOOKUP(G44,[1]视频!$G$6:$M$230,7,FALSE)</f>
        <v>#REF!</v>
      </c>
      <c r="N44" s="45">
        <f t="shared" si="0"/>
        <v>5.3896103896103895</v>
      </c>
      <c r="O44" s="45">
        <f t="shared" si="1"/>
        <v>1.2987012987012988E-2</v>
      </c>
      <c r="P44" s="45">
        <f t="shared" si="2"/>
        <v>2.4096385542168677E-3</v>
      </c>
      <c r="Q44" s="38" t="s">
        <v>718</v>
      </c>
      <c r="R44" s="38" t="s">
        <v>877</v>
      </c>
      <c r="S44" s="38" t="s">
        <v>637</v>
      </c>
      <c r="T44" s="38" t="s">
        <v>100</v>
      </c>
      <c r="U44" s="38">
        <v>300</v>
      </c>
      <c r="V44" s="38" t="s">
        <v>637</v>
      </c>
      <c r="W44" s="38" t="s">
        <v>622</v>
      </c>
      <c r="X44" s="38">
        <v>200</v>
      </c>
    </row>
    <row r="45" spans="1:24" hidden="1">
      <c r="A45" s="38" t="s">
        <v>878</v>
      </c>
      <c r="B45" s="38" t="s">
        <v>532</v>
      </c>
      <c r="C45" s="38" t="s">
        <v>533</v>
      </c>
      <c r="D45" s="38" t="s">
        <v>533</v>
      </c>
      <c r="E45" s="38" t="s">
        <v>600</v>
      </c>
      <c r="F45" s="38" t="s">
        <v>534</v>
      </c>
      <c r="G45" s="38" t="s">
        <v>879</v>
      </c>
      <c r="H45" s="38" t="s">
        <v>632</v>
      </c>
      <c r="I45" s="38" t="s">
        <v>633</v>
      </c>
      <c r="J45" s="38" t="s">
        <v>536</v>
      </c>
      <c r="K45" s="38" t="s">
        <v>752</v>
      </c>
      <c r="M45" s="38" t="e">
        <f>VLOOKUP(G45,[1]视频!$G$6:$M$230,7,FALSE)</f>
        <v>#REF!</v>
      </c>
      <c r="N45" s="45">
        <f t="shared" si="0"/>
        <v>5.3721429966790391</v>
      </c>
      <c r="O45" s="45">
        <f t="shared" si="1"/>
        <v>1.9535065442469232E-2</v>
      </c>
      <c r="P45" s="45">
        <f t="shared" si="2"/>
        <v>3.6363636363636364E-3</v>
      </c>
      <c r="Q45" s="38" t="s">
        <v>605</v>
      </c>
      <c r="R45" s="38" t="s">
        <v>880</v>
      </c>
      <c r="S45" s="38" t="s">
        <v>728</v>
      </c>
      <c r="T45" s="38" t="s">
        <v>99</v>
      </c>
      <c r="U45" s="38">
        <v>0</v>
      </c>
      <c r="V45" s="38" t="s">
        <v>621</v>
      </c>
      <c r="W45" s="38" t="s">
        <v>662</v>
      </c>
      <c r="X45" s="38">
        <v>200</v>
      </c>
    </row>
    <row r="46" spans="1:24" hidden="1">
      <c r="A46" s="38" t="s">
        <v>881</v>
      </c>
      <c r="B46" s="38" t="s">
        <v>882</v>
      </c>
      <c r="C46" s="38" t="s">
        <v>883</v>
      </c>
      <c r="D46" s="38" t="s">
        <v>884</v>
      </c>
      <c r="E46" s="38" t="s">
        <v>600</v>
      </c>
      <c r="F46" s="38" t="s">
        <v>882</v>
      </c>
      <c r="G46" s="38" t="s">
        <v>885</v>
      </c>
      <c r="J46" s="38" t="s">
        <v>392</v>
      </c>
      <c r="K46" s="38" t="s">
        <v>886</v>
      </c>
      <c r="N46" s="45">
        <f t="shared" si="0"/>
        <v>8.5</v>
      </c>
      <c r="O46" s="45">
        <f t="shared" si="1"/>
        <v>8.3333333333333332E-3</v>
      </c>
      <c r="P46" s="45">
        <f t="shared" si="2"/>
        <v>9.8039215686274508E-4</v>
      </c>
      <c r="Q46" s="38" t="s">
        <v>605</v>
      </c>
      <c r="R46" s="38" t="s">
        <v>741</v>
      </c>
      <c r="S46" s="38" t="s">
        <v>607</v>
      </c>
      <c r="T46" s="38" t="s">
        <v>229</v>
      </c>
      <c r="U46" s="38" t="s">
        <v>729</v>
      </c>
      <c r="V46" s="38" t="s">
        <v>621</v>
      </c>
      <c r="W46" s="38" t="s">
        <v>763</v>
      </c>
      <c r="X46" s="38">
        <v>300</v>
      </c>
    </row>
    <row r="47" spans="1:24" hidden="1">
      <c r="A47" s="38" t="s">
        <v>887</v>
      </c>
      <c r="B47" s="40" t="s">
        <v>888</v>
      </c>
      <c r="C47" s="41">
        <v>17738236239</v>
      </c>
      <c r="D47" s="38" t="s">
        <v>533</v>
      </c>
      <c r="E47" s="38" t="s">
        <v>600</v>
      </c>
      <c r="F47" s="38" t="s">
        <v>534</v>
      </c>
      <c r="G47" s="38" t="s">
        <v>879</v>
      </c>
      <c r="H47" s="38" t="s">
        <v>632</v>
      </c>
      <c r="I47" s="38" t="s">
        <v>633</v>
      </c>
      <c r="J47" s="38" t="s">
        <v>536</v>
      </c>
      <c r="K47" s="38" t="s">
        <v>752</v>
      </c>
      <c r="M47" s="38" t="e">
        <f>VLOOKUP(G47,[1]视频!$G$6:$M$230,7,FALSE)</f>
        <v>#REF!</v>
      </c>
      <c r="N47" s="45">
        <f t="shared" si="0"/>
        <v>5.3721429966790391</v>
      </c>
      <c r="O47" s="45">
        <f t="shared" si="1"/>
        <v>1.9535065442469232E-2</v>
      </c>
      <c r="P47" s="45">
        <f t="shared" si="2"/>
        <v>3.6363636363636364E-3</v>
      </c>
      <c r="Q47" s="38" t="s">
        <v>605</v>
      </c>
      <c r="R47" s="38" t="s">
        <v>880</v>
      </c>
      <c r="S47" s="38" t="s">
        <v>728</v>
      </c>
      <c r="T47" s="38" t="s">
        <v>99</v>
      </c>
      <c r="U47" s="38">
        <v>300</v>
      </c>
      <c r="V47" s="38" t="s">
        <v>621</v>
      </c>
      <c r="W47" s="38" t="s">
        <v>662</v>
      </c>
      <c r="X47" s="38">
        <v>200</v>
      </c>
    </row>
    <row r="48" spans="1:24" hidden="1">
      <c r="A48" s="38" t="s">
        <v>62</v>
      </c>
      <c r="B48" s="38" t="s">
        <v>889</v>
      </c>
      <c r="C48" s="38" t="s">
        <v>468</v>
      </c>
      <c r="D48" s="38" t="s">
        <v>471</v>
      </c>
      <c r="E48" s="38" t="s">
        <v>688</v>
      </c>
      <c r="F48" s="38" t="s">
        <v>469</v>
      </c>
      <c r="G48" s="38" t="s">
        <v>470</v>
      </c>
      <c r="I48" s="38" t="s">
        <v>633</v>
      </c>
      <c r="J48" s="38" t="s">
        <v>56</v>
      </c>
      <c r="K48" s="38" t="s">
        <v>890</v>
      </c>
      <c r="M48" s="38" t="str">
        <f>VLOOKUP(G48,[1]视频!$G$6:$M$230,7,FALSE)</f>
        <v>视频待选</v>
      </c>
      <c r="N48" s="45">
        <f t="shared" si="0"/>
        <v>5.3076923076923075</v>
      </c>
      <c r="O48" s="45">
        <f t="shared" si="1"/>
        <v>1.5384615384615385E-2</v>
      </c>
      <c r="P48" s="45">
        <f t="shared" si="2"/>
        <v>2.8985507246376812E-3</v>
      </c>
      <c r="Q48" s="38" t="s">
        <v>635</v>
      </c>
      <c r="R48" s="38" t="s">
        <v>891</v>
      </c>
      <c r="S48" s="38" t="s">
        <v>892</v>
      </c>
      <c r="T48" s="38" t="s">
        <v>100</v>
      </c>
      <c r="U48" s="38">
        <v>300</v>
      </c>
      <c r="V48" s="38" t="s">
        <v>893</v>
      </c>
      <c r="W48" s="38" t="s">
        <v>622</v>
      </c>
      <c r="X48" s="38">
        <v>200</v>
      </c>
    </row>
    <row r="49" spans="1:24">
      <c r="A49" s="38" t="s">
        <v>48</v>
      </c>
      <c r="B49" s="38" t="s">
        <v>171</v>
      </c>
      <c r="C49" s="38" t="s">
        <v>172</v>
      </c>
      <c r="D49" s="38" t="s">
        <v>894</v>
      </c>
      <c r="E49" s="38" t="s">
        <v>600</v>
      </c>
      <c r="F49" s="38" t="s">
        <v>173</v>
      </c>
      <c r="G49" s="38" t="s">
        <v>174</v>
      </c>
      <c r="H49" s="38" t="s">
        <v>632</v>
      </c>
      <c r="I49" s="38" t="s">
        <v>633</v>
      </c>
      <c r="J49" s="38" t="s">
        <v>175</v>
      </c>
      <c r="K49" s="38" t="s">
        <v>895</v>
      </c>
      <c r="M49" s="38" t="e">
        <f>VLOOKUP(G49,[1]视频!$G$6:$M$230,7,FALSE)</f>
        <v>#REF!</v>
      </c>
      <c r="N49" s="45">
        <f t="shared" si="0"/>
        <v>5.2</v>
      </c>
      <c r="O49" s="45">
        <f t="shared" si="1"/>
        <v>0.02</v>
      </c>
      <c r="P49" s="45">
        <f t="shared" si="2"/>
        <v>3.8461538461538464E-3</v>
      </c>
      <c r="Q49" s="38" t="s">
        <v>605</v>
      </c>
      <c r="R49" s="38" t="s">
        <v>674</v>
      </c>
      <c r="S49" s="38" t="s">
        <v>620</v>
      </c>
      <c r="T49" s="38" t="s">
        <v>896</v>
      </c>
      <c r="U49" s="38">
        <v>500</v>
      </c>
      <c r="V49" s="38" t="s">
        <v>645</v>
      </c>
      <c r="W49" s="38" t="s">
        <v>622</v>
      </c>
      <c r="X49" s="38">
        <v>200</v>
      </c>
    </row>
    <row r="50" spans="1:24" s="56" customFormat="1" ht="15" hidden="1" customHeight="1">
      <c r="A50" s="56" t="s">
        <v>897</v>
      </c>
      <c r="B50" s="56" t="s">
        <v>898</v>
      </c>
      <c r="C50" s="56" t="s">
        <v>899</v>
      </c>
      <c r="D50" s="56" t="s">
        <v>900</v>
      </c>
      <c r="E50" s="56" t="s">
        <v>688</v>
      </c>
      <c r="F50" s="56" t="s">
        <v>898</v>
      </c>
      <c r="G50" s="56" t="s">
        <v>901</v>
      </c>
      <c r="H50" s="56" t="s">
        <v>632</v>
      </c>
      <c r="I50" s="56" t="s">
        <v>633</v>
      </c>
      <c r="J50" s="56" t="s">
        <v>902</v>
      </c>
      <c r="K50" s="56" t="s">
        <v>903</v>
      </c>
      <c r="M50" s="56" t="e">
        <f>VLOOKUP(G50,[1]视频!$G$6:$M$230,7,FALSE)</f>
        <v>#REF!</v>
      </c>
      <c r="N50" s="63">
        <f t="shared" si="0"/>
        <v>5.125</v>
      </c>
      <c r="O50" s="63">
        <f t="shared" si="1"/>
        <v>1.2500000000000001E-2</v>
      </c>
      <c r="P50" s="63">
        <f t="shared" si="2"/>
        <v>2.4390243902439024E-3</v>
      </c>
      <c r="Q50" s="56" t="s">
        <v>635</v>
      </c>
      <c r="R50" s="56" t="s">
        <v>606</v>
      </c>
      <c r="S50" s="56" t="s">
        <v>644</v>
      </c>
      <c r="T50" s="56" t="s">
        <v>99</v>
      </c>
      <c r="U50" s="56">
        <v>300</v>
      </c>
      <c r="V50" s="56" t="s">
        <v>621</v>
      </c>
      <c r="W50" s="56" t="s">
        <v>622</v>
      </c>
      <c r="X50" s="56">
        <v>200</v>
      </c>
    </row>
    <row r="51" spans="1:24" hidden="1">
      <c r="A51" s="38" t="s">
        <v>904</v>
      </c>
      <c r="B51" s="38" t="s">
        <v>905</v>
      </c>
      <c r="C51" s="38" t="s">
        <v>906</v>
      </c>
      <c r="D51" s="38" t="s">
        <v>906</v>
      </c>
      <c r="E51" s="38" t="s">
        <v>688</v>
      </c>
      <c r="F51" s="38" t="s">
        <v>907</v>
      </c>
      <c r="G51" s="38" t="s">
        <v>908</v>
      </c>
      <c r="H51" s="51"/>
      <c r="I51" s="51"/>
      <c r="J51" s="38" t="s">
        <v>105</v>
      </c>
      <c r="K51" s="38" t="s">
        <v>909</v>
      </c>
      <c r="N51" s="45">
        <f t="shared" si="0"/>
        <v>6</v>
      </c>
      <c r="O51" s="45">
        <f t="shared" si="1"/>
        <v>1.6666666666666666E-2</v>
      </c>
      <c r="P51" s="45">
        <f t="shared" si="2"/>
        <v>2.7777777777777779E-3</v>
      </c>
      <c r="Q51" s="38" t="s">
        <v>714</v>
      </c>
      <c r="R51" s="38" t="s">
        <v>910</v>
      </c>
      <c r="S51" s="38" t="s">
        <v>671</v>
      </c>
      <c r="T51" s="38" t="s">
        <v>99</v>
      </c>
      <c r="U51" s="38" t="s">
        <v>609</v>
      </c>
      <c r="V51" s="38" t="s">
        <v>911</v>
      </c>
      <c r="W51" s="38" t="s">
        <v>611</v>
      </c>
      <c r="X51" s="38">
        <v>200</v>
      </c>
    </row>
    <row r="52" spans="1:24" hidden="1">
      <c r="A52" s="38" t="s">
        <v>912</v>
      </c>
      <c r="B52" s="38" t="s">
        <v>913</v>
      </c>
      <c r="C52" s="38" t="s">
        <v>438</v>
      </c>
      <c r="D52" s="38" t="s">
        <v>441</v>
      </c>
      <c r="E52" s="38" t="s">
        <v>600</v>
      </c>
      <c r="F52" s="38" t="s">
        <v>439</v>
      </c>
      <c r="G52" s="38" t="s">
        <v>440</v>
      </c>
      <c r="I52" s="38" t="s">
        <v>633</v>
      </c>
      <c r="J52" s="38" t="s">
        <v>56</v>
      </c>
      <c r="K52" s="38" t="s">
        <v>914</v>
      </c>
      <c r="M52" s="38" t="str">
        <f>VLOOKUP(G52,[1]视频!$G$6:$M$230,7,FALSE)</f>
        <v>视频待选</v>
      </c>
      <c r="N52" s="45">
        <f t="shared" si="0"/>
        <v>10.538461538461538</v>
      </c>
      <c r="O52" s="45">
        <f t="shared" si="1"/>
        <v>1.5384615384615385E-2</v>
      </c>
      <c r="P52" s="45">
        <f t="shared" si="2"/>
        <v>1.4598540145985401E-3</v>
      </c>
      <c r="Q52" s="38" t="s">
        <v>635</v>
      </c>
      <c r="R52" s="38" t="s">
        <v>915</v>
      </c>
      <c r="S52" s="38" t="s">
        <v>644</v>
      </c>
      <c r="T52" s="38" t="s">
        <v>129</v>
      </c>
      <c r="U52" s="38">
        <v>500</v>
      </c>
      <c r="V52" s="38" t="s">
        <v>916</v>
      </c>
      <c r="W52" s="38" t="s">
        <v>662</v>
      </c>
      <c r="X52" s="38">
        <v>200</v>
      </c>
    </row>
    <row r="53" spans="1:24" s="39" customFormat="1" ht="15" hidden="1" customHeight="1">
      <c r="A53" s="39" t="s">
        <v>917</v>
      </c>
      <c r="B53" s="42" t="s">
        <v>918</v>
      </c>
      <c r="C53" s="39" t="s">
        <v>919</v>
      </c>
      <c r="D53" s="39" t="s">
        <v>920</v>
      </c>
      <c r="E53" s="39" t="s">
        <v>600</v>
      </c>
      <c r="F53" s="39" t="s">
        <v>921</v>
      </c>
      <c r="G53" s="39" t="s">
        <v>922</v>
      </c>
      <c r="H53" s="39" t="s">
        <v>632</v>
      </c>
      <c r="I53" s="39" t="s">
        <v>923</v>
      </c>
      <c r="J53" s="39" t="s">
        <v>175</v>
      </c>
      <c r="K53" s="39" t="s">
        <v>924</v>
      </c>
      <c r="M53" s="39" t="e">
        <f>VLOOKUP(G53,[1]视频!$G$6:$M$230,7,FALSE)</f>
        <v>#REF!</v>
      </c>
      <c r="N53" s="46">
        <f t="shared" si="0"/>
        <v>18</v>
      </c>
      <c r="O53" s="46">
        <f t="shared" si="1"/>
        <v>0.02</v>
      </c>
      <c r="P53" s="46">
        <f t="shared" si="2"/>
        <v>1.1111111111111111E-3</v>
      </c>
      <c r="Q53" s="39" t="s">
        <v>605</v>
      </c>
      <c r="R53" s="39" t="s">
        <v>606</v>
      </c>
      <c r="S53" s="39" t="s">
        <v>671</v>
      </c>
      <c r="T53" s="39" t="s">
        <v>925</v>
      </c>
      <c r="U53" s="39">
        <v>300</v>
      </c>
      <c r="V53" s="39" t="s">
        <v>621</v>
      </c>
      <c r="W53" s="39" t="s">
        <v>611</v>
      </c>
      <c r="X53" s="39">
        <v>200</v>
      </c>
    </row>
    <row r="54" spans="1:24" s="39" customFormat="1" ht="15" customHeight="1">
      <c r="A54" s="39" t="s">
        <v>926</v>
      </c>
      <c r="B54" s="39" t="s">
        <v>183</v>
      </c>
      <c r="C54" s="39" t="s">
        <v>184</v>
      </c>
      <c r="D54" s="39" t="s">
        <v>184</v>
      </c>
      <c r="E54" s="39" t="s">
        <v>688</v>
      </c>
      <c r="F54" s="39" t="s">
        <v>185</v>
      </c>
      <c r="G54" s="39" t="s">
        <v>186</v>
      </c>
      <c r="H54" s="39" t="s">
        <v>632</v>
      </c>
      <c r="I54" s="39" t="s">
        <v>923</v>
      </c>
      <c r="J54" s="39" t="s">
        <v>187</v>
      </c>
      <c r="K54" s="39" t="s">
        <v>927</v>
      </c>
      <c r="M54" s="39" t="e">
        <f>VLOOKUP(G54,[1]视频!$G$6:$M$230,7,FALSE)</f>
        <v>#REF!</v>
      </c>
      <c r="N54" s="46">
        <f t="shared" si="0"/>
        <v>14.594594594594595</v>
      </c>
      <c r="O54" s="46">
        <f t="shared" si="1"/>
        <v>8.1081081081081086E-3</v>
      </c>
      <c r="P54" s="46">
        <f t="shared" si="2"/>
        <v>5.5555555555555556E-4</v>
      </c>
      <c r="Q54" s="39" t="s">
        <v>635</v>
      </c>
      <c r="R54" s="39" t="s">
        <v>790</v>
      </c>
      <c r="S54" s="39" t="s">
        <v>671</v>
      </c>
      <c r="T54" s="39" t="s">
        <v>229</v>
      </c>
      <c r="U54" s="39">
        <v>500</v>
      </c>
      <c r="V54" s="39" t="s">
        <v>637</v>
      </c>
      <c r="W54" s="39" t="s">
        <v>928</v>
      </c>
      <c r="X54" s="39">
        <v>300</v>
      </c>
    </row>
    <row r="55" spans="1:24" s="39" customFormat="1" ht="15" customHeight="1">
      <c r="A55" s="39" t="s">
        <v>49</v>
      </c>
      <c r="B55" s="39" t="s">
        <v>195</v>
      </c>
      <c r="C55" s="60" t="s">
        <v>196</v>
      </c>
      <c r="D55" s="39" t="s">
        <v>929</v>
      </c>
      <c r="E55" s="39" t="s">
        <v>600</v>
      </c>
      <c r="F55" s="39" t="s">
        <v>197</v>
      </c>
      <c r="G55" s="39" t="s">
        <v>198</v>
      </c>
      <c r="H55" s="39" t="s">
        <v>632</v>
      </c>
      <c r="I55" s="39" t="s">
        <v>923</v>
      </c>
      <c r="J55" s="39" t="s">
        <v>199</v>
      </c>
      <c r="K55" s="39" t="s">
        <v>930</v>
      </c>
      <c r="M55" s="39" t="e">
        <f>VLOOKUP(G55,[1]视频!$G$6:$M$230,7,FALSE)</f>
        <v>#N/A</v>
      </c>
      <c r="N55" s="46">
        <f t="shared" si="0"/>
        <v>11.833333333333334</v>
      </c>
      <c r="O55" s="46">
        <f t="shared" si="1"/>
        <v>1.1111111111111112E-2</v>
      </c>
      <c r="P55" s="46">
        <f t="shared" si="2"/>
        <v>9.3896713615023472E-4</v>
      </c>
      <c r="Q55" s="39" t="s">
        <v>605</v>
      </c>
      <c r="R55" s="39" t="s">
        <v>931</v>
      </c>
      <c r="S55" s="39" t="s">
        <v>620</v>
      </c>
      <c r="T55" s="39" t="s">
        <v>229</v>
      </c>
      <c r="U55" s="39">
        <v>300</v>
      </c>
      <c r="V55" s="39" t="s">
        <v>621</v>
      </c>
      <c r="W55" s="39" t="s">
        <v>611</v>
      </c>
      <c r="X55" s="39">
        <v>200</v>
      </c>
    </row>
    <row r="56" spans="1:24" s="39" customFormat="1" ht="15" customHeight="1">
      <c r="A56" s="39" t="s">
        <v>932</v>
      </c>
      <c r="B56" s="39" t="s">
        <v>933</v>
      </c>
      <c r="C56" s="60">
        <v>619601494</v>
      </c>
      <c r="D56" s="39" t="s">
        <v>934</v>
      </c>
      <c r="E56" s="39" t="s">
        <v>600</v>
      </c>
      <c r="F56" s="39" t="s">
        <v>206</v>
      </c>
      <c r="G56" s="39" t="s">
        <v>207</v>
      </c>
      <c r="H56" s="39" t="s">
        <v>632</v>
      </c>
      <c r="I56" s="39" t="s">
        <v>923</v>
      </c>
      <c r="J56" s="39" t="s">
        <v>44</v>
      </c>
      <c r="K56" s="39" t="s">
        <v>935</v>
      </c>
      <c r="M56" s="39" t="e">
        <f>VLOOKUP(G56,[1]视频!$G$6:$M$230,7,FALSE)</f>
        <v>#REF!</v>
      </c>
      <c r="N56" s="46">
        <f t="shared" si="0"/>
        <v>10.727272727272727</v>
      </c>
      <c r="O56" s="46">
        <f t="shared" si="1"/>
        <v>1.8181818181818181E-2</v>
      </c>
      <c r="P56" s="46">
        <f t="shared" si="2"/>
        <v>1.6949152542372881E-3</v>
      </c>
      <c r="Q56" s="39" t="s">
        <v>605</v>
      </c>
      <c r="R56" s="39" t="s">
        <v>936</v>
      </c>
      <c r="S56" s="39" t="s">
        <v>637</v>
      </c>
      <c r="T56" s="39" t="s">
        <v>99</v>
      </c>
      <c r="U56" s="39">
        <v>300</v>
      </c>
      <c r="V56" s="39" t="s">
        <v>742</v>
      </c>
      <c r="W56" s="39" t="s">
        <v>611</v>
      </c>
      <c r="X56" s="39">
        <v>200</v>
      </c>
    </row>
    <row r="57" spans="1:24" s="39" customFormat="1" ht="15" customHeight="1">
      <c r="A57" s="39" t="s">
        <v>109</v>
      </c>
      <c r="B57" s="39" t="s">
        <v>209</v>
      </c>
      <c r="C57" s="60" t="s">
        <v>210</v>
      </c>
      <c r="D57" s="39" t="s">
        <v>937</v>
      </c>
      <c r="E57" s="39" t="s">
        <v>600</v>
      </c>
      <c r="F57" s="39" t="s">
        <v>209</v>
      </c>
      <c r="G57" s="39" t="s">
        <v>211</v>
      </c>
      <c r="H57" s="39" t="s">
        <v>632</v>
      </c>
      <c r="I57" s="39" t="s">
        <v>923</v>
      </c>
      <c r="J57" s="39" t="s">
        <v>212</v>
      </c>
      <c r="K57" s="39" t="s">
        <v>938</v>
      </c>
      <c r="M57" s="39" t="e">
        <f>VLOOKUP(G57,[1]视频!$G$6:$M$230,7,FALSE)</f>
        <v>#REF!</v>
      </c>
      <c r="N57" s="46">
        <f t="shared" si="0"/>
        <v>9.7257602862254018</v>
      </c>
      <c r="O57" s="46">
        <f t="shared" si="1"/>
        <v>1.7889087656529516E-2</v>
      </c>
      <c r="P57" s="46">
        <f t="shared" si="2"/>
        <v>1.8393510769400556E-3</v>
      </c>
      <c r="Q57" s="39" t="s">
        <v>605</v>
      </c>
      <c r="R57" s="39" t="s">
        <v>939</v>
      </c>
      <c r="S57" s="39" t="s">
        <v>825</v>
      </c>
      <c r="T57" s="39" t="s">
        <v>940</v>
      </c>
      <c r="U57" s="39">
        <v>300</v>
      </c>
      <c r="V57" s="39" t="s">
        <v>637</v>
      </c>
      <c r="W57" s="39" t="s">
        <v>928</v>
      </c>
      <c r="X57" s="39">
        <v>200</v>
      </c>
    </row>
    <row r="58" spans="1:24" s="39" customFormat="1" ht="15" customHeight="1">
      <c r="A58" s="39" t="s">
        <v>170</v>
      </c>
      <c r="B58" s="39" t="s">
        <v>213</v>
      </c>
      <c r="C58" s="60" t="s">
        <v>214</v>
      </c>
      <c r="D58" s="39" t="s">
        <v>941</v>
      </c>
      <c r="E58" s="39" t="s">
        <v>688</v>
      </c>
      <c r="F58" s="39" t="s">
        <v>215</v>
      </c>
      <c r="G58" s="39" t="s">
        <v>216</v>
      </c>
      <c r="H58" s="39" t="s">
        <v>632</v>
      </c>
      <c r="I58" s="39" t="s">
        <v>923</v>
      </c>
      <c r="J58" s="39" t="s">
        <v>217</v>
      </c>
      <c r="K58" s="39" t="s">
        <v>942</v>
      </c>
      <c r="M58" s="39" t="e">
        <f>VLOOKUP(G58,[1]视频!$G$6:$M$230,7,FALSE)</f>
        <v>#REF!</v>
      </c>
      <c r="N58" s="46">
        <f t="shared" si="0"/>
        <v>9.195652173913043</v>
      </c>
      <c r="O58" s="46">
        <f t="shared" si="1"/>
        <v>6.5217391304347823E-3</v>
      </c>
      <c r="P58" s="46">
        <f t="shared" si="2"/>
        <v>7.0921985815602842E-4</v>
      </c>
      <c r="Q58" s="39" t="s">
        <v>605</v>
      </c>
      <c r="R58" s="39" t="s">
        <v>703</v>
      </c>
      <c r="S58" s="39" t="s">
        <v>943</v>
      </c>
      <c r="T58" s="39" t="s">
        <v>99</v>
      </c>
      <c r="U58" s="39">
        <v>0</v>
      </c>
      <c r="V58" s="39" t="s">
        <v>742</v>
      </c>
      <c r="W58" s="39" t="s">
        <v>611</v>
      </c>
      <c r="X58" s="39">
        <v>300</v>
      </c>
    </row>
    <row r="59" spans="1:24" s="56" customFormat="1" ht="15" hidden="1" customHeight="1">
      <c r="A59" s="56" t="s">
        <v>944</v>
      </c>
      <c r="B59" s="56" t="s">
        <v>945</v>
      </c>
      <c r="C59" s="56" t="s">
        <v>946</v>
      </c>
      <c r="D59" s="56" t="s">
        <v>946</v>
      </c>
      <c r="E59" s="56" t="s">
        <v>688</v>
      </c>
      <c r="F59" s="56" t="s">
        <v>945</v>
      </c>
      <c r="G59" s="56" t="s">
        <v>947</v>
      </c>
      <c r="H59" s="56" t="s">
        <v>632</v>
      </c>
      <c r="I59" s="56" t="s">
        <v>923</v>
      </c>
      <c r="J59" s="56" t="s">
        <v>44</v>
      </c>
      <c r="K59" s="56" t="s">
        <v>948</v>
      </c>
      <c r="M59" s="56" t="e">
        <f>VLOOKUP(G59,[1]视频!$G$6:$M$230,7,FALSE)</f>
        <v>#REF!</v>
      </c>
      <c r="N59" s="63">
        <f t="shared" si="0"/>
        <v>9.0909090909090917</v>
      </c>
      <c r="O59" s="63">
        <f t="shared" si="1"/>
        <v>1.8181818181818181E-2</v>
      </c>
      <c r="P59" s="63">
        <f t="shared" si="2"/>
        <v>2E-3</v>
      </c>
      <c r="Q59" s="56" t="s">
        <v>635</v>
      </c>
      <c r="R59" s="56" t="s">
        <v>949</v>
      </c>
      <c r="S59" s="56" t="s">
        <v>694</v>
      </c>
      <c r="T59" s="56" t="s">
        <v>129</v>
      </c>
      <c r="U59" s="56">
        <v>300</v>
      </c>
      <c r="V59" s="56" t="s">
        <v>645</v>
      </c>
      <c r="W59" s="56" t="s">
        <v>611</v>
      </c>
      <c r="X59" s="56">
        <v>200</v>
      </c>
    </row>
    <row r="60" spans="1:24" s="39" customFormat="1" ht="15" customHeight="1">
      <c r="A60" s="39" t="s">
        <v>950</v>
      </c>
      <c r="B60" s="39" t="s">
        <v>219</v>
      </c>
      <c r="C60" s="60" t="s">
        <v>220</v>
      </c>
      <c r="D60" s="39" t="s">
        <v>951</v>
      </c>
      <c r="E60" s="39" t="s">
        <v>600</v>
      </c>
      <c r="F60" s="39" t="s">
        <v>221</v>
      </c>
      <c r="G60" s="39" t="s">
        <v>222</v>
      </c>
      <c r="H60" s="39" t="s">
        <v>632</v>
      </c>
      <c r="I60" s="39" t="s">
        <v>923</v>
      </c>
      <c r="J60" s="39" t="s">
        <v>113</v>
      </c>
      <c r="K60" s="39" t="s">
        <v>952</v>
      </c>
      <c r="M60" s="39" t="e">
        <f>VLOOKUP(G60,[1]视频!$G$6:$M$230,7,FALSE)</f>
        <v>#REF!</v>
      </c>
      <c r="N60" s="46">
        <f t="shared" si="0"/>
        <v>9.0714285714285712</v>
      </c>
      <c r="O60" s="46">
        <f t="shared" si="1"/>
        <v>1.4285714285714285E-2</v>
      </c>
      <c r="P60" s="46">
        <f t="shared" si="2"/>
        <v>1.5748031496062992E-3</v>
      </c>
      <c r="Q60" s="39" t="s">
        <v>605</v>
      </c>
      <c r="R60" s="39" t="s">
        <v>861</v>
      </c>
      <c r="S60" s="39" t="s">
        <v>953</v>
      </c>
      <c r="T60" s="39" t="s">
        <v>954</v>
      </c>
      <c r="U60" s="39">
        <v>300</v>
      </c>
      <c r="V60" s="39" t="s">
        <v>621</v>
      </c>
      <c r="W60" s="39" t="s">
        <v>928</v>
      </c>
      <c r="X60" s="39">
        <v>200</v>
      </c>
    </row>
    <row r="61" spans="1:24" s="39" customFormat="1" ht="15" hidden="1" customHeight="1">
      <c r="A61" s="38" t="s">
        <v>955</v>
      </c>
      <c r="B61" s="38" t="s">
        <v>445</v>
      </c>
      <c r="C61" s="38" t="s">
        <v>446</v>
      </c>
      <c r="D61" s="38" t="s">
        <v>449</v>
      </c>
      <c r="E61" s="38" t="s">
        <v>600</v>
      </c>
      <c r="F61" s="38" t="s">
        <v>445</v>
      </c>
      <c r="G61" s="38" t="s">
        <v>447</v>
      </c>
      <c r="I61" s="38" t="s">
        <v>923</v>
      </c>
      <c r="J61" s="38" t="s">
        <v>448</v>
      </c>
      <c r="K61" s="38" t="s">
        <v>956</v>
      </c>
      <c r="M61" s="38" t="str">
        <f>VLOOKUP(G61,[1]视频!$G$6:$M$230,7,FALSE)</f>
        <v>视频待选</v>
      </c>
      <c r="N61" s="45">
        <f t="shared" si="0"/>
        <v>9.0322580645161299</v>
      </c>
      <c r="O61" s="45">
        <f t="shared" si="1"/>
        <v>1.6129032258064516E-2</v>
      </c>
      <c r="P61" s="45">
        <f t="shared" si="2"/>
        <v>1.7857142857142857E-3</v>
      </c>
      <c r="Q61" s="38" t="s">
        <v>605</v>
      </c>
      <c r="R61" s="38" t="s">
        <v>741</v>
      </c>
      <c r="S61" s="38" t="s">
        <v>671</v>
      </c>
      <c r="T61" s="38" t="s">
        <v>99</v>
      </c>
      <c r="U61" s="38">
        <v>300</v>
      </c>
      <c r="V61" s="38" t="s">
        <v>957</v>
      </c>
      <c r="W61" s="38" t="s">
        <v>611</v>
      </c>
      <c r="X61" s="38">
        <v>200</v>
      </c>
    </row>
    <row r="62" spans="1:24" s="56" customFormat="1" ht="15" hidden="1" customHeight="1">
      <c r="A62" s="56" t="s">
        <v>98</v>
      </c>
      <c r="B62" s="56" t="str">
        <f>B72</f>
        <v>珍妮</v>
      </c>
      <c r="C62" s="56" t="s">
        <v>958</v>
      </c>
      <c r="D62" s="56" t="s">
        <v>959</v>
      </c>
      <c r="E62" s="56" t="s">
        <v>600</v>
      </c>
      <c r="F62" s="56" t="s">
        <v>960</v>
      </c>
      <c r="G62" s="56" t="s">
        <v>961</v>
      </c>
      <c r="H62" s="56" t="s">
        <v>632</v>
      </c>
      <c r="I62" s="56" t="s">
        <v>923</v>
      </c>
      <c r="J62" s="56" t="s">
        <v>175</v>
      </c>
      <c r="K62" s="56" t="s">
        <v>873</v>
      </c>
      <c r="M62" s="56" t="e">
        <f>VLOOKUP(G62,[1]视频!$G$6:$M$230,7,FALSE)</f>
        <v>#REF!</v>
      </c>
      <c r="N62" s="63">
        <f t="shared" si="0"/>
        <v>7.7</v>
      </c>
      <c r="O62" s="63">
        <f t="shared" si="1"/>
        <v>0.02</v>
      </c>
      <c r="P62" s="63">
        <f t="shared" si="2"/>
        <v>2.5974025974025974E-3</v>
      </c>
      <c r="Q62" s="56" t="s">
        <v>635</v>
      </c>
      <c r="R62" s="56" t="s">
        <v>861</v>
      </c>
      <c r="S62" s="56" t="s">
        <v>620</v>
      </c>
      <c r="T62" s="56" t="s">
        <v>99</v>
      </c>
      <c r="U62" s="56">
        <v>300</v>
      </c>
      <c r="V62" s="56" t="s">
        <v>621</v>
      </c>
      <c r="W62" s="56" t="s">
        <v>928</v>
      </c>
      <c r="X62" s="56">
        <v>200</v>
      </c>
    </row>
    <row r="63" spans="1:24" s="39" customFormat="1" ht="15" customHeight="1">
      <c r="A63" s="39" t="s">
        <v>962</v>
      </c>
      <c r="B63" s="39" t="s">
        <v>230</v>
      </c>
      <c r="C63" s="60">
        <v>15813385996</v>
      </c>
      <c r="D63" s="39" t="s">
        <v>963</v>
      </c>
      <c r="E63" s="39" t="s">
        <v>600</v>
      </c>
      <c r="F63" s="39" t="s">
        <v>231</v>
      </c>
      <c r="G63" s="39" t="s">
        <v>232</v>
      </c>
      <c r="H63" s="39" t="s">
        <v>632</v>
      </c>
      <c r="I63" s="39" t="s">
        <v>923</v>
      </c>
      <c r="J63" s="39" t="s">
        <v>233</v>
      </c>
      <c r="K63" s="39" t="s">
        <v>964</v>
      </c>
      <c r="M63" s="39" t="e">
        <f>VLOOKUP(G63,[1]视频!$G$6:$M$230,7,FALSE)</f>
        <v>#REF!</v>
      </c>
      <c r="N63" s="46">
        <f t="shared" si="0"/>
        <v>7.5333333333333332</v>
      </c>
      <c r="O63" s="46">
        <f t="shared" si="1"/>
        <v>6.6666666666666671E-3</v>
      </c>
      <c r="P63" s="46">
        <f t="shared" si="2"/>
        <v>8.8495575221238937E-4</v>
      </c>
      <c r="Q63" s="39" t="s">
        <v>605</v>
      </c>
      <c r="R63" s="39" t="s">
        <v>741</v>
      </c>
      <c r="S63" s="39" t="s">
        <v>637</v>
      </c>
      <c r="T63" s="39" t="s">
        <v>99</v>
      </c>
      <c r="U63" s="39">
        <v>500</v>
      </c>
      <c r="V63" s="39" t="s">
        <v>621</v>
      </c>
      <c r="W63" s="39" t="s">
        <v>928</v>
      </c>
      <c r="X63" s="39">
        <v>300</v>
      </c>
    </row>
    <row r="64" spans="1:24" s="39" customFormat="1" ht="15" hidden="1" customHeight="1">
      <c r="A64" s="39" t="s">
        <v>965</v>
      </c>
      <c r="B64" s="42" t="s">
        <v>966</v>
      </c>
      <c r="C64" s="60">
        <v>19898809440</v>
      </c>
      <c r="D64" s="39" t="s">
        <v>967</v>
      </c>
      <c r="E64" s="39" t="s">
        <v>600</v>
      </c>
      <c r="F64" s="39" t="s">
        <v>968</v>
      </c>
      <c r="G64" s="39" t="s">
        <v>969</v>
      </c>
      <c r="H64" s="39" t="s">
        <v>632</v>
      </c>
      <c r="I64" s="39" t="s">
        <v>923</v>
      </c>
      <c r="J64" s="39" t="s">
        <v>970</v>
      </c>
      <c r="K64" s="39" t="s">
        <v>740</v>
      </c>
      <c r="M64" s="39" t="e">
        <f>VLOOKUP(G64,[1]视频!$G$6:$M$230,7,FALSE)</f>
        <v>#REF!</v>
      </c>
      <c r="N64" s="46">
        <f t="shared" si="0"/>
        <v>7.3654390934844196</v>
      </c>
      <c r="O64" s="46">
        <f t="shared" si="1"/>
        <v>1.1331444759206799E-2</v>
      </c>
      <c r="P64" s="46">
        <f t="shared" si="2"/>
        <v>1.5384615384615385E-3</v>
      </c>
      <c r="Q64" s="39" t="s">
        <v>635</v>
      </c>
      <c r="R64" s="39" t="s">
        <v>971</v>
      </c>
      <c r="S64" s="39" t="s">
        <v>972</v>
      </c>
      <c r="T64" s="39" t="s">
        <v>129</v>
      </c>
      <c r="U64" s="39">
        <v>500</v>
      </c>
      <c r="V64" s="39" t="s">
        <v>621</v>
      </c>
      <c r="W64" s="39" t="s">
        <v>928</v>
      </c>
      <c r="X64" s="39">
        <v>200</v>
      </c>
    </row>
    <row r="65" spans="1:24" s="39" customFormat="1" ht="15" customHeight="1">
      <c r="A65" s="39" t="s">
        <v>973</v>
      </c>
      <c r="B65" s="39" t="s">
        <v>239</v>
      </c>
      <c r="C65" s="60" t="s">
        <v>240</v>
      </c>
      <c r="D65" s="39" t="s">
        <v>974</v>
      </c>
      <c r="E65" s="39" t="s">
        <v>600</v>
      </c>
      <c r="F65" s="39" t="s">
        <v>239</v>
      </c>
      <c r="G65" s="39" t="s">
        <v>241</v>
      </c>
      <c r="H65" s="39" t="s">
        <v>632</v>
      </c>
      <c r="I65" s="39" t="s">
        <v>923</v>
      </c>
      <c r="J65" s="39" t="s">
        <v>105</v>
      </c>
      <c r="K65" s="39" t="s">
        <v>975</v>
      </c>
      <c r="M65" s="39" t="e">
        <f>VLOOKUP(G65,[1]视频!$G$6:$M$230,7,FALSE)</f>
        <v>#REF!</v>
      </c>
      <c r="N65" s="46">
        <f t="shared" si="0"/>
        <v>7</v>
      </c>
      <c r="O65" s="46">
        <f t="shared" si="1"/>
        <v>1.6666666666666666E-2</v>
      </c>
      <c r="P65" s="46">
        <f t="shared" si="2"/>
        <v>2.3809523809523812E-3</v>
      </c>
      <c r="Q65" s="39" t="s">
        <v>605</v>
      </c>
      <c r="R65" s="39" t="s">
        <v>606</v>
      </c>
      <c r="S65" s="39" t="s">
        <v>607</v>
      </c>
      <c r="T65" s="39" t="s">
        <v>129</v>
      </c>
      <c r="U65" s="39">
        <v>300</v>
      </c>
      <c r="V65" s="39" t="s">
        <v>661</v>
      </c>
      <c r="W65" s="39" t="s">
        <v>928</v>
      </c>
      <c r="X65" s="39">
        <v>200</v>
      </c>
    </row>
    <row r="66" spans="1:24" s="39" customFormat="1" ht="15" hidden="1" customHeight="1">
      <c r="A66" s="38" t="s">
        <v>976</v>
      </c>
      <c r="B66" s="38" t="s">
        <v>977</v>
      </c>
      <c r="C66" s="38" t="s">
        <v>978</v>
      </c>
      <c r="D66" s="38" t="s">
        <v>978</v>
      </c>
      <c r="E66" s="38" t="s">
        <v>688</v>
      </c>
      <c r="F66" s="38" t="s">
        <v>977</v>
      </c>
      <c r="G66" s="38" t="s">
        <v>979</v>
      </c>
      <c r="H66" s="51"/>
      <c r="I66" s="51"/>
      <c r="J66" s="38" t="s">
        <v>485</v>
      </c>
      <c r="K66" s="38" t="s">
        <v>980</v>
      </c>
      <c r="N66" s="45">
        <f t="shared" ref="N66:N111" si="3">K66/J66</f>
        <v>7.25</v>
      </c>
      <c r="O66" s="45">
        <f t="shared" ref="O66:O111" si="4">X66/J66</f>
        <v>9.3749999999999997E-3</v>
      </c>
      <c r="P66" s="45">
        <f t="shared" ref="P66:P111" si="5">X66/K66</f>
        <v>1.2931034482758621E-3</v>
      </c>
      <c r="Q66" s="38" t="s">
        <v>635</v>
      </c>
      <c r="R66" s="38" t="s">
        <v>606</v>
      </c>
      <c r="S66" s="38" t="s">
        <v>620</v>
      </c>
      <c r="T66" s="38" t="s">
        <v>99</v>
      </c>
      <c r="U66" s="38" t="s">
        <v>729</v>
      </c>
      <c r="V66" s="38" t="s">
        <v>981</v>
      </c>
      <c r="W66" s="38" t="s">
        <v>638</v>
      </c>
      <c r="X66" s="38">
        <v>300</v>
      </c>
    </row>
    <row r="67" spans="1:24" s="39" customFormat="1" ht="15" hidden="1" customHeight="1">
      <c r="A67" s="38" t="s">
        <v>982</v>
      </c>
      <c r="B67" s="38" t="s">
        <v>983</v>
      </c>
      <c r="C67" s="38" t="s">
        <v>984</v>
      </c>
      <c r="D67" s="38" t="s">
        <v>985</v>
      </c>
      <c r="E67" s="38" t="s">
        <v>600</v>
      </c>
      <c r="F67" s="38" t="s">
        <v>983</v>
      </c>
      <c r="G67" s="38" t="s">
        <v>986</v>
      </c>
      <c r="J67" s="38" t="s">
        <v>320</v>
      </c>
      <c r="K67" s="38" t="s">
        <v>761</v>
      </c>
      <c r="N67" s="45">
        <f t="shared" si="3"/>
        <v>7.2</v>
      </c>
      <c r="O67" s="45">
        <f t="shared" si="4"/>
        <v>1.3333333333333334E-2</v>
      </c>
      <c r="P67" s="45">
        <f t="shared" si="5"/>
        <v>1.8518518518518519E-3</v>
      </c>
      <c r="Q67" s="38" t="s">
        <v>987</v>
      </c>
      <c r="R67" s="38" t="s">
        <v>606</v>
      </c>
      <c r="S67" s="38" t="s">
        <v>620</v>
      </c>
      <c r="T67" s="38" t="s">
        <v>988</v>
      </c>
      <c r="U67" s="38" t="s">
        <v>609</v>
      </c>
      <c r="V67" s="38" t="s">
        <v>621</v>
      </c>
      <c r="W67" s="38" t="s">
        <v>804</v>
      </c>
      <c r="X67" s="38">
        <v>200</v>
      </c>
    </row>
    <row r="68" spans="1:24" s="39" customFormat="1" ht="15" hidden="1" customHeight="1">
      <c r="A68" s="38" t="s">
        <v>989</v>
      </c>
      <c r="B68" s="38" t="s">
        <v>990</v>
      </c>
      <c r="C68" s="38" t="s">
        <v>991</v>
      </c>
      <c r="D68" s="38" t="s">
        <v>992</v>
      </c>
      <c r="E68" s="38" t="s">
        <v>600</v>
      </c>
      <c r="F68" s="38" t="s">
        <v>993</v>
      </c>
      <c r="G68" s="38" t="s">
        <v>994</v>
      </c>
      <c r="J68" s="38" t="s">
        <v>113</v>
      </c>
      <c r="K68" s="38" t="s">
        <v>948</v>
      </c>
      <c r="N68" s="45">
        <f t="shared" si="3"/>
        <v>7.1428571428571432</v>
      </c>
      <c r="O68" s="45">
        <f t="shared" si="4"/>
        <v>1.4285714285714285E-2</v>
      </c>
      <c r="P68" s="45">
        <f t="shared" si="5"/>
        <v>2E-3</v>
      </c>
      <c r="Q68" s="38" t="s">
        <v>605</v>
      </c>
      <c r="R68" s="38" t="s">
        <v>659</v>
      </c>
      <c r="S68" s="38" t="s">
        <v>620</v>
      </c>
      <c r="T68" s="38" t="s">
        <v>100</v>
      </c>
      <c r="U68" s="38" t="s">
        <v>609</v>
      </c>
      <c r="V68" s="38" t="s">
        <v>621</v>
      </c>
      <c r="W68" s="38" t="s">
        <v>631</v>
      </c>
      <c r="X68" s="38">
        <v>200</v>
      </c>
    </row>
    <row r="69" spans="1:24" s="39" customFormat="1" ht="15" hidden="1" customHeight="1">
      <c r="A69" s="38" t="s">
        <v>995</v>
      </c>
      <c r="B69" s="38" t="s">
        <v>996</v>
      </c>
      <c r="C69" s="38" t="s">
        <v>997</v>
      </c>
      <c r="D69" s="38" t="s">
        <v>998</v>
      </c>
      <c r="E69" s="38" t="s">
        <v>600</v>
      </c>
      <c r="F69" s="38" t="s">
        <v>999</v>
      </c>
      <c r="G69" s="38" t="s">
        <v>1000</v>
      </c>
      <c r="J69" s="38" t="s">
        <v>155</v>
      </c>
      <c r="K69" s="38" t="s">
        <v>1001</v>
      </c>
      <c r="N69" s="45">
        <f t="shared" si="3"/>
        <v>7.1428571428571432</v>
      </c>
      <c r="O69" s="45">
        <f t="shared" si="4"/>
        <v>9.5238095238095247E-3</v>
      </c>
      <c r="P69" s="45">
        <f t="shared" si="5"/>
        <v>1.3333333333333333E-3</v>
      </c>
      <c r="Q69" s="38" t="s">
        <v>605</v>
      </c>
      <c r="R69" s="38" t="s">
        <v>1002</v>
      </c>
      <c r="S69" s="38" t="s">
        <v>671</v>
      </c>
      <c r="T69" s="38" t="s">
        <v>705</v>
      </c>
      <c r="U69" s="38" t="s">
        <v>729</v>
      </c>
      <c r="V69" s="38" t="s">
        <v>621</v>
      </c>
      <c r="W69" s="38" t="s">
        <v>715</v>
      </c>
      <c r="X69" s="38">
        <v>200</v>
      </c>
    </row>
    <row r="70" spans="1:24" s="39" customFormat="1" ht="15" hidden="1" customHeight="1">
      <c r="A70" s="38" t="s">
        <v>1003</v>
      </c>
      <c r="B70" s="38" t="s">
        <v>1004</v>
      </c>
      <c r="C70" s="38" t="s">
        <v>1005</v>
      </c>
      <c r="D70" s="38" t="s">
        <v>1006</v>
      </c>
      <c r="E70" s="38" t="s">
        <v>1007</v>
      </c>
      <c r="F70" s="38" t="s">
        <v>1008</v>
      </c>
      <c r="G70" s="38" t="s">
        <v>1009</v>
      </c>
      <c r="J70" s="38" t="s">
        <v>461</v>
      </c>
      <c r="K70" s="38" t="s">
        <v>1010</v>
      </c>
      <c r="N70" s="45">
        <f t="shared" si="3"/>
        <v>7.1363636363636367</v>
      </c>
      <c r="O70" s="45">
        <f t="shared" si="4"/>
        <v>9.0909090909090905E-3</v>
      </c>
      <c r="P70" s="45">
        <f t="shared" si="5"/>
        <v>1.2738853503184713E-3</v>
      </c>
      <c r="Q70" s="38" t="s">
        <v>1011</v>
      </c>
      <c r="R70" s="38" t="s">
        <v>1012</v>
      </c>
      <c r="S70" s="38" t="s">
        <v>671</v>
      </c>
      <c r="T70" s="38" t="s">
        <v>129</v>
      </c>
      <c r="U70" s="38" t="s">
        <v>609</v>
      </c>
      <c r="V70" s="38" t="s">
        <v>1013</v>
      </c>
      <c r="W70" s="38" t="s">
        <v>622</v>
      </c>
      <c r="X70" s="38">
        <v>200</v>
      </c>
    </row>
    <row r="71" spans="1:24" s="39" customFormat="1" ht="15" hidden="1" customHeight="1">
      <c r="A71" s="38" t="s">
        <v>1014</v>
      </c>
      <c r="B71" s="38" t="s">
        <v>1015</v>
      </c>
      <c r="C71" s="38" t="s">
        <v>1016</v>
      </c>
      <c r="D71" s="38" t="s">
        <v>1017</v>
      </c>
      <c r="E71" s="38" t="s">
        <v>688</v>
      </c>
      <c r="F71" s="38" t="s">
        <v>1015</v>
      </c>
      <c r="G71" s="38" t="s">
        <v>1018</v>
      </c>
      <c r="H71" s="51"/>
      <c r="I71" s="51"/>
      <c r="J71" s="38" t="s">
        <v>320</v>
      </c>
      <c r="K71" s="38" t="s">
        <v>1019</v>
      </c>
      <c r="N71" s="45">
        <f t="shared" si="3"/>
        <v>7.1333333333333337</v>
      </c>
      <c r="O71" s="45">
        <f t="shared" si="4"/>
        <v>1.3333333333333334E-2</v>
      </c>
      <c r="P71" s="45">
        <f t="shared" si="5"/>
        <v>1.869158878504673E-3</v>
      </c>
      <c r="Q71" s="38" t="s">
        <v>635</v>
      </c>
      <c r="R71" s="38" t="s">
        <v>1020</v>
      </c>
      <c r="S71" s="38" t="s">
        <v>1021</v>
      </c>
      <c r="T71" s="38" t="s">
        <v>229</v>
      </c>
      <c r="U71" s="38" t="s">
        <v>609</v>
      </c>
      <c r="V71" s="38" t="s">
        <v>621</v>
      </c>
      <c r="W71" s="38" t="s">
        <v>763</v>
      </c>
      <c r="X71" s="38">
        <v>200</v>
      </c>
    </row>
    <row r="72" spans="1:24" s="56" customFormat="1" ht="15" hidden="1" customHeight="1">
      <c r="A72" s="56" t="s">
        <v>1022</v>
      </c>
      <c r="B72" s="56" t="s">
        <v>1023</v>
      </c>
      <c r="C72" s="56" t="s">
        <v>1024</v>
      </c>
      <c r="D72" s="56" t="s">
        <v>1025</v>
      </c>
      <c r="E72" s="56" t="s">
        <v>600</v>
      </c>
      <c r="F72" s="56" t="s">
        <v>1026</v>
      </c>
      <c r="G72" s="56" t="s">
        <v>1027</v>
      </c>
      <c r="H72" s="56" t="s">
        <v>632</v>
      </c>
      <c r="I72" s="56" t="s">
        <v>923</v>
      </c>
      <c r="J72" s="56" t="s">
        <v>56</v>
      </c>
      <c r="K72" s="56" t="s">
        <v>1028</v>
      </c>
      <c r="M72" s="56" t="e">
        <f>VLOOKUP(G72,[1]视频!$G$6:$M$230,7,FALSE)</f>
        <v>#REF!</v>
      </c>
      <c r="N72" s="63">
        <f t="shared" si="3"/>
        <v>6.7692307692307692</v>
      </c>
      <c r="O72" s="63">
        <f t="shared" si="4"/>
        <v>1.5384615384615385E-2</v>
      </c>
      <c r="P72" s="63">
        <f t="shared" si="5"/>
        <v>2.2727272727272726E-3</v>
      </c>
      <c r="Q72" s="56" t="s">
        <v>605</v>
      </c>
      <c r="R72" s="56" t="s">
        <v>741</v>
      </c>
      <c r="S72" s="56" t="s">
        <v>728</v>
      </c>
      <c r="T72" s="56" t="s">
        <v>229</v>
      </c>
      <c r="U72" s="56">
        <v>300</v>
      </c>
      <c r="V72" s="56" t="s">
        <v>621</v>
      </c>
      <c r="W72" s="56" t="s">
        <v>928</v>
      </c>
      <c r="X72" s="56">
        <v>200</v>
      </c>
    </row>
    <row r="73" spans="1:24" s="39" customFormat="1" ht="15" customHeight="1">
      <c r="A73" s="39" t="s">
        <v>1029</v>
      </c>
      <c r="B73" s="39" t="s">
        <v>249</v>
      </c>
      <c r="C73" s="60" t="s">
        <v>250</v>
      </c>
      <c r="D73" s="39" t="s">
        <v>1030</v>
      </c>
      <c r="E73" s="39" t="s">
        <v>600</v>
      </c>
      <c r="F73" s="39" t="s">
        <v>251</v>
      </c>
      <c r="G73" s="39" t="s">
        <v>252</v>
      </c>
      <c r="H73" s="39" t="s">
        <v>632</v>
      </c>
      <c r="I73" s="39" t="s">
        <v>923</v>
      </c>
      <c r="J73" s="39" t="s">
        <v>253</v>
      </c>
      <c r="K73" s="39" t="s">
        <v>1031</v>
      </c>
      <c r="M73" s="39" t="e">
        <f>VLOOKUP(G73,[1]视频!$G$6:$M$230,7,FALSE)</f>
        <v>#REF!</v>
      </c>
      <c r="N73" s="46">
        <f t="shared" si="3"/>
        <v>6.3408958696916811</v>
      </c>
      <c r="O73" s="46">
        <f t="shared" si="4"/>
        <v>1.1634671320535195E-2</v>
      </c>
      <c r="P73" s="46">
        <f t="shared" si="5"/>
        <v>1.834862385321101E-3</v>
      </c>
      <c r="Q73" s="39" t="s">
        <v>605</v>
      </c>
      <c r="R73" s="39" t="s">
        <v>936</v>
      </c>
      <c r="S73" s="39" t="s">
        <v>644</v>
      </c>
      <c r="T73" s="39" t="s">
        <v>99</v>
      </c>
      <c r="U73" s="39">
        <v>300</v>
      </c>
      <c r="V73" s="39" t="s">
        <v>621</v>
      </c>
      <c r="W73" s="39" t="s">
        <v>928</v>
      </c>
      <c r="X73" s="39">
        <v>200</v>
      </c>
    </row>
    <row r="74" spans="1:24" s="39" customFormat="1" ht="15" hidden="1" customHeight="1">
      <c r="A74" s="38" t="s">
        <v>169</v>
      </c>
      <c r="B74" s="38" t="s">
        <v>1032</v>
      </c>
      <c r="C74" s="38" t="s">
        <v>1033</v>
      </c>
      <c r="D74" s="38" t="s">
        <v>1034</v>
      </c>
      <c r="E74" s="38" t="s">
        <v>688</v>
      </c>
      <c r="F74" s="38" t="s">
        <v>1035</v>
      </c>
      <c r="G74" s="38" t="s">
        <v>1036</v>
      </c>
      <c r="H74" s="51"/>
      <c r="I74" s="51"/>
      <c r="J74" s="38" t="s">
        <v>1037</v>
      </c>
      <c r="K74" s="38" t="s">
        <v>1038</v>
      </c>
      <c r="N74" s="45">
        <f t="shared" si="3"/>
        <v>6.9230769230769234</v>
      </c>
      <c r="O74" s="45">
        <f t="shared" si="4"/>
        <v>1.7094017094017096E-2</v>
      </c>
      <c r="P74" s="45">
        <f t="shared" si="5"/>
        <v>2.4691358024691358E-3</v>
      </c>
      <c r="Q74" s="38" t="s">
        <v>605</v>
      </c>
      <c r="R74" s="38" t="s">
        <v>1039</v>
      </c>
      <c r="S74" s="38" t="s">
        <v>620</v>
      </c>
      <c r="T74" s="38" t="s">
        <v>99</v>
      </c>
      <c r="U74" s="38" t="s">
        <v>609</v>
      </c>
      <c r="V74" s="38" t="s">
        <v>621</v>
      </c>
      <c r="W74" s="38" t="s">
        <v>631</v>
      </c>
      <c r="X74" s="38">
        <v>200</v>
      </c>
    </row>
    <row r="75" spans="1:24" s="39" customFormat="1" ht="15" hidden="1" customHeight="1">
      <c r="A75" s="38" t="s">
        <v>1040</v>
      </c>
      <c r="B75" s="38" t="s">
        <v>1041</v>
      </c>
      <c r="C75" s="38" t="s">
        <v>1042</v>
      </c>
      <c r="D75" s="38" t="s">
        <v>1043</v>
      </c>
      <c r="E75" s="38" t="s">
        <v>600</v>
      </c>
      <c r="F75" s="38" t="s">
        <v>1044</v>
      </c>
      <c r="G75" s="38" t="s">
        <v>1045</v>
      </c>
      <c r="I75" s="38" t="s">
        <v>923</v>
      </c>
      <c r="J75" s="38" t="s">
        <v>44</v>
      </c>
      <c r="K75" s="38" t="s">
        <v>846</v>
      </c>
      <c r="M75" s="38" t="str">
        <f>VLOOKUP(G75,[1]视频!$G$6:$M$230,7,FALSE)</f>
        <v>视频待选</v>
      </c>
      <c r="N75" s="45">
        <f t="shared" si="3"/>
        <v>6.0909090909090908</v>
      </c>
      <c r="O75" s="45">
        <f t="shared" si="4"/>
        <v>1.8181818181818181E-2</v>
      </c>
      <c r="P75" s="45">
        <f t="shared" si="5"/>
        <v>2.9850746268656717E-3</v>
      </c>
      <c r="Q75" s="38" t="s">
        <v>605</v>
      </c>
      <c r="R75" s="38" t="s">
        <v>606</v>
      </c>
      <c r="S75" s="38" t="s">
        <v>607</v>
      </c>
      <c r="T75" s="38" t="s">
        <v>100</v>
      </c>
      <c r="U75" s="38">
        <v>300</v>
      </c>
      <c r="V75" s="38" t="s">
        <v>1046</v>
      </c>
      <c r="W75" s="38" t="s">
        <v>928</v>
      </c>
      <c r="X75" s="38">
        <v>200</v>
      </c>
    </row>
    <row r="76" spans="1:24" s="39" customFormat="1" ht="15" customHeight="1">
      <c r="A76" s="39" t="s">
        <v>291</v>
      </c>
      <c r="B76" s="39" t="s">
        <v>260</v>
      </c>
      <c r="C76" s="60" t="s">
        <v>261</v>
      </c>
      <c r="D76" s="39" t="s">
        <v>1047</v>
      </c>
      <c r="E76" s="39" t="s">
        <v>600</v>
      </c>
      <c r="F76" s="39" t="s">
        <v>262</v>
      </c>
      <c r="G76" s="39" t="s">
        <v>263</v>
      </c>
      <c r="H76" s="39" t="s">
        <v>632</v>
      </c>
      <c r="I76" s="39" t="s">
        <v>923</v>
      </c>
      <c r="J76" s="39" t="s">
        <v>175</v>
      </c>
      <c r="K76" s="39" t="s">
        <v>713</v>
      </c>
      <c r="M76" s="39" t="e">
        <f>VLOOKUP(G76,[1]视频!$G$6:$M$230,7,FALSE)</f>
        <v>#REF!</v>
      </c>
      <c r="N76" s="46">
        <f t="shared" si="3"/>
        <v>6</v>
      </c>
      <c r="O76" s="46">
        <f t="shared" si="4"/>
        <v>0.02</v>
      </c>
      <c r="P76" s="46">
        <f t="shared" si="5"/>
        <v>3.3333333333333335E-3</v>
      </c>
      <c r="Q76" s="39" t="s">
        <v>605</v>
      </c>
      <c r="R76" s="39" t="s">
        <v>606</v>
      </c>
      <c r="S76" s="39" t="s">
        <v>671</v>
      </c>
      <c r="T76" s="39" t="s">
        <v>1048</v>
      </c>
      <c r="U76" s="39">
        <v>300</v>
      </c>
      <c r="V76" s="39" t="s">
        <v>1049</v>
      </c>
      <c r="W76" s="39" t="s">
        <v>928</v>
      </c>
      <c r="X76" s="39">
        <v>200</v>
      </c>
    </row>
    <row r="77" spans="1:24" s="39" customFormat="1" ht="15" customHeight="1">
      <c r="A77" s="39" t="s">
        <v>139</v>
      </c>
      <c r="B77" s="42" t="s">
        <v>504</v>
      </c>
      <c r="C77" s="39" t="s">
        <v>505</v>
      </c>
      <c r="D77" s="39" t="s">
        <v>507</v>
      </c>
      <c r="E77" s="39" t="s">
        <v>600</v>
      </c>
      <c r="F77" s="39" t="s">
        <v>504</v>
      </c>
      <c r="G77" s="39" t="s">
        <v>506</v>
      </c>
      <c r="H77" s="39" t="s">
        <v>632</v>
      </c>
      <c r="I77" s="39" t="s">
        <v>923</v>
      </c>
      <c r="J77" s="39" t="s">
        <v>44</v>
      </c>
      <c r="K77" s="39" t="s">
        <v>1050</v>
      </c>
      <c r="M77" s="39" t="e">
        <f>VLOOKUP(G77,[1]视频!$G$6:$M$230,7,FALSE)</f>
        <v>#REF!</v>
      </c>
      <c r="N77" s="46">
        <f t="shared" si="3"/>
        <v>5.7272727272727275</v>
      </c>
      <c r="O77" s="46">
        <f t="shared" si="4"/>
        <v>1.8181818181818181E-2</v>
      </c>
      <c r="P77" s="46">
        <f t="shared" si="5"/>
        <v>3.1746031746031746E-3</v>
      </c>
      <c r="Q77" s="39" t="s">
        <v>635</v>
      </c>
      <c r="R77" s="39" t="s">
        <v>674</v>
      </c>
      <c r="S77" s="39" t="s">
        <v>620</v>
      </c>
      <c r="T77" s="39" t="s">
        <v>129</v>
      </c>
      <c r="U77" s="39">
        <v>300</v>
      </c>
      <c r="V77" s="39" t="s">
        <v>621</v>
      </c>
      <c r="W77" s="39" t="s">
        <v>611</v>
      </c>
      <c r="X77" s="39">
        <v>200</v>
      </c>
    </row>
    <row r="78" spans="1:24" s="39" customFormat="1" ht="15" customHeight="1">
      <c r="A78" s="39" t="s">
        <v>140</v>
      </c>
      <c r="B78" s="39" t="s">
        <v>1051</v>
      </c>
      <c r="C78" s="39" t="s">
        <v>266</v>
      </c>
      <c r="D78" s="39" t="s">
        <v>1052</v>
      </c>
      <c r="E78" s="39" t="s">
        <v>600</v>
      </c>
      <c r="F78" s="39" t="s">
        <v>267</v>
      </c>
      <c r="G78" s="39" t="s">
        <v>268</v>
      </c>
      <c r="H78" s="39" t="s">
        <v>632</v>
      </c>
      <c r="I78" s="39" t="s">
        <v>923</v>
      </c>
      <c r="J78" s="39" t="s">
        <v>269</v>
      </c>
      <c r="K78" s="39" t="s">
        <v>713</v>
      </c>
      <c r="M78" s="39" t="e">
        <f>VLOOKUP(G78,[1]视频!$G$6:$M$230,7,FALSE)</f>
        <v>#REF!</v>
      </c>
      <c r="N78" s="46">
        <f t="shared" si="3"/>
        <v>5.251181515841064</v>
      </c>
      <c r="O78" s="46">
        <f t="shared" si="4"/>
        <v>1.750393838613688E-2</v>
      </c>
      <c r="P78" s="46">
        <f t="shared" si="5"/>
        <v>3.3333333333333335E-3</v>
      </c>
      <c r="Q78" s="39" t="s">
        <v>605</v>
      </c>
      <c r="R78" s="39" t="s">
        <v>741</v>
      </c>
      <c r="S78" s="39" t="s">
        <v>620</v>
      </c>
      <c r="T78" s="39" t="s">
        <v>99</v>
      </c>
      <c r="U78" s="39">
        <v>300</v>
      </c>
      <c r="V78" s="39" t="s">
        <v>621</v>
      </c>
      <c r="W78" s="39" t="s">
        <v>928</v>
      </c>
      <c r="X78" s="39">
        <v>200</v>
      </c>
    </row>
    <row r="79" spans="1:24" s="39" customFormat="1" ht="15" hidden="1" customHeight="1">
      <c r="A79" s="38" t="s">
        <v>1053</v>
      </c>
      <c r="B79" s="38" t="s">
        <v>1054</v>
      </c>
      <c r="C79" s="38" t="s">
        <v>1055</v>
      </c>
      <c r="D79" s="38" t="s">
        <v>1056</v>
      </c>
      <c r="E79" s="38" t="s">
        <v>688</v>
      </c>
      <c r="F79" s="38" t="s">
        <v>1057</v>
      </c>
      <c r="G79" s="38" t="s">
        <v>1058</v>
      </c>
      <c r="J79" s="38" t="s">
        <v>44</v>
      </c>
      <c r="K79" s="38" t="s">
        <v>789</v>
      </c>
      <c r="N79" s="45">
        <f t="shared" si="3"/>
        <v>7.5454545454545459</v>
      </c>
      <c r="O79" s="45">
        <f t="shared" si="4"/>
        <v>1.8181818181818181E-2</v>
      </c>
      <c r="P79" s="45">
        <f t="shared" si="5"/>
        <v>2.4096385542168677E-3</v>
      </c>
      <c r="Q79" s="38" t="s">
        <v>702</v>
      </c>
      <c r="R79" s="38" t="s">
        <v>1059</v>
      </c>
      <c r="S79" s="38" t="s">
        <v>620</v>
      </c>
      <c r="T79" s="38" t="s">
        <v>129</v>
      </c>
      <c r="U79" s="38" t="s">
        <v>609</v>
      </c>
      <c r="V79" s="38" t="s">
        <v>1058</v>
      </c>
      <c r="W79" s="38" t="s">
        <v>763</v>
      </c>
      <c r="X79" s="38">
        <v>200</v>
      </c>
    </row>
    <row r="80" spans="1:24" s="39" customFormat="1" ht="15" customHeight="1">
      <c r="A80" s="39" t="s">
        <v>1060</v>
      </c>
      <c r="B80" s="39" t="s">
        <v>271</v>
      </c>
      <c r="C80" s="64" t="s">
        <v>1061</v>
      </c>
      <c r="D80" s="39" t="s">
        <v>1062</v>
      </c>
      <c r="E80" s="39" t="s">
        <v>600</v>
      </c>
      <c r="F80" s="39" t="s">
        <v>273</v>
      </c>
      <c r="G80" s="39" t="s">
        <v>274</v>
      </c>
      <c r="H80" s="39" t="s">
        <v>632</v>
      </c>
      <c r="I80" s="39" t="s">
        <v>923</v>
      </c>
      <c r="J80" s="39" t="s">
        <v>275</v>
      </c>
      <c r="K80" s="39" t="s">
        <v>1063</v>
      </c>
      <c r="M80" s="39" t="e">
        <f>VLOOKUP(G80,[1]视频!$G$6:$M$230,7,FALSE)</f>
        <v>#REF!</v>
      </c>
      <c r="N80" s="46">
        <f t="shared" si="3"/>
        <v>5.0606060606060606</v>
      </c>
      <c r="O80" s="46">
        <f t="shared" si="4"/>
        <v>9.0909090909090905E-3</v>
      </c>
      <c r="P80" s="46">
        <f t="shared" si="5"/>
        <v>1.7964071856287425E-3</v>
      </c>
      <c r="Q80" s="39" t="s">
        <v>635</v>
      </c>
      <c r="R80" s="39" t="s">
        <v>1064</v>
      </c>
      <c r="S80" s="39" t="s">
        <v>607</v>
      </c>
      <c r="T80" s="39" t="s">
        <v>99</v>
      </c>
      <c r="U80" s="39">
        <v>500</v>
      </c>
      <c r="V80" s="39" t="s">
        <v>637</v>
      </c>
      <c r="W80" s="39" t="s">
        <v>928</v>
      </c>
      <c r="X80" s="39">
        <v>300</v>
      </c>
    </row>
    <row r="81" spans="1:24" hidden="1">
      <c r="A81" s="38" t="s">
        <v>466</v>
      </c>
      <c r="B81" s="38" t="s">
        <v>537</v>
      </c>
      <c r="C81" s="38" t="s">
        <v>538</v>
      </c>
      <c r="D81" s="38" t="s">
        <v>538</v>
      </c>
      <c r="E81" s="38" t="s">
        <v>600</v>
      </c>
      <c r="F81" s="38" t="s">
        <v>539</v>
      </c>
      <c r="G81" s="38" t="s">
        <v>540</v>
      </c>
      <c r="I81" s="38" t="s">
        <v>1065</v>
      </c>
      <c r="J81" s="38" t="s">
        <v>175</v>
      </c>
      <c r="K81" s="38" t="s">
        <v>1066</v>
      </c>
      <c r="M81" s="38" t="str">
        <f>VLOOKUP(G81,[1]视频!$G$6:$M$230,7,FALSE)</f>
        <v>视频待选</v>
      </c>
      <c r="N81" s="45">
        <f t="shared" si="3"/>
        <v>144</v>
      </c>
      <c r="O81" s="45">
        <f t="shared" si="4"/>
        <v>0.02</v>
      </c>
      <c r="P81" s="45">
        <f t="shared" si="5"/>
        <v>1.3888888888888889E-4</v>
      </c>
      <c r="Q81" s="38" t="s">
        <v>605</v>
      </c>
      <c r="R81" s="38" t="s">
        <v>606</v>
      </c>
      <c r="S81" s="38" t="s">
        <v>645</v>
      </c>
      <c r="T81" s="38" t="s">
        <v>129</v>
      </c>
      <c r="U81" s="38">
        <v>300</v>
      </c>
      <c r="V81" s="38" t="s">
        <v>1067</v>
      </c>
      <c r="W81" s="38" t="s">
        <v>715</v>
      </c>
      <c r="X81" s="38">
        <v>200</v>
      </c>
    </row>
    <row r="82" spans="1:24">
      <c r="A82" s="38" t="s">
        <v>1068</v>
      </c>
      <c r="B82" s="38" t="s">
        <v>280</v>
      </c>
      <c r="C82" s="44">
        <v>13129624915</v>
      </c>
      <c r="D82" s="38" t="s">
        <v>1069</v>
      </c>
      <c r="E82" s="38" t="s">
        <v>688</v>
      </c>
      <c r="F82" s="38" t="s">
        <v>1070</v>
      </c>
      <c r="G82" s="38" t="s">
        <v>282</v>
      </c>
      <c r="H82" s="38" t="s">
        <v>632</v>
      </c>
      <c r="I82" s="38" t="s">
        <v>1065</v>
      </c>
      <c r="J82" s="38" t="s">
        <v>44</v>
      </c>
      <c r="K82" s="38" t="s">
        <v>1071</v>
      </c>
      <c r="M82" s="38" t="e">
        <f>VLOOKUP(G82,[1]视频!$G$6:$M$230,7,FALSE)</f>
        <v>#REF!</v>
      </c>
      <c r="N82" s="45">
        <f t="shared" si="3"/>
        <v>23.454545454545453</v>
      </c>
      <c r="O82" s="45">
        <f t="shared" si="4"/>
        <v>1.8181818181818181E-2</v>
      </c>
      <c r="P82" s="45">
        <f t="shared" si="5"/>
        <v>7.7519379844961239E-4</v>
      </c>
      <c r="Q82" s="38" t="s">
        <v>605</v>
      </c>
      <c r="R82" s="38" t="s">
        <v>606</v>
      </c>
      <c r="S82" s="38" t="s">
        <v>1072</v>
      </c>
      <c r="T82" s="38" t="s">
        <v>129</v>
      </c>
      <c r="U82" s="38">
        <v>500</v>
      </c>
      <c r="V82" s="38" t="s">
        <v>621</v>
      </c>
      <c r="W82" s="38" t="s">
        <v>715</v>
      </c>
      <c r="X82" s="38">
        <v>200</v>
      </c>
    </row>
    <row r="83" spans="1:24" hidden="1">
      <c r="A83" s="38" t="s">
        <v>1073</v>
      </c>
      <c r="B83" s="38" t="s">
        <v>1074</v>
      </c>
      <c r="C83" s="38" t="s">
        <v>1075</v>
      </c>
      <c r="D83" s="38" t="s">
        <v>1076</v>
      </c>
      <c r="E83" s="38" t="s">
        <v>600</v>
      </c>
      <c r="F83" s="38" t="s">
        <v>1077</v>
      </c>
      <c r="G83" s="38" t="s">
        <v>1078</v>
      </c>
      <c r="J83" s="38" t="s">
        <v>1079</v>
      </c>
      <c r="K83" s="38" t="s">
        <v>1063</v>
      </c>
      <c r="N83" s="45">
        <f t="shared" si="3"/>
        <v>6.68</v>
      </c>
      <c r="O83" s="45">
        <f t="shared" si="4"/>
        <v>8.0000000000000002E-3</v>
      </c>
      <c r="P83" s="45">
        <f t="shared" si="5"/>
        <v>1.1976047904191617E-3</v>
      </c>
      <c r="Q83" s="38" t="s">
        <v>605</v>
      </c>
      <c r="R83" s="38" t="s">
        <v>1080</v>
      </c>
      <c r="S83" s="38" t="s">
        <v>671</v>
      </c>
      <c r="T83" s="38" t="s">
        <v>99</v>
      </c>
      <c r="U83" s="38" t="s">
        <v>729</v>
      </c>
      <c r="V83" s="38" t="s">
        <v>621</v>
      </c>
      <c r="W83" s="38" t="s">
        <v>715</v>
      </c>
      <c r="X83" s="38">
        <v>200</v>
      </c>
    </row>
    <row r="84" spans="1:24" hidden="1">
      <c r="A84" s="38" t="s">
        <v>1081</v>
      </c>
      <c r="B84" s="38" t="s">
        <v>1082</v>
      </c>
      <c r="C84" s="38" t="s">
        <v>1083</v>
      </c>
      <c r="D84" s="38" t="s">
        <v>1084</v>
      </c>
      <c r="E84" s="38" t="s">
        <v>600</v>
      </c>
      <c r="F84" s="38" t="s">
        <v>1082</v>
      </c>
      <c r="G84" s="38" t="s">
        <v>1085</v>
      </c>
      <c r="H84" s="51"/>
      <c r="I84" s="51"/>
      <c r="J84" s="38" t="s">
        <v>837</v>
      </c>
      <c r="K84" s="38" t="s">
        <v>1086</v>
      </c>
      <c r="N84" s="45">
        <f t="shared" si="3"/>
        <v>6.55</v>
      </c>
      <c r="O84" s="45">
        <f t="shared" si="4"/>
        <v>0.01</v>
      </c>
      <c r="P84" s="45">
        <f t="shared" si="5"/>
        <v>1.5267175572519084E-3</v>
      </c>
      <c r="Q84" s="38" t="s">
        <v>605</v>
      </c>
      <c r="R84" s="38" t="s">
        <v>1087</v>
      </c>
      <c r="S84" s="38" t="s">
        <v>620</v>
      </c>
      <c r="T84" s="38" t="s">
        <v>99</v>
      </c>
      <c r="U84" s="38" t="s">
        <v>609</v>
      </c>
      <c r="V84" s="38" t="s">
        <v>621</v>
      </c>
      <c r="W84" s="38" t="s">
        <v>763</v>
      </c>
      <c r="X84" s="38">
        <v>200</v>
      </c>
    </row>
    <row r="85" spans="1:24" hidden="1">
      <c r="A85" s="38" t="s">
        <v>1088</v>
      </c>
      <c r="B85" s="38" t="s">
        <v>451</v>
      </c>
      <c r="C85" s="38" t="s">
        <v>452</v>
      </c>
      <c r="D85" s="38" t="s">
        <v>455</v>
      </c>
      <c r="E85" s="38" t="s">
        <v>600</v>
      </c>
      <c r="F85" s="38" t="s">
        <v>451</v>
      </c>
      <c r="G85" s="38" t="s">
        <v>453</v>
      </c>
      <c r="J85" s="38" t="s">
        <v>454</v>
      </c>
      <c r="K85" s="38" t="s">
        <v>1089</v>
      </c>
      <c r="N85" s="45">
        <f t="shared" si="3"/>
        <v>6.4685855772206748</v>
      </c>
      <c r="O85" s="45">
        <f t="shared" si="4"/>
        <v>9.285051067780872E-3</v>
      </c>
      <c r="P85" s="45">
        <f t="shared" si="5"/>
        <v>1.4354066985645933E-3</v>
      </c>
      <c r="Q85" s="38" t="s">
        <v>605</v>
      </c>
      <c r="R85" s="38" t="s">
        <v>1090</v>
      </c>
      <c r="S85" s="38" t="s">
        <v>620</v>
      </c>
      <c r="T85" s="38" t="s">
        <v>99</v>
      </c>
      <c r="U85" s="38" t="s">
        <v>729</v>
      </c>
      <c r="V85" s="38" t="s">
        <v>1091</v>
      </c>
      <c r="W85" s="38" t="s">
        <v>715</v>
      </c>
      <c r="X85" s="38">
        <v>300</v>
      </c>
    </row>
    <row r="86" spans="1:24" hidden="1">
      <c r="A86" s="38" t="s">
        <v>1092</v>
      </c>
      <c r="B86" s="38" t="s">
        <v>1093</v>
      </c>
      <c r="C86" s="38" t="s">
        <v>1094</v>
      </c>
      <c r="D86" s="38" t="s">
        <v>1095</v>
      </c>
      <c r="E86" s="38" t="s">
        <v>600</v>
      </c>
      <c r="F86" s="38" t="s">
        <v>1096</v>
      </c>
      <c r="G86" s="38" t="s">
        <v>1097</v>
      </c>
      <c r="J86" s="38" t="s">
        <v>571</v>
      </c>
      <c r="K86" s="38" t="s">
        <v>1098</v>
      </c>
      <c r="N86" s="45">
        <f t="shared" si="3"/>
        <v>6.4444444444444446</v>
      </c>
      <c r="O86" s="45">
        <f t="shared" si="4"/>
        <v>7.4074074074074077E-3</v>
      </c>
      <c r="P86" s="45">
        <f t="shared" si="5"/>
        <v>1.1494252873563218E-3</v>
      </c>
      <c r="Q86" s="38" t="s">
        <v>605</v>
      </c>
      <c r="R86" s="38" t="s">
        <v>606</v>
      </c>
      <c r="S86" s="38" t="s">
        <v>1099</v>
      </c>
      <c r="T86" s="38" t="s">
        <v>129</v>
      </c>
      <c r="U86" s="38" t="s">
        <v>609</v>
      </c>
      <c r="V86" s="38" t="s">
        <v>621</v>
      </c>
      <c r="W86" s="38" t="s">
        <v>622</v>
      </c>
      <c r="X86" s="38">
        <v>200</v>
      </c>
    </row>
    <row r="87" spans="1:24" hidden="1">
      <c r="A87" s="38" t="s">
        <v>1100</v>
      </c>
      <c r="B87" s="38" t="s">
        <v>1101</v>
      </c>
      <c r="C87" s="38" t="s">
        <v>1102</v>
      </c>
      <c r="D87" s="38" t="s">
        <v>1103</v>
      </c>
      <c r="E87" s="38" t="s">
        <v>600</v>
      </c>
      <c r="F87" s="38" t="s">
        <v>1104</v>
      </c>
      <c r="G87" s="38" t="s">
        <v>1105</v>
      </c>
      <c r="H87" s="51"/>
      <c r="I87" s="51"/>
      <c r="J87" s="38" t="s">
        <v>1106</v>
      </c>
      <c r="K87" s="38" t="s">
        <v>752</v>
      </c>
      <c r="N87" s="45">
        <f t="shared" si="3"/>
        <v>5.07380073800738</v>
      </c>
      <c r="O87" s="45">
        <f t="shared" si="4"/>
        <v>1.8450184501845018E-2</v>
      </c>
      <c r="P87" s="45">
        <f t="shared" si="5"/>
        <v>3.6363636363636364E-3</v>
      </c>
      <c r="Q87" s="38" t="s">
        <v>605</v>
      </c>
      <c r="R87" s="38" t="s">
        <v>1107</v>
      </c>
      <c r="S87" s="38" t="s">
        <v>607</v>
      </c>
      <c r="T87" s="38" t="s">
        <v>1108</v>
      </c>
      <c r="U87" s="38">
        <v>0</v>
      </c>
      <c r="V87" s="38" t="s">
        <v>621</v>
      </c>
      <c r="W87" s="38" t="s">
        <v>928</v>
      </c>
      <c r="X87" s="38">
        <v>200</v>
      </c>
    </row>
    <row r="88" spans="1:24" hidden="1">
      <c r="A88" s="38" t="s">
        <v>1109</v>
      </c>
      <c r="B88" s="38" t="s">
        <v>1110</v>
      </c>
      <c r="C88" s="38" t="s">
        <v>1111</v>
      </c>
      <c r="D88" s="38" t="s">
        <v>1112</v>
      </c>
      <c r="E88" s="38" t="s">
        <v>688</v>
      </c>
      <c r="F88" s="38" t="s">
        <v>1113</v>
      </c>
      <c r="G88" s="38" t="s">
        <v>1114</v>
      </c>
      <c r="J88" s="38">
        <v>32000</v>
      </c>
      <c r="K88" s="38" t="s">
        <v>1115</v>
      </c>
      <c r="N88" s="45">
        <f t="shared" si="3"/>
        <v>6.34375</v>
      </c>
      <c r="O88" s="45">
        <f t="shared" si="4"/>
        <v>9.3749999999999997E-3</v>
      </c>
      <c r="P88" s="45">
        <f t="shared" si="5"/>
        <v>1.477832512315271E-3</v>
      </c>
      <c r="Q88" s="38" t="s">
        <v>635</v>
      </c>
      <c r="R88" s="38" t="s">
        <v>693</v>
      </c>
      <c r="S88" s="38" t="s">
        <v>694</v>
      </c>
      <c r="T88" s="38" t="s">
        <v>229</v>
      </c>
      <c r="U88" s="38" t="s">
        <v>729</v>
      </c>
      <c r="V88" s="38" t="s">
        <v>645</v>
      </c>
      <c r="W88" s="38" t="s">
        <v>1116</v>
      </c>
      <c r="X88" s="38">
        <v>300</v>
      </c>
    </row>
    <row r="89" spans="1:24" hidden="1">
      <c r="A89" s="38" t="s">
        <v>1117</v>
      </c>
      <c r="B89" s="38" t="s">
        <v>544</v>
      </c>
      <c r="C89" s="38" t="s">
        <v>545</v>
      </c>
      <c r="D89" s="38" t="s">
        <v>548</v>
      </c>
      <c r="E89" s="38" t="s">
        <v>600</v>
      </c>
      <c r="F89" s="38" t="s">
        <v>546</v>
      </c>
      <c r="G89" s="38" t="s">
        <v>547</v>
      </c>
      <c r="I89" s="38" t="s">
        <v>1065</v>
      </c>
      <c r="J89" s="38" t="s">
        <v>155</v>
      </c>
      <c r="K89" s="38" t="s">
        <v>1118</v>
      </c>
      <c r="M89" s="38" t="str">
        <f>VLOOKUP(G89,[1]视频!$G$6:$M$230,7,FALSE)</f>
        <v>视频待选</v>
      </c>
      <c r="N89" s="45">
        <f t="shared" si="3"/>
        <v>18.047619047619047</v>
      </c>
      <c r="O89" s="45">
        <f t="shared" si="4"/>
        <v>9.5238095238095247E-3</v>
      </c>
      <c r="P89" s="45">
        <f t="shared" si="5"/>
        <v>5.2770448548812663E-4</v>
      </c>
      <c r="Q89" s="38" t="s">
        <v>605</v>
      </c>
      <c r="R89" s="38" t="s">
        <v>1119</v>
      </c>
      <c r="S89" s="38" t="s">
        <v>1120</v>
      </c>
      <c r="T89" s="38" t="s">
        <v>229</v>
      </c>
      <c r="U89" s="38">
        <v>300</v>
      </c>
      <c r="V89" s="38" t="s">
        <v>1121</v>
      </c>
      <c r="W89" s="38" t="s">
        <v>715</v>
      </c>
      <c r="X89" s="38">
        <v>200</v>
      </c>
    </row>
    <row r="90" spans="1:24">
      <c r="A90" s="38" t="s">
        <v>1122</v>
      </c>
      <c r="B90" s="38" t="s">
        <v>284</v>
      </c>
      <c r="C90" s="43" t="s">
        <v>285</v>
      </c>
      <c r="D90" s="38" t="s">
        <v>1123</v>
      </c>
      <c r="E90" s="38" t="s">
        <v>600</v>
      </c>
      <c r="F90" s="38" t="s">
        <v>286</v>
      </c>
      <c r="G90" s="38" t="s">
        <v>287</v>
      </c>
      <c r="H90" s="38" t="s">
        <v>632</v>
      </c>
      <c r="I90" s="38" t="s">
        <v>1065</v>
      </c>
      <c r="J90" s="38" t="s">
        <v>44</v>
      </c>
      <c r="K90" s="38" t="s">
        <v>1124</v>
      </c>
      <c r="M90" s="38" t="e">
        <f>VLOOKUP(G90,[1]视频!$G$6:$M$230,7,FALSE)</f>
        <v>#REF!</v>
      </c>
      <c r="N90" s="45">
        <f t="shared" si="3"/>
        <v>16</v>
      </c>
      <c r="O90" s="45">
        <f t="shared" si="4"/>
        <v>1.8181818181818181E-2</v>
      </c>
      <c r="P90" s="45">
        <f t="shared" si="5"/>
        <v>1.1363636363636363E-3</v>
      </c>
      <c r="Q90" s="38" t="s">
        <v>605</v>
      </c>
      <c r="R90" s="38" t="s">
        <v>606</v>
      </c>
      <c r="S90" s="38" t="s">
        <v>644</v>
      </c>
      <c r="T90" s="38" t="s">
        <v>229</v>
      </c>
      <c r="U90" s="38">
        <v>300</v>
      </c>
      <c r="V90" s="38" t="s">
        <v>1125</v>
      </c>
      <c r="W90" s="38" t="s">
        <v>715</v>
      </c>
      <c r="X90" s="38">
        <v>200</v>
      </c>
    </row>
    <row r="91" spans="1:24" hidden="1">
      <c r="A91" s="38" t="s">
        <v>1126</v>
      </c>
      <c r="B91" s="38" t="s">
        <v>1127</v>
      </c>
      <c r="C91" s="38" t="s">
        <v>1128</v>
      </c>
      <c r="D91" s="38" t="s">
        <v>1129</v>
      </c>
      <c r="E91" s="38" t="s">
        <v>688</v>
      </c>
      <c r="F91" s="38" t="s">
        <v>1130</v>
      </c>
      <c r="G91" s="38" t="s">
        <v>1131</v>
      </c>
      <c r="J91" s="38" t="s">
        <v>1132</v>
      </c>
      <c r="K91" s="38" t="s">
        <v>1133</v>
      </c>
      <c r="N91" s="45">
        <f t="shared" si="3"/>
        <v>6.2293577981651378</v>
      </c>
      <c r="O91" s="45">
        <f t="shared" si="4"/>
        <v>1.834862385321101E-2</v>
      </c>
      <c r="P91" s="45">
        <f t="shared" si="5"/>
        <v>2.9455081001472753E-3</v>
      </c>
      <c r="Q91" s="38" t="s">
        <v>605</v>
      </c>
      <c r="R91" s="38" t="s">
        <v>1134</v>
      </c>
      <c r="S91" s="38" t="s">
        <v>620</v>
      </c>
      <c r="T91" s="38" t="s">
        <v>99</v>
      </c>
      <c r="U91" s="38" t="s">
        <v>609</v>
      </c>
      <c r="V91" s="38" t="s">
        <v>1131</v>
      </c>
      <c r="W91" s="38" t="s">
        <v>763</v>
      </c>
      <c r="X91" s="38">
        <v>200</v>
      </c>
    </row>
    <row r="92" spans="1:24">
      <c r="A92" s="38" t="s">
        <v>1135</v>
      </c>
      <c r="B92" s="38" t="s">
        <v>1136</v>
      </c>
      <c r="C92" s="43" t="s">
        <v>293</v>
      </c>
      <c r="D92" s="38" t="s">
        <v>1137</v>
      </c>
      <c r="E92" s="38" t="s">
        <v>688</v>
      </c>
      <c r="F92" s="38" t="s">
        <v>294</v>
      </c>
      <c r="G92" s="38" t="s">
        <v>295</v>
      </c>
      <c r="H92" s="38" t="s">
        <v>632</v>
      </c>
      <c r="I92" s="38" t="s">
        <v>1065</v>
      </c>
      <c r="J92" s="38" t="s">
        <v>296</v>
      </c>
      <c r="K92" s="38" t="s">
        <v>1138</v>
      </c>
      <c r="M92" s="38" t="e">
        <f>VLOOKUP(G92,[1]视频!$G$6:$M$230,7,FALSE)</f>
        <v>#REF!</v>
      </c>
      <c r="N92" s="45">
        <f t="shared" si="3"/>
        <v>12.779302234417875</v>
      </c>
      <c r="O92" s="45">
        <f t="shared" si="4"/>
        <v>1.5680125441003528E-2</v>
      </c>
      <c r="P92" s="45">
        <f t="shared" si="5"/>
        <v>1.2269938650306749E-3</v>
      </c>
      <c r="Q92" s="38" t="s">
        <v>605</v>
      </c>
      <c r="R92" s="38" t="s">
        <v>606</v>
      </c>
      <c r="S92" s="38" t="s">
        <v>644</v>
      </c>
      <c r="T92" s="38" t="s">
        <v>129</v>
      </c>
      <c r="U92" s="38">
        <v>300</v>
      </c>
      <c r="V92" s="38" t="s">
        <v>621</v>
      </c>
      <c r="W92" s="38" t="s">
        <v>715</v>
      </c>
      <c r="X92" s="38">
        <v>200</v>
      </c>
    </row>
    <row r="93" spans="1:24">
      <c r="A93" s="38" t="s">
        <v>1139</v>
      </c>
      <c r="B93" s="38" t="s">
        <v>302</v>
      </c>
      <c r="C93" s="43" t="s">
        <v>303</v>
      </c>
      <c r="D93" s="38" t="s">
        <v>1140</v>
      </c>
      <c r="E93" s="38" t="s">
        <v>600</v>
      </c>
      <c r="F93" s="38" t="s">
        <v>304</v>
      </c>
      <c r="G93" s="38" t="s">
        <v>305</v>
      </c>
      <c r="H93" s="38" t="s">
        <v>632</v>
      </c>
      <c r="I93" s="38" t="s">
        <v>1065</v>
      </c>
      <c r="J93" s="38" t="s">
        <v>44</v>
      </c>
      <c r="K93" s="38" t="s">
        <v>1141</v>
      </c>
      <c r="M93" s="38" t="e">
        <f>VLOOKUP(G93,[1]视频!$G$6:$M$230,7,FALSE)</f>
        <v>#N/A</v>
      </c>
      <c r="N93" s="45">
        <f t="shared" si="3"/>
        <v>12.636363636363637</v>
      </c>
      <c r="O93" s="45">
        <f t="shared" si="4"/>
        <v>1.8181818181818181E-2</v>
      </c>
      <c r="P93" s="45">
        <f t="shared" si="5"/>
        <v>1.4388489208633094E-3</v>
      </c>
      <c r="Q93" s="38" t="s">
        <v>635</v>
      </c>
      <c r="R93" s="38" t="s">
        <v>1087</v>
      </c>
      <c r="S93" s="38" t="s">
        <v>620</v>
      </c>
      <c r="T93" s="38" t="s">
        <v>99</v>
      </c>
      <c r="U93" s="38">
        <v>300</v>
      </c>
      <c r="V93" s="38" t="s">
        <v>911</v>
      </c>
      <c r="W93" s="38" t="s">
        <v>715</v>
      </c>
      <c r="X93" s="38">
        <v>200</v>
      </c>
    </row>
    <row r="94" spans="1:24" s="56" customFormat="1" ht="15" hidden="1" customHeight="1">
      <c r="A94" s="56" t="s">
        <v>1142</v>
      </c>
      <c r="B94" s="56" t="s">
        <v>1143</v>
      </c>
      <c r="C94" s="56" t="s">
        <v>1144</v>
      </c>
      <c r="D94" s="56" t="s">
        <v>1145</v>
      </c>
      <c r="E94" s="56" t="s">
        <v>1007</v>
      </c>
      <c r="F94" s="56" t="s">
        <v>1146</v>
      </c>
      <c r="G94" s="56" t="s">
        <v>1147</v>
      </c>
      <c r="H94" s="56" t="s">
        <v>632</v>
      </c>
      <c r="I94" s="56" t="s">
        <v>1065</v>
      </c>
      <c r="J94" s="56" t="s">
        <v>105</v>
      </c>
      <c r="K94" s="56" t="s">
        <v>1148</v>
      </c>
      <c r="M94" s="56" t="e">
        <f>VLOOKUP(G94,[1]视频!$G$6:$M$230,7,FALSE)</f>
        <v>#REF!</v>
      </c>
      <c r="N94" s="63">
        <f t="shared" si="3"/>
        <v>12.333333333333334</v>
      </c>
      <c r="O94" s="63">
        <f t="shared" si="4"/>
        <v>1.6666666666666666E-2</v>
      </c>
      <c r="P94" s="63">
        <f t="shared" si="5"/>
        <v>1.3513513513513514E-3</v>
      </c>
      <c r="Q94" s="56" t="s">
        <v>635</v>
      </c>
      <c r="R94" s="56" t="s">
        <v>1149</v>
      </c>
      <c r="S94" s="56" t="s">
        <v>620</v>
      </c>
      <c r="T94" s="56" t="s">
        <v>1150</v>
      </c>
      <c r="U94" s="56">
        <v>500</v>
      </c>
      <c r="V94" s="56" t="s">
        <v>621</v>
      </c>
      <c r="W94" s="56" t="s">
        <v>715</v>
      </c>
      <c r="X94" s="56">
        <v>200</v>
      </c>
    </row>
    <row r="95" spans="1:24" hidden="1">
      <c r="A95" s="38" t="s">
        <v>279</v>
      </c>
      <c r="B95" s="38" t="s">
        <v>1151</v>
      </c>
      <c r="C95" s="38" t="s">
        <v>1152</v>
      </c>
      <c r="D95" s="38" t="s">
        <v>1153</v>
      </c>
      <c r="E95" s="38" t="s">
        <v>600</v>
      </c>
      <c r="F95" s="38" t="s">
        <v>1154</v>
      </c>
      <c r="G95" s="38" t="s">
        <v>1155</v>
      </c>
      <c r="J95" s="38" t="s">
        <v>1156</v>
      </c>
      <c r="K95" s="38" t="s">
        <v>1157</v>
      </c>
      <c r="N95" s="45">
        <f t="shared" si="3"/>
        <v>6.117647058823529</v>
      </c>
      <c r="O95" s="45">
        <f t="shared" si="4"/>
        <v>1.1764705882352941E-2</v>
      </c>
      <c r="P95" s="45">
        <f t="shared" si="5"/>
        <v>1.9230769230769232E-3</v>
      </c>
      <c r="Q95" s="38" t="s">
        <v>605</v>
      </c>
      <c r="R95" s="38" t="s">
        <v>1158</v>
      </c>
      <c r="S95" s="38" t="s">
        <v>67</v>
      </c>
      <c r="T95" s="38" t="s">
        <v>129</v>
      </c>
      <c r="U95" s="38">
        <v>0</v>
      </c>
      <c r="V95" s="38" t="s">
        <v>621</v>
      </c>
      <c r="W95" s="38" t="s">
        <v>763</v>
      </c>
      <c r="X95" s="38">
        <v>200</v>
      </c>
    </row>
    <row r="96" spans="1:24">
      <c r="A96" s="38" t="s">
        <v>315</v>
      </c>
      <c r="B96" s="38" t="s">
        <v>306</v>
      </c>
      <c r="C96" s="44" t="s">
        <v>307</v>
      </c>
      <c r="D96" s="38" t="s">
        <v>307</v>
      </c>
      <c r="E96" s="38" t="s">
        <v>600</v>
      </c>
      <c r="F96" s="38" t="s">
        <v>308</v>
      </c>
      <c r="G96" s="38" t="s">
        <v>309</v>
      </c>
      <c r="H96" s="38" t="s">
        <v>632</v>
      </c>
      <c r="I96" s="38" t="s">
        <v>1065</v>
      </c>
      <c r="J96" s="38" t="s">
        <v>113</v>
      </c>
      <c r="K96" s="38" t="s">
        <v>1159</v>
      </c>
      <c r="M96" s="38" t="e">
        <f>VLOOKUP(G96,[1]视频!$G$6:$M$230,7,FALSE)</f>
        <v>#REF!</v>
      </c>
      <c r="N96" s="45">
        <f t="shared" si="3"/>
        <v>11.428571428571429</v>
      </c>
      <c r="O96" s="45">
        <f t="shared" si="4"/>
        <v>1.4285714285714285E-2</v>
      </c>
      <c r="P96" s="45">
        <f t="shared" si="5"/>
        <v>1.25E-3</v>
      </c>
      <c r="Q96" s="38" t="s">
        <v>605</v>
      </c>
      <c r="R96" s="38" t="s">
        <v>915</v>
      </c>
      <c r="S96" s="38" t="s">
        <v>620</v>
      </c>
      <c r="T96" s="38" t="s">
        <v>129</v>
      </c>
      <c r="U96" s="38">
        <v>300</v>
      </c>
      <c r="V96" s="38" t="s">
        <v>621</v>
      </c>
      <c r="W96" s="38" t="s">
        <v>715</v>
      </c>
      <c r="X96" s="38">
        <v>200</v>
      </c>
    </row>
    <row r="97" spans="1:24">
      <c r="A97" s="38" t="s">
        <v>228</v>
      </c>
      <c r="B97" s="38" t="s">
        <v>316</v>
      </c>
      <c r="C97" s="44" t="s">
        <v>317</v>
      </c>
      <c r="D97" s="38" t="s">
        <v>1160</v>
      </c>
      <c r="E97" s="38" t="s">
        <v>600</v>
      </c>
      <c r="F97" s="38" t="s">
        <v>318</v>
      </c>
      <c r="G97" s="38" t="s">
        <v>319</v>
      </c>
      <c r="H97" s="38" t="s">
        <v>632</v>
      </c>
      <c r="I97" s="38" t="s">
        <v>1065</v>
      </c>
      <c r="J97" s="38" t="s">
        <v>320</v>
      </c>
      <c r="K97" s="38" t="s">
        <v>726</v>
      </c>
      <c r="M97" s="38" t="e">
        <f>VLOOKUP(G97,[1]视频!$G$6:$M$230,7,FALSE)</f>
        <v>#REF!</v>
      </c>
      <c r="N97" s="45">
        <f t="shared" si="3"/>
        <v>9.6666666666666661</v>
      </c>
      <c r="O97" s="45">
        <f t="shared" si="4"/>
        <v>1.3333333333333334E-2</v>
      </c>
      <c r="P97" s="45">
        <f t="shared" si="5"/>
        <v>1.3793103448275861E-3</v>
      </c>
      <c r="Q97" s="38" t="s">
        <v>605</v>
      </c>
      <c r="R97" s="38" t="s">
        <v>606</v>
      </c>
      <c r="S97" s="38" t="s">
        <v>607</v>
      </c>
      <c r="T97" s="38" t="s">
        <v>99</v>
      </c>
      <c r="U97" s="38">
        <v>300</v>
      </c>
      <c r="V97" s="38" t="s">
        <v>621</v>
      </c>
      <c r="W97" s="38" t="s">
        <v>715</v>
      </c>
      <c r="X97" s="38">
        <v>200</v>
      </c>
    </row>
    <row r="98" spans="1:24">
      <c r="A98" s="38" t="s">
        <v>1161</v>
      </c>
      <c r="B98" s="38" t="s">
        <v>327</v>
      </c>
      <c r="C98" s="43" t="s">
        <v>328</v>
      </c>
      <c r="D98" s="38" t="s">
        <v>1162</v>
      </c>
      <c r="E98" s="38" t="s">
        <v>600</v>
      </c>
      <c r="F98" s="38" t="s">
        <v>327</v>
      </c>
      <c r="G98" s="38" t="s">
        <v>329</v>
      </c>
      <c r="H98" s="38" t="s">
        <v>632</v>
      </c>
      <c r="I98" s="38" t="s">
        <v>1065</v>
      </c>
      <c r="J98" s="38" t="s">
        <v>105</v>
      </c>
      <c r="K98" s="38" t="s">
        <v>1163</v>
      </c>
      <c r="M98" s="38" t="e">
        <f>VLOOKUP(G98,[1]视频!$G$6:$M$230,7,FALSE)</f>
        <v>#REF!</v>
      </c>
      <c r="N98" s="45">
        <f t="shared" si="3"/>
        <v>9.5</v>
      </c>
      <c r="O98" s="45">
        <f t="shared" si="4"/>
        <v>1.6666666666666666E-2</v>
      </c>
      <c r="P98" s="45">
        <f t="shared" si="5"/>
        <v>1.7543859649122807E-3</v>
      </c>
      <c r="Q98" s="38" t="s">
        <v>605</v>
      </c>
      <c r="R98" s="38" t="s">
        <v>1164</v>
      </c>
      <c r="S98" s="38" t="s">
        <v>1165</v>
      </c>
      <c r="T98" s="38" t="s">
        <v>99</v>
      </c>
      <c r="U98" s="38">
        <v>300</v>
      </c>
      <c r="V98" s="38" t="s">
        <v>621</v>
      </c>
      <c r="W98" s="38" t="s">
        <v>715</v>
      </c>
      <c r="X98" s="38">
        <v>200</v>
      </c>
    </row>
    <row r="99" spans="1:24" hidden="1">
      <c r="A99" s="38" t="s">
        <v>1166</v>
      </c>
      <c r="B99" s="38" t="s">
        <v>457</v>
      </c>
      <c r="C99" s="38" t="s">
        <v>458</v>
      </c>
      <c r="D99" s="38" t="s">
        <v>458</v>
      </c>
      <c r="E99" s="38" t="s">
        <v>600</v>
      </c>
      <c r="F99" s="38" t="s">
        <v>459</v>
      </c>
      <c r="G99" s="38" t="s">
        <v>460</v>
      </c>
      <c r="J99" s="38" t="s">
        <v>461</v>
      </c>
      <c r="K99" s="38" t="s">
        <v>673</v>
      </c>
      <c r="N99" s="45">
        <f t="shared" si="3"/>
        <v>6.0909090909090908</v>
      </c>
      <c r="O99" s="45">
        <f t="shared" si="4"/>
        <v>9.0909090909090905E-3</v>
      </c>
      <c r="P99" s="45">
        <f t="shared" si="5"/>
        <v>1.4925373134328358E-3</v>
      </c>
      <c r="Q99" s="38" t="s">
        <v>605</v>
      </c>
      <c r="R99" s="38" t="s">
        <v>741</v>
      </c>
      <c r="S99" s="38" t="s">
        <v>607</v>
      </c>
      <c r="T99" s="38" t="s">
        <v>100</v>
      </c>
      <c r="U99" s="38" t="s">
        <v>609</v>
      </c>
      <c r="V99" s="38" t="s">
        <v>1167</v>
      </c>
      <c r="W99" s="38" t="s">
        <v>715</v>
      </c>
      <c r="X99" s="38">
        <v>200</v>
      </c>
    </row>
    <row r="100" spans="1:24" hidden="1">
      <c r="A100" s="38" t="s">
        <v>1168</v>
      </c>
      <c r="B100" s="38" t="s">
        <v>1169</v>
      </c>
      <c r="C100" s="38" t="s">
        <v>1170</v>
      </c>
      <c r="D100" s="38" t="s">
        <v>1171</v>
      </c>
      <c r="E100" s="38" t="s">
        <v>600</v>
      </c>
      <c r="F100" s="38" t="s">
        <v>1172</v>
      </c>
      <c r="G100" s="38" t="s">
        <v>1173</v>
      </c>
      <c r="J100" s="38" t="s">
        <v>1174</v>
      </c>
      <c r="K100" s="38" t="s">
        <v>1175</v>
      </c>
      <c r="N100" s="45">
        <f t="shared" si="3"/>
        <v>6.0526315789473681</v>
      </c>
      <c r="O100" s="45">
        <f t="shared" si="4"/>
        <v>7.8947368421052634E-3</v>
      </c>
      <c r="P100" s="45">
        <f t="shared" si="5"/>
        <v>1.3043478260869566E-3</v>
      </c>
      <c r="Q100" s="38" t="s">
        <v>635</v>
      </c>
      <c r="R100" s="38" t="s">
        <v>1176</v>
      </c>
      <c r="S100" s="38" t="s">
        <v>645</v>
      </c>
      <c r="T100" s="38" t="s">
        <v>99</v>
      </c>
      <c r="U100" s="38" t="s">
        <v>729</v>
      </c>
      <c r="V100" s="38" t="s">
        <v>621</v>
      </c>
      <c r="W100" s="38" t="s">
        <v>928</v>
      </c>
      <c r="X100" s="38">
        <v>300</v>
      </c>
    </row>
    <row r="101" spans="1:24">
      <c r="A101" s="38" t="s">
        <v>100</v>
      </c>
      <c r="B101" s="38" t="s">
        <v>334</v>
      </c>
      <c r="C101" s="43" t="s">
        <v>335</v>
      </c>
      <c r="D101" s="38" t="s">
        <v>1177</v>
      </c>
      <c r="E101" s="38" t="s">
        <v>688</v>
      </c>
      <c r="F101" s="38" t="s">
        <v>334</v>
      </c>
      <c r="G101" s="38" t="s">
        <v>336</v>
      </c>
      <c r="H101" s="38" t="s">
        <v>632</v>
      </c>
      <c r="I101" s="38" t="s">
        <v>1065</v>
      </c>
      <c r="J101" s="38" t="s">
        <v>105</v>
      </c>
      <c r="K101" s="38" t="s">
        <v>1178</v>
      </c>
      <c r="M101" s="38" t="e">
        <f>VLOOKUP(G101,[1]视频!$G$6:$M$230,7,FALSE)</f>
        <v>#REF!</v>
      </c>
      <c r="N101" s="45">
        <f t="shared" si="3"/>
        <v>9.4166666666666661</v>
      </c>
      <c r="O101" s="45">
        <f t="shared" si="4"/>
        <v>1.6666666666666666E-2</v>
      </c>
      <c r="P101" s="45">
        <f t="shared" si="5"/>
        <v>1.7699115044247787E-3</v>
      </c>
      <c r="Q101" s="38" t="s">
        <v>635</v>
      </c>
      <c r="R101" s="38" t="s">
        <v>1179</v>
      </c>
      <c r="S101" s="38" t="s">
        <v>620</v>
      </c>
      <c r="T101" s="38" t="s">
        <v>99</v>
      </c>
      <c r="U101" s="38">
        <v>300</v>
      </c>
      <c r="V101" s="38" t="s">
        <v>621</v>
      </c>
      <c r="W101" s="38" t="s">
        <v>1116</v>
      </c>
      <c r="X101" s="38">
        <v>200</v>
      </c>
    </row>
    <row r="102" spans="1:24">
      <c r="A102" s="38" t="s">
        <v>1180</v>
      </c>
      <c r="B102" s="38" t="s">
        <v>341</v>
      </c>
      <c r="C102" s="43" t="s">
        <v>342</v>
      </c>
      <c r="D102" s="38" t="s">
        <v>1181</v>
      </c>
      <c r="E102" s="38" t="s">
        <v>600</v>
      </c>
      <c r="F102" s="38" t="s">
        <v>1182</v>
      </c>
      <c r="G102" s="38" t="s">
        <v>344</v>
      </c>
      <c r="H102" s="38" t="s">
        <v>632</v>
      </c>
      <c r="I102" s="38" t="s">
        <v>1065</v>
      </c>
      <c r="J102" s="38" t="s">
        <v>345</v>
      </c>
      <c r="K102" s="38" t="s">
        <v>1163</v>
      </c>
      <c r="M102" s="38" t="e">
        <f>VLOOKUP(G102,[1]视频!$G$6:$M$230,7,FALSE)</f>
        <v>#REF!</v>
      </c>
      <c r="N102" s="45">
        <f t="shared" si="3"/>
        <v>8.4444444444444446</v>
      </c>
      <c r="O102" s="45">
        <f t="shared" si="4"/>
        <v>1.4814814814814815E-2</v>
      </c>
      <c r="P102" s="45">
        <f t="shared" si="5"/>
        <v>1.7543859649122807E-3</v>
      </c>
      <c r="Q102" s="38" t="s">
        <v>605</v>
      </c>
      <c r="R102" s="38" t="s">
        <v>606</v>
      </c>
      <c r="S102" s="38" t="s">
        <v>620</v>
      </c>
      <c r="T102" s="38" t="s">
        <v>100</v>
      </c>
      <c r="U102" s="38">
        <v>0</v>
      </c>
      <c r="V102" s="38" t="s">
        <v>621</v>
      </c>
      <c r="W102" s="38" t="s">
        <v>715</v>
      </c>
      <c r="X102" s="38">
        <v>200</v>
      </c>
    </row>
    <row r="103" spans="1:24" s="56" customFormat="1" ht="15" hidden="1" customHeight="1">
      <c r="A103" s="56" t="s">
        <v>1183</v>
      </c>
      <c r="B103" s="56" t="s">
        <v>1184</v>
      </c>
      <c r="C103" s="56" t="s">
        <v>1185</v>
      </c>
      <c r="D103" s="56" t="s">
        <v>1186</v>
      </c>
      <c r="E103" s="56" t="s">
        <v>688</v>
      </c>
      <c r="F103" s="56" t="s">
        <v>1187</v>
      </c>
      <c r="G103" s="56" t="s">
        <v>1188</v>
      </c>
      <c r="H103" s="56" t="s">
        <v>632</v>
      </c>
      <c r="I103" s="56" t="s">
        <v>1065</v>
      </c>
      <c r="J103" s="56" t="s">
        <v>175</v>
      </c>
      <c r="K103" s="56" t="s">
        <v>975</v>
      </c>
      <c r="M103" s="56" t="e">
        <f>VLOOKUP(G103,[1]视频!$G$6:$M$230,7,FALSE)</f>
        <v>#REF!</v>
      </c>
      <c r="N103" s="63">
        <f t="shared" si="3"/>
        <v>8.4</v>
      </c>
      <c r="O103" s="63">
        <f t="shared" si="4"/>
        <v>0.02</v>
      </c>
      <c r="P103" s="63">
        <f t="shared" si="5"/>
        <v>2.3809523809523812E-3</v>
      </c>
      <c r="Q103" s="56" t="s">
        <v>635</v>
      </c>
      <c r="R103" s="56" t="s">
        <v>1189</v>
      </c>
      <c r="S103" s="56" t="s">
        <v>620</v>
      </c>
      <c r="T103" s="56" t="s">
        <v>129</v>
      </c>
      <c r="U103" s="56">
        <v>500</v>
      </c>
      <c r="V103" s="56" t="s">
        <v>621</v>
      </c>
      <c r="W103" s="56" t="s">
        <v>1116</v>
      </c>
      <c r="X103" s="56">
        <v>200</v>
      </c>
    </row>
    <row r="104" spans="1:24" hidden="1">
      <c r="A104" s="38" t="s">
        <v>1190</v>
      </c>
      <c r="B104" s="38" t="s">
        <v>1191</v>
      </c>
      <c r="C104" s="38" t="s">
        <v>1192</v>
      </c>
      <c r="D104" s="38" t="s">
        <v>1193</v>
      </c>
      <c r="E104" s="38" t="s">
        <v>688</v>
      </c>
      <c r="F104" s="38" t="s">
        <v>1191</v>
      </c>
      <c r="G104" s="38" t="s">
        <v>1194</v>
      </c>
      <c r="J104" s="38" t="s">
        <v>1195</v>
      </c>
      <c r="K104" s="38" t="s">
        <v>1196</v>
      </c>
      <c r="N104" s="45">
        <f t="shared" si="3"/>
        <v>5.8250000000000002</v>
      </c>
      <c r="O104" s="45">
        <f t="shared" si="4"/>
        <v>7.4999999999999997E-3</v>
      </c>
      <c r="P104" s="45">
        <f t="shared" si="5"/>
        <v>1.2875536480686696E-3</v>
      </c>
      <c r="Q104" s="38" t="s">
        <v>605</v>
      </c>
      <c r="R104" s="38" t="s">
        <v>1197</v>
      </c>
      <c r="S104" s="38" t="s">
        <v>645</v>
      </c>
      <c r="T104" s="38" t="s">
        <v>100</v>
      </c>
      <c r="U104" s="38" t="s">
        <v>729</v>
      </c>
      <c r="V104" s="38" t="s">
        <v>645</v>
      </c>
      <c r="W104" s="38" t="s">
        <v>622</v>
      </c>
      <c r="X104" s="38">
        <v>300</v>
      </c>
    </row>
    <row r="105" spans="1:24">
      <c r="A105" s="38" t="s">
        <v>1198</v>
      </c>
      <c r="B105" s="38" t="s">
        <v>99</v>
      </c>
      <c r="C105" s="43" t="s">
        <v>1199</v>
      </c>
      <c r="D105" s="38" t="s">
        <v>1200</v>
      </c>
      <c r="E105" s="38" t="s">
        <v>600</v>
      </c>
      <c r="F105" s="38" t="s">
        <v>1201</v>
      </c>
      <c r="G105" s="38" t="s">
        <v>1202</v>
      </c>
      <c r="H105" s="38" t="s">
        <v>632</v>
      </c>
      <c r="I105" s="38" t="s">
        <v>1065</v>
      </c>
      <c r="J105" s="38" t="s">
        <v>1203</v>
      </c>
      <c r="K105" s="38" t="s">
        <v>1204</v>
      </c>
      <c r="M105" s="38" t="e">
        <f>VLOOKUP(G105,[1]视频!$G$6:$M$230,7,FALSE)</f>
        <v>#REF!</v>
      </c>
      <c r="N105" s="45">
        <f t="shared" si="3"/>
        <v>8.3407332660612177</v>
      </c>
      <c r="O105" s="45">
        <f t="shared" si="4"/>
        <v>1.3454423141607804E-2</v>
      </c>
      <c r="P105" s="45">
        <f t="shared" si="5"/>
        <v>1.61309835867242E-3</v>
      </c>
      <c r="Q105" s="38" t="s">
        <v>753</v>
      </c>
      <c r="R105" s="38" t="s">
        <v>659</v>
      </c>
      <c r="S105" s="38" t="s">
        <v>637</v>
      </c>
      <c r="T105" s="38" t="s">
        <v>99</v>
      </c>
      <c r="U105" s="38">
        <v>300</v>
      </c>
      <c r="V105" s="38" t="s">
        <v>621</v>
      </c>
      <c r="W105" s="38" t="s">
        <v>715</v>
      </c>
      <c r="X105" s="38">
        <v>200</v>
      </c>
    </row>
    <row r="106" spans="1:24" hidden="1">
      <c r="A106" s="38" t="s">
        <v>1205</v>
      </c>
      <c r="B106" s="38" t="s">
        <v>1206</v>
      </c>
      <c r="C106" s="38" t="s">
        <v>1207</v>
      </c>
      <c r="D106" s="38" t="s">
        <v>1208</v>
      </c>
      <c r="E106" s="38" t="s">
        <v>600</v>
      </c>
      <c r="F106" s="38" t="s">
        <v>1209</v>
      </c>
      <c r="G106" s="38" t="s">
        <v>1210</v>
      </c>
      <c r="I106" s="38" t="s">
        <v>1065</v>
      </c>
      <c r="J106" s="38" t="s">
        <v>810</v>
      </c>
      <c r="K106" s="38" t="s">
        <v>1211</v>
      </c>
      <c r="M106" s="38" t="str">
        <f>VLOOKUP(G106,[1]视频!$G$6:$M$230,7,FALSE)</f>
        <v>视频待选</v>
      </c>
      <c r="N106" s="45">
        <f t="shared" si="3"/>
        <v>7.9428571428571431</v>
      </c>
      <c r="O106" s="45">
        <f t="shared" si="4"/>
        <v>8.5714285714285719E-3</v>
      </c>
      <c r="P106" s="45">
        <f t="shared" si="5"/>
        <v>1.079136690647482E-3</v>
      </c>
      <c r="Q106" s="38" t="s">
        <v>605</v>
      </c>
      <c r="R106" s="38" t="s">
        <v>606</v>
      </c>
      <c r="S106" s="38" t="s">
        <v>1212</v>
      </c>
      <c r="T106" s="38" t="s">
        <v>129</v>
      </c>
      <c r="U106" s="38">
        <v>500</v>
      </c>
      <c r="V106" s="38" t="s">
        <v>1213</v>
      </c>
      <c r="W106" s="38" t="s">
        <v>715</v>
      </c>
      <c r="X106" s="38">
        <v>300</v>
      </c>
    </row>
    <row r="107" spans="1:24" hidden="1">
      <c r="A107" s="38" t="s">
        <v>1214</v>
      </c>
      <c r="B107" s="40" t="s">
        <v>1215</v>
      </c>
      <c r="C107" s="43" t="s">
        <v>1216</v>
      </c>
      <c r="D107" s="38" t="s">
        <v>1217</v>
      </c>
      <c r="E107" s="38" t="s">
        <v>600</v>
      </c>
      <c r="F107" s="38" t="s">
        <v>1218</v>
      </c>
      <c r="G107" s="38" t="s">
        <v>1219</v>
      </c>
      <c r="H107" s="38" t="s">
        <v>632</v>
      </c>
      <c r="I107" s="38" t="s">
        <v>1065</v>
      </c>
      <c r="J107" s="38" t="s">
        <v>1220</v>
      </c>
      <c r="K107" s="38" t="s">
        <v>1221</v>
      </c>
      <c r="M107" s="38" t="e">
        <f>VLOOKUP(G107,[1]视频!$G$6:$M$230,7,FALSE)</f>
        <v>#REF!</v>
      </c>
      <c r="N107" s="45">
        <f t="shared" si="3"/>
        <v>7.8888888888888893</v>
      </c>
      <c r="O107" s="45">
        <f t="shared" si="4"/>
        <v>5.5555555555555558E-3</v>
      </c>
      <c r="P107" s="45">
        <f t="shared" si="5"/>
        <v>7.0422535211267609E-4</v>
      </c>
      <c r="Q107" s="38" t="s">
        <v>605</v>
      </c>
      <c r="R107" s="38" t="s">
        <v>1222</v>
      </c>
      <c r="S107" s="38" t="s">
        <v>67</v>
      </c>
      <c r="T107" s="38" t="s">
        <v>100</v>
      </c>
      <c r="U107" s="38">
        <v>0</v>
      </c>
      <c r="V107" s="38" t="s">
        <v>621</v>
      </c>
      <c r="W107" s="38" t="s">
        <v>715</v>
      </c>
      <c r="X107" s="38">
        <v>300</v>
      </c>
    </row>
    <row r="108" spans="1:24" hidden="1">
      <c r="A108" s="38" t="s">
        <v>325</v>
      </c>
      <c r="B108" s="38" t="s">
        <v>1223</v>
      </c>
      <c r="C108" s="38" t="s">
        <v>1224</v>
      </c>
      <c r="D108" s="38" t="s">
        <v>1224</v>
      </c>
      <c r="E108" s="38" t="s">
        <v>600</v>
      </c>
      <c r="F108" s="38" t="s">
        <v>1225</v>
      </c>
      <c r="G108" s="38" t="s">
        <v>1226</v>
      </c>
      <c r="H108" s="51"/>
      <c r="I108" s="51"/>
      <c r="J108" s="38" t="s">
        <v>1227</v>
      </c>
      <c r="K108" s="38" t="s">
        <v>1228</v>
      </c>
      <c r="N108" s="45">
        <f t="shared" si="3"/>
        <v>5.691699604743083</v>
      </c>
      <c r="O108" s="45">
        <f t="shared" si="4"/>
        <v>7.9051383399209481E-3</v>
      </c>
      <c r="P108" s="45">
        <f t="shared" si="5"/>
        <v>1.3888888888888889E-3</v>
      </c>
      <c r="Q108" s="38" t="s">
        <v>605</v>
      </c>
      <c r="R108" s="38" t="s">
        <v>741</v>
      </c>
      <c r="S108" s="38" t="s">
        <v>1229</v>
      </c>
      <c r="T108" s="38" t="s">
        <v>99</v>
      </c>
      <c r="U108" s="38" t="s">
        <v>609</v>
      </c>
      <c r="V108" s="38" t="s">
        <v>621</v>
      </c>
      <c r="W108" s="38" t="s">
        <v>928</v>
      </c>
      <c r="X108" s="38">
        <v>200</v>
      </c>
    </row>
    <row r="109" spans="1:24" hidden="1">
      <c r="A109" s="38" t="s">
        <v>1230</v>
      </c>
      <c r="B109" s="38" t="s">
        <v>1231</v>
      </c>
      <c r="C109" s="38" t="s">
        <v>1232</v>
      </c>
      <c r="D109" s="38" t="s">
        <v>1233</v>
      </c>
      <c r="E109" s="38" t="s">
        <v>600</v>
      </c>
      <c r="F109" s="38" t="s">
        <v>1234</v>
      </c>
      <c r="G109" s="38" t="s">
        <v>1235</v>
      </c>
      <c r="I109" s="38" t="s">
        <v>1065</v>
      </c>
      <c r="J109" s="38" t="s">
        <v>837</v>
      </c>
      <c r="K109" s="38" t="s">
        <v>1001</v>
      </c>
      <c r="M109" s="38" t="str">
        <f>VLOOKUP(G109,[1]视频!$G$6:$M$230,7,FALSE)</f>
        <v>视频待选</v>
      </c>
      <c r="N109" s="45">
        <f t="shared" si="3"/>
        <v>7.5</v>
      </c>
      <c r="O109" s="45">
        <f t="shared" si="4"/>
        <v>0.01</v>
      </c>
      <c r="P109" s="45">
        <f t="shared" si="5"/>
        <v>1.3333333333333333E-3</v>
      </c>
      <c r="Q109" s="38" t="s">
        <v>635</v>
      </c>
      <c r="R109" s="38" t="s">
        <v>1236</v>
      </c>
      <c r="S109" s="38" t="s">
        <v>1237</v>
      </c>
      <c r="T109" s="38" t="s">
        <v>99</v>
      </c>
      <c r="U109" s="38">
        <v>300</v>
      </c>
      <c r="V109" s="38" t="s">
        <v>1238</v>
      </c>
      <c r="W109" s="38" t="s">
        <v>715</v>
      </c>
      <c r="X109" s="38">
        <v>200</v>
      </c>
    </row>
    <row r="110" spans="1:24" hidden="1">
      <c r="A110" s="38" t="s">
        <v>1239</v>
      </c>
      <c r="B110" s="38" t="s">
        <v>1240</v>
      </c>
      <c r="C110" s="38" t="s">
        <v>1241</v>
      </c>
      <c r="D110" s="38" t="s">
        <v>1242</v>
      </c>
      <c r="E110" s="38" t="s">
        <v>688</v>
      </c>
      <c r="F110" s="38" t="s">
        <v>1243</v>
      </c>
      <c r="G110" s="38" t="s">
        <v>1244</v>
      </c>
      <c r="J110" s="38" t="s">
        <v>1245</v>
      </c>
      <c r="K110" s="38" t="s">
        <v>175</v>
      </c>
      <c r="N110" s="45">
        <f t="shared" si="3"/>
        <v>5.5865921787709496</v>
      </c>
      <c r="O110" s="45">
        <f t="shared" si="4"/>
        <v>0</v>
      </c>
      <c r="P110" s="45">
        <f t="shared" si="5"/>
        <v>0</v>
      </c>
      <c r="Q110" s="38" t="s">
        <v>718</v>
      </c>
      <c r="R110" s="38" t="s">
        <v>1246</v>
      </c>
      <c r="S110" s="38" t="s">
        <v>620</v>
      </c>
      <c r="T110" s="38" t="s">
        <v>99</v>
      </c>
      <c r="U110" s="38">
        <v>0</v>
      </c>
      <c r="V110" s="38" t="s">
        <v>621</v>
      </c>
      <c r="W110" s="38" t="s">
        <v>804</v>
      </c>
      <c r="X110" s="38">
        <v>0</v>
      </c>
    </row>
    <row r="111" spans="1:24" hidden="1">
      <c r="A111" s="38" t="s">
        <v>1247</v>
      </c>
      <c r="B111" s="38" t="s">
        <v>474</v>
      </c>
      <c r="C111" s="38" t="s">
        <v>475</v>
      </c>
      <c r="D111" s="38" t="s">
        <v>478</v>
      </c>
      <c r="E111" s="38" t="s">
        <v>600</v>
      </c>
      <c r="F111" s="38" t="s">
        <v>474</v>
      </c>
      <c r="G111" s="38" t="s">
        <v>476</v>
      </c>
      <c r="I111" s="38" t="s">
        <v>1065</v>
      </c>
      <c r="J111" s="38" t="s">
        <v>477</v>
      </c>
      <c r="K111" s="38" t="s">
        <v>1248</v>
      </c>
      <c r="M111" s="38" t="str">
        <f>VLOOKUP(G111,[1]视频!$G$6:$M$230,7,FALSE)</f>
        <v>视频待选</v>
      </c>
      <c r="N111" s="45">
        <f t="shared" si="3"/>
        <v>7.4871794871794872</v>
      </c>
      <c r="O111" s="45">
        <f t="shared" si="4"/>
        <v>7.6923076923076927E-3</v>
      </c>
      <c r="P111" s="45">
        <f t="shared" si="5"/>
        <v>1.0273972602739725E-3</v>
      </c>
      <c r="Q111" s="38" t="s">
        <v>605</v>
      </c>
      <c r="R111" s="38" t="s">
        <v>790</v>
      </c>
      <c r="S111" s="38" t="s">
        <v>620</v>
      </c>
      <c r="T111" s="38" t="s">
        <v>940</v>
      </c>
      <c r="U111" s="38">
        <v>500</v>
      </c>
      <c r="V111" s="38" t="s">
        <v>1249</v>
      </c>
      <c r="W111" s="38" t="s">
        <v>928</v>
      </c>
      <c r="X111" s="38">
        <v>300</v>
      </c>
    </row>
    <row r="112" spans="1:24" hidden="1">
      <c r="A112" s="38" t="s">
        <v>168</v>
      </c>
      <c r="B112" s="38" t="s">
        <v>1250</v>
      </c>
      <c r="C112" s="43" t="s">
        <v>1251</v>
      </c>
      <c r="D112" s="38" t="s">
        <v>1251</v>
      </c>
      <c r="E112" s="38" t="s">
        <v>600</v>
      </c>
      <c r="F112" s="38" t="s">
        <v>1250</v>
      </c>
      <c r="G112" s="38" t="s">
        <v>1252</v>
      </c>
      <c r="J112" s="38" t="s">
        <v>44</v>
      </c>
      <c r="K112" s="38" t="s">
        <v>736</v>
      </c>
      <c r="N112" s="45"/>
      <c r="O112" s="45"/>
      <c r="P112" s="45"/>
      <c r="Q112" s="38" t="s">
        <v>605</v>
      </c>
      <c r="R112" s="38" t="s">
        <v>1253</v>
      </c>
      <c r="S112" s="38" t="s">
        <v>620</v>
      </c>
      <c r="T112" s="38" t="s">
        <v>1254</v>
      </c>
      <c r="U112" s="38" t="s">
        <v>609</v>
      </c>
      <c r="V112" s="38" t="s">
        <v>1252</v>
      </c>
      <c r="W112" s="38" t="s">
        <v>662</v>
      </c>
      <c r="X112" s="38" t="s">
        <v>1255</v>
      </c>
    </row>
    <row r="113" spans="1:24">
      <c r="A113" s="38" t="s">
        <v>1256</v>
      </c>
      <c r="B113" s="38" t="s">
        <v>348</v>
      </c>
      <c r="C113" s="43" t="s">
        <v>349</v>
      </c>
      <c r="D113" s="38" t="s">
        <v>1257</v>
      </c>
      <c r="E113" s="38" t="s">
        <v>600</v>
      </c>
      <c r="F113" s="38" t="s">
        <v>350</v>
      </c>
      <c r="G113" s="38" t="s">
        <v>351</v>
      </c>
      <c r="H113" s="38" t="s">
        <v>632</v>
      </c>
      <c r="I113" s="38" t="s">
        <v>1065</v>
      </c>
      <c r="J113" s="38" t="s">
        <v>352</v>
      </c>
      <c r="K113" s="38" t="s">
        <v>1258</v>
      </c>
      <c r="M113" s="38" t="e">
        <f>VLOOKUP(G113,[1]视频!$G$6:$M$230,7,FALSE)</f>
        <v>#REF!</v>
      </c>
      <c r="N113" s="45">
        <f t="shared" ref="N113:N132" si="6">K113/J113</f>
        <v>7.4210526315789478</v>
      </c>
      <c r="O113" s="45">
        <f t="shared" ref="O113:O132" si="7">X113/J113</f>
        <v>1.0526315789473684E-2</v>
      </c>
      <c r="P113" s="45">
        <f t="shared" ref="P113:P132" si="8">X113/K113</f>
        <v>1.4184397163120568E-3</v>
      </c>
      <c r="Q113" s="38" t="s">
        <v>605</v>
      </c>
      <c r="R113" s="38" t="s">
        <v>1259</v>
      </c>
      <c r="S113" s="38" t="s">
        <v>1260</v>
      </c>
      <c r="T113" s="38" t="s">
        <v>99</v>
      </c>
      <c r="U113" s="38">
        <v>300</v>
      </c>
      <c r="V113" s="38" t="s">
        <v>621</v>
      </c>
      <c r="W113" s="38" t="s">
        <v>715</v>
      </c>
      <c r="X113" s="38">
        <v>200</v>
      </c>
    </row>
    <row r="114" spans="1:24" hidden="1">
      <c r="A114" s="38" t="s">
        <v>1261</v>
      </c>
      <c r="B114" s="38" t="s">
        <v>1262</v>
      </c>
      <c r="C114" s="38" t="s">
        <v>1263</v>
      </c>
      <c r="D114" s="38" t="s">
        <v>1264</v>
      </c>
      <c r="E114" s="38" t="s">
        <v>600</v>
      </c>
      <c r="F114" s="38" t="s">
        <v>1265</v>
      </c>
      <c r="G114" s="38" t="s">
        <v>1266</v>
      </c>
      <c r="J114" s="38" t="s">
        <v>1267</v>
      </c>
      <c r="K114" s="38" t="s">
        <v>1268</v>
      </c>
      <c r="N114" s="45">
        <f t="shared" si="6"/>
        <v>5.5466666666666669</v>
      </c>
      <c r="O114" s="45">
        <f t="shared" si="7"/>
        <v>8.0000000000000002E-3</v>
      </c>
      <c r="P114" s="45">
        <f t="shared" si="8"/>
        <v>1.4423076923076924E-3</v>
      </c>
      <c r="Q114" s="38" t="s">
        <v>718</v>
      </c>
      <c r="R114" s="38" t="s">
        <v>684</v>
      </c>
      <c r="S114" s="38" t="s">
        <v>620</v>
      </c>
      <c r="T114" s="38" t="s">
        <v>99</v>
      </c>
      <c r="U114" s="38" t="s">
        <v>729</v>
      </c>
      <c r="V114" s="38" t="s">
        <v>1269</v>
      </c>
      <c r="W114" s="38" t="s">
        <v>928</v>
      </c>
      <c r="X114" s="38">
        <v>300</v>
      </c>
    </row>
    <row r="115" spans="1:24" hidden="1">
      <c r="A115" s="38" t="s">
        <v>1270</v>
      </c>
      <c r="B115" s="38" t="s">
        <v>560</v>
      </c>
      <c r="C115" s="38" t="s">
        <v>561</v>
      </c>
      <c r="D115" s="38" t="s">
        <v>564</v>
      </c>
      <c r="E115" s="38" t="s">
        <v>600</v>
      </c>
      <c r="F115" s="38" t="s">
        <v>560</v>
      </c>
      <c r="G115" s="38" t="s">
        <v>562</v>
      </c>
      <c r="I115" s="38" t="s">
        <v>1065</v>
      </c>
      <c r="J115" s="38" t="s">
        <v>563</v>
      </c>
      <c r="K115" s="38" t="s">
        <v>1271</v>
      </c>
      <c r="M115" s="38" t="str">
        <f>VLOOKUP(G115,[1]视频!$G$6:$M$230,7,FALSE)</f>
        <v>视频待选</v>
      </c>
      <c r="N115" s="45">
        <f t="shared" si="6"/>
        <v>6.84328868902141</v>
      </c>
      <c r="O115" s="45">
        <f t="shared" si="7"/>
        <v>1.9552253397204029E-2</v>
      </c>
      <c r="P115" s="45">
        <f t="shared" si="8"/>
        <v>2.8571428571428571E-3</v>
      </c>
      <c r="Q115" s="38" t="s">
        <v>605</v>
      </c>
      <c r="R115" s="38" t="s">
        <v>1236</v>
      </c>
      <c r="S115" s="38" t="s">
        <v>911</v>
      </c>
      <c r="T115" s="38" t="s">
        <v>229</v>
      </c>
      <c r="U115" s="38">
        <v>300</v>
      </c>
      <c r="V115" s="38" t="s">
        <v>1272</v>
      </c>
      <c r="W115" s="38" t="s">
        <v>715</v>
      </c>
      <c r="X115" s="38">
        <v>200</v>
      </c>
    </row>
    <row r="116" spans="1:24" s="56" customFormat="1" ht="15" hidden="1" customHeight="1">
      <c r="A116" s="56" t="s">
        <v>1273</v>
      </c>
      <c r="B116" s="56" t="s">
        <v>1274</v>
      </c>
      <c r="C116" s="56" t="s">
        <v>1275</v>
      </c>
      <c r="D116" s="56" t="s">
        <v>1276</v>
      </c>
      <c r="E116" s="56" t="s">
        <v>688</v>
      </c>
      <c r="F116" s="56" t="s">
        <v>1277</v>
      </c>
      <c r="G116" s="56" t="s">
        <v>1278</v>
      </c>
      <c r="H116" s="56" t="s">
        <v>632</v>
      </c>
      <c r="I116" s="56" t="s">
        <v>1065</v>
      </c>
      <c r="J116" s="56" t="s">
        <v>44</v>
      </c>
      <c r="K116" s="56" t="s">
        <v>1279</v>
      </c>
      <c r="M116" s="56" t="e">
        <f>VLOOKUP(G116,[1]视频!$G$6:$M$230,7,FALSE)</f>
        <v>#REF!</v>
      </c>
      <c r="N116" s="63">
        <f t="shared" si="6"/>
        <v>6.7272727272727275</v>
      </c>
      <c r="O116" s="63">
        <f t="shared" si="7"/>
        <v>1.8181818181818181E-2</v>
      </c>
      <c r="P116" s="63">
        <f t="shared" si="8"/>
        <v>2.7027027027027029E-3</v>
      </c>
      <c r="Q116" s="56" t="s">
        <v>635</v>
      </c>
      <c r="R116" s="56" t="s">
        <v>1280</v>
      </c>
      <c r="S116" s="56" t="s">
        <v>620</v>
      </c>
      <c r="T116" s="56" t="s">
        <v>100</v>
      </c>
      <c r="U116" s="56">
        <v>300</v>
      </c>
      <c r="V116" s="56" t="s">
        <v>621</v>
      </c>
      <c r="W116" s="56" t="s">
        <v>1116</v>
      </c>
      <c r="X116" s="56">
        <v>200</v>
      </c>
    </row>
    <row r="117" spans="1:24" hidden="1">
      <c r="A117" s="38" t="s">
        <v>1281</v>
      </c>
      <c r="B117" s="38" t="s">
        <v>1282</v>
      </c>
      <c r="C117" s="38" t="s">
        <v>1283</v>
      </c>
      <c r="D117" s="38" t="s">
        <v>1283</v>
      </c>
      <c r="E117" s="38" t="s">
        <v>600</v>
      </c>
      <c r="F117" s="38" t="s">
        <v>1284</v>
      </c>
      <c r="G117" s="38" t="s">
        <v>1285</v>
      </c>
      <c r="J117" s="38" t="s">
        <v>1286</v>
      </c>
      <c r="K117" s="38" t="s">
        <v>1287</v>
      </c>
      <c r="N117" s="45">
        <f t="shared" si="6"/>
        <v>5.4285714285714288</v>
      </c>
      <c r="O117" s="45">
        <f t="shared" si="7"/>
        <v>7.1428571428571426E-3</v>
      </c>
      <c r="P117" s="45">
        <f t="shared" si="8"/>
        <v>1.3157894736842105E-3</v>
      </c>
      <c r="Q117" s="38" t="s">
        <v>605</v>
      </c>
      <c r="R117" s="38" t="s">
        <v>1288</v>
      </c>
      <c r="S117" s="38" t="s">
        <v>607</v>
      </c>
      <c r="T117" s="38" t="s">
        <v>229</v>
      </c>
      <c r="U117" s="38" t="s">
        <v>609</v>
      </c>
      <c r="V117" s="38" t="s">
        <v>1289</v>
      </c>
      <c r="W117" s="38" t="s">
        <v>715</v>
      </c>
      <c r="X117" s="38">
        <v>200</v>
      </c>
    </row>
    <row r="118" spans="1:24" hidden="1">
      <c r="A118" s="38" t="s">
        <v>1290</v>
      </c>
      <c r="B118" s="38" t="s">
        <v>1291</v>
      </c>
      <c r="C118" s="38" t="s">
        <v>1292</v>
      </c>
      <c r="D118" s="38" t="s">
        <v>1293</v>
      </c>
      <c r="E118" s="38" t="s">
        <v>600</v>
      </c>
      <c r="F118" s="38" t="s">
        <v>1294</v>
      </c>
      <c r="G118" s="38" t="s">
        <v>1295</v>
      </c>
      <c r="J118" s="38" t="s">
        <v>1079</v>
      </c>
      <c r="K118" s="38" t="s">
        <v>1296</v>
      </c>
      <c r="N118" s="45">
        <f t="shared" si="6"/>
        <v>5.4</v>
      </c>
      <c r="O118" s="45">
        <f t="shared" si="7"/>
        <v>8.0000000000000002E-3</v>
      </c>
      <c r="P118" s="45">
        <f t="shared" si="8"/>
        <v>1.4814814814814814E-3</v>
      </c>
      <c r="Q118" s="38" t="s">
        <v>605</v>
      </c>
      <c r="R118" s="38" t="s">
        <v>606</v>
      </c>
      <c r="S118" s="38" t="s">
        <v>607</v>
      </c>
      <c r="T118" s="38" t="s">
        <v>1297</v>
      </c>
      <c r="U118" s="38" t="s">
        <v>609</v>
      </c>
      <c r="V118" s="38" t="s">
        <v>621</v>
      </c>
      <c r="W118" s="38" t="s">
        <v>928</v>
      </c>
      <c r="X118" s="38">
        <v>200</v>
      </c>
    </row>
    <row r="119" spans="1:24">
      <c r="A119" s="38" t="s">
        <v>1298</v>
      </c>
      <c r="B119" s="38" t="s">
        <v>354</v>
      </c>
      <c r="C119" s="43" t="s">
        <v>355</v>
      </c>
      <c r="D119" s="38" t="s">
        <v>1299</v>
      </c>
      <c r="E119" s="38" t="s">
        <v>600</v>
      </c>
      <c r="F119" s="38" t="s">
        <v>356</v>
      </c>
      <c r="G119" s="38" t="s">
        <v>357</v>
      </c>
      <c r="H119" s="38" t="s">
        <v>632</v>
      </c>
      <c r="I119" s="38" t="s">
        <v>1065</v>
      </c>
      <c r="J119" s="38" t="s">
        <v>358</v>
      </c>
      <c r="K119" s="38" t="s">
        <v>1300</v>
      </c>
      <c r="M119" s="38" t="e">
        <f>VLOOKUP(G119,[1]视频!$G$6:$M$230,7,FALSE)</f>
        <v>#REF!</v>
      </c>
      <c r="N119" s="45">
        <f t="shared" si="6"/>
        <v>6.7028092656481029</v>
      </c>
      <c r="O119" s="45">
        <f t="shared" si="7"/>
        <v>1.9714144898965006E-2</v>
      </c>
      <c r="P119" s="45">
        <f t="shared" si="8"/>
        <v>2.9411764705882353E-3</v>
      </c>
      <c r="Q119" s="38" t="s">
        <v>605</v>
      </c>
      <c r="R119" s="38" t="s">
        <v>936</v>
      </c>
      <c r="S119" s="38" t="s">
        <v>1301</v>
      </c>
      <c r="T119" s="38" t="s">
        <v>99</v>
      </c>
      <c r="U119" s="38">
        <v>300</v>
      </c>
      <c r="V119" s="38" t="s">
        <v>621</v>
      </c>
      <c r="W119" s="38" t="s">
        <v>715</v>
      </c>
      <c r="X119" s="38">
        <v>200</v>
      </c>
    </row>
    <row r="120" spans="1:24" hidden="1">
      <c r="A120" s="38" t="s">
        <v>1302</v>
      </c>
      <c r="B120" s="38" t="s">
        <v>1303</v>
      </c>
      <c r="C120" s="38" t="s">
        <v>1304</v>
      </c>
      <c r="D120" s="38" t="s">
        <v>1305</v>
      </c>
      <c r="E120" s="38" t="s">
        <v>600</v>
      </c>
      <c r="F120" s="38" t="s">
        <v>1306</v>
      </c>
      <c r="G120" s="38" t="s">
        <v>1307</v>
      </c>
      <c r="J120" s="38" t="s">
        <v>691</v>
      </c>
      <c r="K120" s="38" t="s">
        <v>1308</v>
      </c>
      <c r="N120" s="45">
        <f t="shared" si="6"/>
        <v>5.384615384615385</v>
      </c>
      <c r="O120" s="45">
        <f t="shared" si="7"/>
        <v>7.6923076923076927E-3</v>
      </c>
      <c r="P120" s="45">
        <f t="shared" si="8"/>
        <v>1.4285714285714286E-3</v>
      </c>
      <c r="Q120" s="38" t="s">
        <v>605</v>
      </c>
      <c r="R120" s="38" t="s">
        <v>670</v>
      </c>
      <c r="S120" s="38" t="s">
        <v>1309</v>
      </c>
      <c r="T120" s="38" t="s">
        <v>229</v>
      </c>
      <c r="U120" s="38" t="s">
        <v>609</v>
      </c>
      <c r="V120" s="38" t="s">
        <v>621</v>
      </c>
      <c r="W120" s="38" t="s">
        <v>928</v>
      </c>
      <c r="X120" s="38">
        <v>200</v>
      </c>
    </row>
    <row r="121" spans="1:24">
      <c r="A121" s="38" t="s">
        <v>80</v>
      </c>
      <c r="B121" s="40" t="s">
        <v>512</v>
      </c>
      <c r="C121" s="43" t="s">
        <v>513</v>
      </c>
      <c r="D121" s="38" t="s">
        <v>515</v>
      </c>
      <c r="E121" s="38" t="s">
        <v>600</v>
      </c>
      <c r="F121" s="38" t="s">
        <v>512</v>
      </c>
      <c r="G121" s="38" t="s">
        <v>514</v>
      </c>
      <c r="H121" s="38" t="s">
        <v>632</v>
      </c>
      <c r="I121" s="38" t="s">
        <v>1065</v>
      </c>
      <c r="J121" s="38" t="s">
        <v>320</v>
      </c>
      <c r="K121" s="38" t="s">
        <v>1310</v>
      </c>
      <c r="M121" s="38" t="e">
        <f>VLOOKUP(G121,[1]视频!$G$6:$M$230,7,FALSE)</f>
        <v>#REF!</v>
      </c>
      <c r="N121" s="45">
        <f t="shared" si="6"/>
        <v>6.1333333333333337</v>
      </c>
      <c r="O121" s="45">
        <f t="shared" si="7"/>
        <v>1.3333333333333334E-2</v>
      </c>
      <c r="P121" s="45">
        <f t="shared" si="8"/>
        <v>2.1739130434782609E-3</v>
      </c>
      <c r="Q121" s="38" t="s">
        <v>605</v>
      </c>
      <c r="R121" s="38" t="s">
        <v>606</v>
      </c>
      <c r="S121" s="38" t="s">
        <v>671</v>
      </c>
      <c r="T121" s="38" t="s">
        <v>99</v>
      </c>
      <c r="U121" s="38">
        <v>500</v>
      </c>
      <c r="V121" s="38" t="s">
        <v>1049</v>
      </c>
      <c r="W121" s="38" t="s">
        <v>715</v>
      </c>
      <c r="X121" s="38">
        <v>200</v>
      </c>
    </row>
    <row r="122" spans="1:24">
      <c r="A122" s="38" t="s">
        <v>1311</v>
      </c>
      <c r="B122" s="38" t="s">
        <v>364</v>
      </c>
      <c r="C122" s="44">
        <v>875696452</v>
      </c>
      <c r="D122" s="38" t="s">
        <v>1312</v>
      </c>
      <c r="E122" s="38" t="s">
        <v>688</v>
      </c>
      <c r="F122" s="38" t="s">
        <v>365</v>
      </c>
      <c r="G122" s="38" t="s">
        <v>366</v>
      </c>
      <c r="H122" s="38" t="s">
        <v>632</v>
      </c>
      <c r="I122" s="38" t="s">
        <v>1065</v>
      </c>
      <c r="J122" s="38" t="s">
        <v>44</v>
      </c>
      <c r="K122" s="38" t="s">
        <v>846</v>
      </c>
      <c r="M122" s="38" t="e">
        <f>VLOOKUP(G122,[1]视频!$G$6:$M$230,7,FALSE)</f>
        <v>#REF!</v>
      </c>
      <c r="N122" s="45">
        <f t="shared" si="6"/>
        <v>6.0909090909090908</v>
      </c>
      <c r="O122" s="45">
        <f t="shared" si="7"/>
        <v>1.8181818181818181E-2</v>
      </c>
      <c r="P122" s="45">
        <f t="shared" si="8"/>
        <v>2.9850746268656717E-3</v>
      </c>
      <c r="Q122" s="38" t="s">
        <v>635</v>
      </c>
      <c r="R122" s="38" t="s">
        <v>1259</v>
      </c>
      <c r="S122" s="38" t="s">
        <v>620</v>
      </c>
      <c r="T122" s="38" t="s">
        <v>99</v>
      </c>
      <c r="U122" s="38">
        <v>300</v>
      </c>
      <c r="V122" s="38" t="s">
        <v>621</v>
      </c>
      <c r="W122" s="38" t="s">
        <v>715</v>
      </c>
      <c r="X122" s="38">
        <v>200</v>
      </c>
    </row>
    <row r="123" spans="1:24">
      <c r="A123" s="38" t="s">
        <v>940</v>
      </c>
      <c r="B123" s="40" t="s">
        <v>517</v>
      </c>
      <c r="C123" s="43" t="s">
        <v>518</v>
      </c>
      <c r="D123" s="38" t="s">
        <v>521</v>
      </c>
      <c r="E123" s="38" t="s">
        <v>600</v>
      </c>
      <c r="F123" s="38" t="s">
        <v>519</v>
      </c>
      <c r="G123" s="38" t="s">
        <v>520</v>
      </c>
      <c r="H123" s="38" t="s">
        <v>632</v>
      </c>
      <c r="I123" s="38" t="s">
        <v>1065</v>
      </c>
      <c r="J123" s="38" t="s">
        <v>44</v>
      </c>
      <c r="K123" s="38" t="s">
        <v>744</v>
      </c>
      <c r="M123" s="38" t="e">
        <f>VLOOKUP(G123,[1]视频!$G$6:$M$230,7,FALSE)</f>
        <v>#REF!</v>
      </c>
      <c r="N123" s="45">
        <f t="shared" si="6"/>
        <v>5.9090909090909092</v>
      </c>
      <c r="O123" s="45">
        <f t="shared" si="7"/>
        <v>1.8181818181818181E-2</v>
      </c>
      <c r="P123" s="45">
        <f t="shared" si="8"/>
        <v>3.0769230769230769E-3</v>
      </c>
      <c r="Q123" s="38" t="s">
        <v>605</v>
      </c>
      <c r="R123" s="38" t="s">
        <v>1313</v>
      </c>
      <c r="S123" s="38" t="s">
        <v>620</v>
      </c>
      <c r="T123" s="38" t="s">
        <v>129</v>
      </c>
      <c r="U123" s="38">
        <v>300</v>
      </c>
      <c r="V123" s="38" t="s">
        <v>621</v>
      </c>
      <c r="W123" s="38" t="s">
        <v>715</v>
      </c>
      <c r="X123" s="38">
        <v>200</v>
      </c>
    </row>
    <row r="124" spans="1:24" hidden="1">
      <c r="A124" s="38" t="s">
        <v>1314</v>
      </c>
      <c r="B124" s="38" t="s">
        <v>1315</v>
      </c>
      <c r="C124" s="38" t="s">
        <v>1316</v>
      </c>
      <c r="D124" s="38" t="s">
        <v>1317</v>
      </c>
      <c r="E124" s="38" t="s">
        <v>600</v>
      </c>
      <c r="F124" s="38" t="s">
        <v>1315</v>
      </c>
      <c r="G124" s="38" t="s">
        <v>1318</v>
      </c>
      <c r="J124" s="38" t="s">
        <v>233</v>
      </c>
      <c r="K124" s="38" t="s">
        <v>1319</v>
      </c>
      <c r="N124" s="45">
        <f t="shared" si="6"/>
        <v>5.333333333333333</v>
      </c>
      <c r="O124" s="45">
        <f t="shared" si="7"/>
        <v>6.6666666666666671E-3</v>
      </c>
      <c r="P124" s="45">
        <f t="shared" si="8"/>
        <v>1.25E-3</v>
      </c>
      <c r="Q124" s="38" t="s">
        <v>605</v>
      </c>
      <c r="R124" s="38" t="s">
        <v>606</v>
      </c>
      <c r="S124" s="38" t="s">
        <v>671</v>
      </c>
      <c r="T124" s="38" t="s">
        <v>229</v>
      </c>
      <c r="U124" s="38" t="s">
        <v>729</v>
      </c>
      <c r="V124" s="38" t="s">
        <v>645</v>
      </c>
      <c r="W124" s="38" t="s">
        <v>631</v>
      </c>
      <c r="X124" s="38">
        <v>300</v>
      </c>
    </row>
    <row r="125" spans="1:24" s="56" customFormat="1" ht="15" hidden="1" customHeight="1">
      <c r="A125" s="56" t="s">
        <v>1320</v>
      </c>
      <c r="B125" s="56" t="s">
        <v>1321</v>
      </c>
      <c r="C125" s="56" t="s">
        <v>1322</v>
      </c>
      <c r="D125" s="56" t="s">
        <v>1323</v>
      </c>
      <c r="E125" s="56" t="s">
        <v>1007</v>
      </c>
      <c r="F125" s="56" t="s">
        <v>1321</v>
      </c>
      <c r="G125" s="56" t="s">
        <v>1324</v>
      </c>
      <c r="H125" s="56" t="s">
        <v>632</v>
      </c>
      <c r="I125" s="56" t="s">
        <v>1065</v>
      </c>
      <c r="J125" s="56" t="s">
        <v>822</v>
      </c>
      <c r="K125" s="56" t="s">
        <v>924</v>
      </c>
      <c r="M125" s="56" t="e">
        <f>VLOOKUP(G125,[1]视频!$G$6:$M$230,7,FALSE)</f>
        <v>#REF!</v>
      </c>
      <c r="N125" s="63">
        <f t="shared" si="6"/>
        <v>5.806451612903226</v>
      </c>
      <c r="O125" s="63">
        <f t="shared" si="7"/>
        <v>9.6774193548387101E-3</v>
      </c>
      <c r="P125" s="63">
        <f t="shared" si="8"/>
        <v>1.6666666666666668E-3</v>
      </c>
      <c r="Q125" s="56" t="s">
        <v>718</v>
      </c>
      <c r="R125" s="56" t="s">
        <v>606</v>
      </c>
      <c r="S125" s="56" t="s">
        <v>620</v>
      </c>
      <c r="T125" s="56" t="s">
        <v>229</v>
      </c>
      <c r="U125" s="56">
        <v>500</v>
      </c>
      <c r="V125" s="56" t="s">
        <v>1325</v>
      </c>
      <c r="W125" s="56" t="s">
        <v>715</v>
      </c>
      <c r="X125" s="56">
        <v>300</v>
      </c>
    </row>
    <row r="126" spans="1:24">
      <c r="A126" s="38" t="s">
        <v>1326</v>
      </c>
      <c r="B126" s="38" t="s">
        <v>368</v>
      </c>
      <c r="C126" s="43" t="s">
        <v>368</v>
      </c>
      <c r="D126" s="38" t="s">
        <v>1327</v>
      </c>
      <c r="E126" s="38" t="s">
        <v>688</v>
      </c>
      <c r="F126" s="38" t="s">
        <v>368</v>
      </c>
      <c r="G126" s="38" t="s">
        <v>369</v>
      </c>
      <c r="H126" s="38" t="s">
        <v>632</v>
      </c>
      <c r="I126" s="38" t="s">
        <v>1065</v>
      </c>
      <c r="J126" s="38" t="s">
        <v>370</v>
      </c>
      <c r="K126" s="38" t="s">
        <v>1328</v>
      </c>
      <c r="M126" s="38" t="e">
        <f>VLOOKUP(G126,[1]视频!$G$6:$M$230,7,FALSE)</f>
        <v>#REF!</v>
      </c>
      <c r="N126" s="45">
        <f t="shared" si="6"/>
        <v>5.6470588235294121</v>
      </c>
      <c r="O126" s="45">
        <f t="shared" si="7"/>
        <v>2.3529411764705882E-2</v>
      </c>
      <c r="P126" s="45">
        <f t="shared" si="8"/>
        <v>4.1666666666666666E-3</v>
      </c>
      <c r="Q126" s="38" t="s">
        <v>635</v>
      </c>
      <c r="R126" s="38" t="s">
        <v>741</v>
      </c>
      <c r="S126" s="38" t="s">
        <v>607</v>
      </c>
      <c r="T126" s="38" t="s">
        <v>129</v>
      </c>
      <c r="U126" s="38">
        <v>300</v>
      </c>
      <c r="V126" s="38" t="s">
        <v>621</v>
      </c>
      <c r="W126" s="38" t="s">
        <v>715</v>
      </c>
      <c r="X126" s="38">
        <v>200</v>
      </c>
    </row>
    <row r="127" spans="1:24">
      <c r="A127" s="38" t="s">
        <v>1329</v>
      </c>
      <c r="B127" s="40" t="s">
        <v>524</v>
      </c>
      <c r="C127" s="44" t="s">
        <v>525</v>
      </c>
      <c r="D127" s="38" t="s">
        <v>528</v>
      </c>
      <c r="E127" s="38" t="s">
        <v>600</v>
      </c>
      <c r="F127" s="38" t="s">
        <v>1330</v>
      </c>
      <c r="G127" s="38" t="s">
        <v>527</v>
      </c>
      <c r="H127" s="38" t="s">
        <v>632</v>
      </c>
      <c r="I127" s="38" t="s">
        <v>1065</v>
      </c>
      <c r="J127" s="38" t="s">
        <v>320</v>
      </c>
      <c r="K127" s="38" t="s">
        <v>789</v>
      </c>
      <c r="M127" s="38" t="e">
        <f>VLOOKUP(G127,[1]视频!$G$6:$M$230,7,FALSE)</f>
        <v>#REF!</v>
      </c>
      <c r="N127" s="45">
        <f t="shared" si="6"/>
        <v>5.5333333333333332</v>
      </c>
      <c r="O127" s="45">
        <f t="shared" si="7"/>
        <v>1.3333333333333334E-2</v>
      </c>
      <c r="P127" s="45">
        <f t="shared" si="8"/>
        <v>2.4096385542168677E-3</v>
      </c>
      <c r="Q127" s="38" t="s">
        <v>605</v>
      </c>
      <c r="R127" s="38" t="s">
        <v>1259</v>
      </c>
      <c r="S127" s="38" t="s">
        <v>1331</v>
      </c>
      <c r="T127" s="38" t="s">
        <v>99</v>
      </c>
      <c r="U127" s="38">
        <v>300</v>
      </c>
      <c r="V127" s="38" t="s">
        <v>1332</v>
      </c>
      <c r="W127" s="38" t="s">
        <v>1116</v>
      </c>
      <c r="X127" s="38">
        <v>200</v>
      </c>
    </row>
    <row r="128" spans="1:24">
      <c r="A128" s="38" t="s">
        <v>229</v>
      </c>
      <c r="B128" s="38" t="s">
        <v>375</v>
      </c>
      <c r="C128" s="43" t="s">
        <v>376</v>
      </c>
      <c r="D128" s="38" t="s">
        <v>1333</v>
      </c>
      <c r="E128" s="38" t="s">
        <v>600</v>
      </c>
      <c r="F128" s="38" t="s">
        <v>377</v>
      </c>
      <c r="G128" s="38" t="s">
        <v>378</v>
      </c>
      <c r="H128" s="38" t="s">
        <v>632</v>
      </c>
      <c r="I128" s="38" t="s">
        <v>1065</v>
      </c>
      <c r="J128" s="38" t="s">
        <v>44</v>
      </c>
      <c r="K128" s="38" t="s">
        <v>1334</v>
      </c>
      <c r="M128" s="38" t="e">
        <f>VLOOKUP(G128,[1]视频!$G$6:$M$230,7,FALSE)</f>
        <v>#REF!</v>
      </c>
      <c r="N128" s="45">
        <f t="shared" si="6"/>
        <v>5.3636363636363633</v>
      </c>
      <c r="O128" s="45">
        <f t="shared" si="7"/>
        <v>1.8181818181818181E-2</v>
      </c>
      <c r="P128" s="45">
        <f t="shared" si="8"/>
        <v>3.3898305084745762E-3</v>
      </c>
      <c r="Q128" s="38" t="s">
        <v>605</v>
      </c>
      <c r="R128" s="38" t="s">
        <v>1335</v>
      </c>
      <c r="S128" s="38" t="s">
        <v>671</v>
      </c>
      <c r="T128" s="38" t="s">
        <v>229</v>
      </c>
      <c r="U128" s="38">
        <v>300</v>
      </c>
      <c r="V128" s="38" t="s">
        <v>621</v>
      </c>
      <c r="W128" s="38" t="s">
        <v>715</v>
      </c>
      <c r="X128" s="38">
        <v>200</v>
      </c>
    </row>
    <row r="129" spans="1:24">
      <c r="A129" s="38" t="s">
        <v>181</v>
      </c>
      <c r="B129" s="38" t="s">
        <v>382</v>
      </c>
      <c r="C129" s="44" t="s">
        <v>383</v>
      </c>
      <c r="D129" s="38" t="s">
        <v>1336</v>
      </c>
      <c r="E129" s="38" t="s">
        <v>600</v>
      </c>
      <c r="F129" s="38" t="s">
        <v>382</v>
      </c>
      <c r="G129" s="38" t="s">
        <v>384</v>
      </c>
      <c r="H129" s="38" t="s">
        <v>632</v>
      </c>
      <c r="I129" s="38" t="s">
        <v>1065</v>
      </c>
      <c r="J129" s="38" t="s">
        <v>56</v>
      </c>
      <c r="K129" s="38" t="s">
        <v>1300</v>
      </c>
      <c r="M129" s="38" t="e">
        <f>VLOOKUP(G129,[1]视频!$G$6:$M$230,7,FALSE)</f>
        <v>#REF!</v>
      </c>
      <c r="N129" s="45">
        <f t="shared" si="6"/>
        <v>5.2307692307692308</v>
      </c>
      <c r="O129" s="45">
        <f t="shared" si="7"/>
        <v>1.5384615384615385E-2</v>
      </c>
      <c r="P129" s="45">
        <f t="shared" si="8"/>
        <v>2.9411764705882353E-3</v>
      </c>
      <c r="Q129" s="38" t="s">
        <v>635</v>
      </c>
      <c r="R129" s="38" t="s">
        <v>1313</v>
      </c>
      <c r="S129" s="38" t="s">
        <v>607</v>
      </c>
      <c r="T129" s="38" t="s">
        <v>229</v>
      </c>
      <c r="U129" s="38">
        <v>300</v>
      </c>
      <c r="V129" s="38" t="s">
        <v>1337</v>
      </c>
      <c r="W129" s="38" t="s">
        <v>1116</v>
      </c>
      <c r="X129" s="38">
        <v>200</v>
      </c>
    </row>
    <row r="130" spans="1:24" hidden="1">
      <c r="A130" s="38" t="s">
        <v>1338</v>
      </c>
      <c r="B130" s="38" t="s">
        <v>1339</v>
      </c>
      <c r="C130" s="38" t="s">
        <v>1340</v>
      </c>
      <c r="D130" s="38" t="s">
        <v>1341</v>
      </c>
      <c r="E130" s="38" t="s">
        <v>600</v>
      </c>
      <c r="F130" s="38" t="s">
        <v>1342</v>
      </c>
      <c r="G130" s="38" t="s">
        <v>1343</v>
      </c>
      <c r="J130" s="38" t="s">
        <v>44</v>
      </c>
      <c r="K130" s="38" t="s">
        <v>1344</v>
      </c>
      <c r="N130" s="45">
        <f t="shared" si="6"/>
        <v>5.1818181818181817</v>
      </c>
      <c r="O130" s="45">
        <f t="shared" si="7"/>
        <v>1.8181818181818181E-2</v>
      </c>
      <c r="P130" s="45">
        <f t="shared" si="8"/>
        <v>3.5087719298245615E-3</v>
      </c>
      <c r="Q130" s="38" t="s">
        <v>605</v>
      </c>
      <c r="R130" s="38" t="s">
        <v>1313</v>
      </c>
      <c r="S130" s="38" t="s">
        <v>620</v>
      </c>
      <c r="T130" s="38" t="s">
        <v>99</v>
      </c>
      <c r="U130" s="38">
        <v>0</v>
      </c>
      <c r="V130" s="38" t="s">
        <v>621</v>
      </c>
      <c r="W130" s="38" t="s">
        <v>631</v>
      </c>
      <c r="X130" s="38">
        <v>200</v>
      </c>
    </row>
    <row r="131" spans="1:24">
      <c r="A131" s="38" t="s">
        <v>192</v>
      </c>
      <c r="B131" s="38" t="s">
        <v>388</v>
      </c>
      <c r="C131" s="43" t="s">
        <v>389</v>
      </c>
      <c r="D131" s="38" t="s">
        <v>389</v>
      </c>
      <c r="E131" s="38" t="s">
        <v>600</v>
      </c>
      <c r="F131" s="38" t="s">
        <v>390</v>
      </c>
      <c r="G131" s="38" t="s">
        <v>391</v>
      </c>
      <c r="H131" s="38" t="s">
        <v>632</v>
      </c>
      <c r="I131" s="38" t="s">
        <v>1065</v>
      </c>
      <c r="J131" s="38" t="s">
        <v>392</v>
      </c>
      <c r="K131" s="38" t="s">
        <v>1345</v>
      </c>
      <c r="M131" s="38" t="e">
        <f>VLOOKUP(G131,[1]视频!$G$6:$M$230,7,FALSE)</f>
        <v>#REF!</v>
      </c>
      <c r="N131" s="45">
        <f t="shared" si="6"/>
        <v>5.1944444444444446</v>
      </c>
      <c r="O131" s="45">
        <f t="shared" si="7"/>
        <v>8.3333333333333332E-3</v>
      </c>
      <c r="P131" s="45">
        <f t="shared" si="8"/>
        <v>1.6042780748663102E-3</v>
      </c>
      <c r="Q131" s="38" t="s">
        <v>605</v>
      </c>
      <c r="R131" s="38" t="s">
        <v>936</v>
      </c>
      <c r="S131" s="38" t="s">
        <v>620</v>
      </c>
      <c r="T131" s="38" t="s">
        <v>99</v>
      </c>
      <c r="U131" s="38">
        <v>500</v>
      </c>
      <c r="V131" s="38" t="s">
        <v>391</v>
      </c>
      <c r="W131" s="38" t="s">
        <v>715</v>
      </c>
      <c r="X131" s="38">
        <v>300</v>
      </c>
    </row>
    <row r="132" spans="1:24">
      <c r="A132" s="38" t="s">
        <v>50</v>
      </c>
      <c r="B132" s="38" t="s">
        <v>397</v>
      </c>
      <c r="C132" s="44" t="s">
        <v>398</v>
      </c>
      <c r="D132" s="38" t="s">
        <v>1346</v>
      </c>
      <c r="E132" s="38" t="s">
        <v>600</v>
      </c>
      <c r="F132" s="38" t="s">
        <v>399</v>
      </c>
      <c r="G132" s="38" t="s">
        <v>400</v>
      </c>
      <c r="H132" s="38" t="s">
        <v>632</v>
      </c>
      <c r="I132" s="38" t="s">
        <v>1065</v>
      </c>
      <c r="J132" s="38">
        <v>13000</v>
      </c>
      <c r="K132" s="38" t="s">
        <v>846</v>
      </c>
      <c r="M132" s="38" t="e">
        <f>VLOOKUP(G132,[1]视频!$G$6:$M$230,7,FALSE)</f>
        <v>#REF!</v>
      </c>
      <c r="N132" s="45">
        <f t="shared" si="6"/>
        <v>5.1538461538461542</v>
      </c>
      <c r="O132" s="45">
        <f t="shared" si="7"/>
        <v>1.5384615384615385E-2</v>
      </c>
      <c r="P132" s="45">
        <f t="shared" si="8"/>
        <v>2.9850746268656717E-3</v>
      </c>
      <c r="Q132" s="38" t="s">
        <v>605</v>
      </c>
      <c r="R132" s="38" t="s">
        <v>606</v>
      </c>
      <c r="S132" s="38" t="s">
        <v>620</v>
      </c>
      <c r="T132" s="38" t="s">
        <v>99</v>
      </c>
      <c r="U132" s="38">
        <v>300</v>
      </c>
      <c r="V132" s="38" t="s">
        <v>1347</v>
      </c>
      <c r="W132" s="38" t="s">
        <v>715</v>
      </c>
      <c r="X132" s="38">
        <v>200</v>
      </c>
    </row>
    <row r="133" spans="1:24" hidden="1">
      <c r="A133" s="38" t="s">
        <v>1348</v>
      </c>
      <c r="B133" s="38" t="s">
        <v>1349</v>
      </c>
      <c r="C133" s="43" t="s">
        <v>1350</v>
      </c>
      <c r="D133" s="38" t="s">
        <v>1350</v>
      </c>
      <c r="E133" s="38" t="s">
        <v>688</v>
      </c>
      <c r="F133" s="38" t="s">
        <v>1349</v>
      </c>
      <c r="G133" s="38" t="s">
        <v>1351</v>
      </c>
      <c r="J133" s="38" t="s">
        <v>44</v>
      </c>
      <c r="K133" s="38" t="s">
        <v>663</v>
      </c>
      <c r="N133" s="45"/>
      <c r="O133" s="45"/>
      <c r="P133" s="45"/>
      <c r="Q133" s="38" t="s">
        <v>1352</v>
      </c>
      <c r="R133" s="38" t="s">
        <v>606</v>
      </c>
      <c r="S133" s="38" t="s">
        <v>37</v>
      </c>
      <c r="T133" s="38" t="s">
        <v>100</v>
      </c>
      <c r="U133" s="38" t="s">
        <v>609</v>
      </c>
      <c r="V133" s="38" t="s">
        <v>911</v>
      </c>
      <c r="W133" s="38" t="s">
        <v>662</v>
      </c>
      <c r="X133" s="38" t="s">
        <v>1255</v>
      </c>
    </row>
    <row r="134" spans="1:24" hidden="1">
      <c r="A134" s="38" t="s">
        <v>89</v>
      </c>
      <c r="B134" s="38" t="s">
        <v>1353</v>
      </c>
      <c r="C134" s="38" t="s">
        <v>1354</v>
      </c>
      <c r="D134" s="38" t="s">
        <v>1355</v>
      </c>
      <c r="E134" s="38" t="s">
        <v>600</v>
      </c>
      <c r="F134" s="38" t="s">
        <v>1353</v>
      </c>
      <c r="G134" s="38" t="s">
        <v>1356</v>
      </c>
      <c r="H134" s="51"/>
      <c r="I134" s="51"/>
      <c r="J134" s="38" t="s">
        <v>1357</v>
      </c>
      <c r="K134" s="38" t="s">
        <v>1157</v>
      </c>
      <c r="N134" s="45">
        <f t="shared" ref="N134:N197" si="9">K134/J134</f>
        <v>5.1317477548603572</v>
      </c>
      <c r="O134" s="45">
        <f t="shared" ref="O134:O197" si="10">X134/J134</f>
        <v>9.8687456824237633E-3</v>
      </c>
      <c r="P134" s="45">
        <f t="shared" ref="P134:P197" si="11">X134/K134</f>
        <v>1.9230769230769232E-3</v>
      </c>
      <c r="Q134" s="38" t="s">
        <v>635</v>
      </c>
      <c r="R134" s="38" t="s">
        <v>1358</v>
      </c>
      <c r="S134" s="38" t="s">
        <v>620</v>
      </c>
      <c r="T134" s="38" t="s">
        <v>100</v>
      </c>
      <c r="U134" s="38" t="s">
        <v>609</v>
      </c>
      <c r="V134" s="38" t="s">
        <v>621</v>
      </c>
      <c r="W134" s="38" t="s">
        <v>631</v>
      </c>
      <c r="X134" s="38">
        <v>200</v>
      </c>
    </row>
    <row r="135" spans="1:24">
      <c r="A135" s="38" t="s">
        <v>1359</v>
      </c>
      <c r="B135" s="38" t="s">
        <v>405</v>
      </c>
      <c r="C135" s="43" t="s">
        <v>405</v>
      </c>
      <c r="D135" s="38" t="s">
        <v>1360</v>
      </c>
      <c r="E135" s="38" t="s">
        <v>600</v>
      </c>
      <c r="F135" s="38" t="s">
        <v>405</v>
      </c>
      <c r="G135" s="38" t="s">
        <v>406</v>
      </c>
      <c r="H135" s="38" t="s">
        <v>632</v>
      </c>
      <c r="I135" s="38" t="s">
        <v>1065</v>
      </c>
      <c r="J135" s="38" t="s">
        <v>407</v>
      </c>
      <c r="K135" s="38" t="s">
        <v>1361</v>
      </c>
      <c r="M135" s="38" t="e">
        <f>VLOOKUP(G135,[1]视频!$G$6:$M$230,7,FALSE)</f>
        <v>#REF!</v>
      </c>
      <c r="N135" s="45">
        <f t="shared" si="9"/>
        <v>5.1428571428571432</v>
      </c>
      <c r="O135" s="45">
        <f t="shared" si="10"/>
        <v>1.1428571428571429E-2</v>
      </c>
      <c r="P135" s="45">
        <f t="shared" si="11"/>
        <v>2.2222222222222222E-3</v>
      </c>
      <c r="Q135" s="38" t="s">
        <v>635</v>
      </c>
      <c r="R135" s="38" t="s">
        <v>1080</v>
      </c>
      <c r="S135" s="38" t="s">
        <v>620</v>
      </c>
      <c r="T135" s="38" t="s">
        <v>1150</v>
      </c>
      <c r="U135" s="38">
        <v>300</v>
      </c>
      <c r="V135" s="38" t="s">
        <v>621</v>
      </c>
      <c r="W135" s="38" t="s">
        <v>715</v>
      </c>
      <c r="X135" s="38">
        <v>200</v>
      </c>
    </row>
    <row r="136" spans="1:24" hidden="1">
      <c r="A136" s="38" t="s">
        <v>1362</v>
      </c>
      <c r="B136" s="38" t="s">
        <v>1363</v>
      </c>
      <c r="C136" s="38" t="s">
        <v>1364</v>
      </c>
      <c r="D136" s="38" t="s">
        <v>1365</v>
      </c>
      <c r="E136" s="38" t="s">
        <v>600</v>
      </c>
      <c r="F136" s="38" t="s">
        <v>1363</v>
      </c>
      <c r="G136" s="38" t="s">
        <v>1366</v>
      </c>
      <c r="J136" s="38" t="s">
        <v>1367</v>
      </c>
      <c r="K136" s="38" t="s">
        <v>1368</v>
      </c>
      <c r="N136" s="45">
        <f t="shared" si="9"/>
        <v>1.9310344827586208</v>
      </c>
      <c r="O136" s="45">
        <f t="shared" si="10"/>
        <v>6.8965517241379309E-3</v>
      </c>
      <c r="P136" s="45">
        <f t="shared" si="11"/>
        <v>3.5714285714285713E-3</v>
      </c>
      <c r="Q136" s="38" t="s">
        <v>1369</v>
      </c>
      <c r="R136" s="38" t="s">
        <v>1370</v>
      </c>
      <c r="S136" s="38" t="s">
        <v>620</v>
      </c>
      <c r="T136" s="38" t="s">
        <v>229</v>
      </c>
      <c r="U136" s="38" t="s">
        <v>729</v>
      </c>
      <c r="V136" s="38" t="s">
        <v>621</v>
      </c>
      <c r="W136" s="38" t="s">
        <v>622</v>
      </c>
      <c r="X136" s="38">
        <v>200</v>
      </c>
    </row>
    <row r="137" spans="1:24">
      <c r="A137" s="38" t="s">
        <v>1371</v>
      </c>
      <c r="B137" s="38" t="s">
        <v>412</v>
      </c>
      <c r="C137" s="44" t="s">
        <v>413</v>
      </c>
      <c r="D137" s="38" t="s">
        <v>1372</v>
      </c>
      <c r="E137" s="38" t="s">
        <v>600</v>
      </c>
      <c r="F137" s="38" t="s">
        <v>412</v>
      </c>
      <c r="G137" s="38" t="s">
        <v>414</v>
      </c>
      <c r="H137" s="38" t="s">
        <v>632</v>
      </c>
      <c r="I137" s="38" t="s">
        <v>1065</v>
      </c>
      <c r="J137" s="38" t="s">
        <v>415</v>
      </c>
      <c r="K137" s="38" t="s">
        <v>1373</v>
      </c>
      <c r="M137" s="38" t="e">
        <f>VLOOKUP(G137,[1]视频!$G$6:$M$230,7,FALSE)</f>
        <v>#REF!</v>
      </c>
      <c r="N137" s="45">
        <f t="shared" si="9"/>
        <v>5.0854787275414175</v>
      </c>
      <c r="O137" s="45">
        <f t="shared" si="10"/>
        <v>1.5555728396982188E-2</v>
      </c>
      <c r="P137" s="45">
        <f t="shared" si="11"/>
        <v>3.0588523186100575E-3</v>
      </c>
      <c r="Q137" s="38" t="s">
        <v>605</v>
      </c>
      <c r="R137" s="38" t="s">
        <v>1374</v>
      </c>
      <c r="S137" s="38" t="s">
        <v>607</v>
      </c>
      <c r="T137" s="38" t="s">
        <v>229</v>
      </c>
      <c r="U137" s="38">
        <v>300</v>
      </c>
      <c r="V137" s="38" t="s">
        <v>621</v>
      </c>
      <c r="W137" s="38" t="s">
        <v>715</v>
      </c>
      <c r="X137" s="38">
        <v>200</v>
      </c>
    </row>
    <row r="138" spans="1:24" hidden="1">
      <c r="A138" s="38" t="s">
        <v>247</v>
      </c>
      <c r="B138" s="38" t="s">
        <v>1375</v>
      </c>
      <c r="C138" s="38" t="s">
        <v>1376</v>
      </c>
      <c r="D138" s="38" t="s">
        <v>1377</v>
      </c>
      <c r="E138" s="38" t="s">
        <v>600</v>
      </c>
      <c r="F138" s="38" t="s">
        <v>1378</v>
      </c>
      <c r="G138" s="38" t="s">
        <v>1379</v>
      </c>
      <c r="H138" s="51"/>
      <c r="I138" s="51"/>
      <c r="J138" s="38" t="s">
        <v>105</v>
      </c>
      <c r="K138" s="38" t="s">
        <v>1380</v>
      </c>
      <c r="N138" s="45">
        <f t="shared" si="9"/>
        <v>5.083333333333333</v>
      </c>
      <c r="O138" s="45">
        <f t="shared" si="10"/>
        <v>1.6666666666666666E-2</v>
      </c>
      <c r="P138" s="45">
        <f t="shared" si="11"/>
        <v>3.2786885245901639E-3</v>
      </c>
      <c r="Q138" s="38" t="s">
        <v>635</v>
      </c>
      <c r="R138" s="38" t="s">
        <v>1381</v>
      </c>
      <c r="S138" s="38" t="s">
        <v>1382</v>
      </c>
      <c r="T138" s="38" t="s">
        <v>99</v>
      </c>
      <c r="U138" s="38">
        <v>0</v>
      </c>
      <c r="V138" s="38" t="s">
        <v>621</v>
      </c>
      <c r="W138" s="38" t="s">
        <v>763</v>
      </c>
      <c r="X138" s="38">
        <v>200</v>
      </c>
    </row>
    <row r="139" spans="1:24" hidden="1">
      <c r="A139" s="38" t="s">
        <v>1383</v>
      </c>
      <c r="B139" s="38" t="s">
        <v>1384</v>
      </c>
      <c r="C139" s="38" t="s">
        <v>1385</v>
      </c>
      <c r="D139" s="38" t="s">
        <v>1385</v>
      </c>
      <c r="E139" s="38" t="s">
        <v>600</v>
      </c>
      <c r="F139" s="38" t="s">
        <v>1386</v>
      </c>
      <c r="G139" s="38" t="s">
        <v>1387</v>
      </c>
      <c r="J139" s="38" t="s">
        <v>105</v>
      </c>
      <c r="K139" s="38" t="s">
        <v>1380</v>
      </c>
      <c r="N139" s="45">
        <f t="shared" si="9"/>
        <v>5.083333333333333</v>
      </c>
      <c r="O139" s="45">
        <f t="shared" si="10"/>
        <v>1.6666666666666666E-2</v>
      </c>
      <c r="P139" s="45">
        <f t="shared" si="11"/>
        <v>3.2786885245901639E-3</v>
      </c>
      <c r="Q139" s="38" t="s">
        <v>635</v>
      </c>
      <c r="R139" s="38" t="s">
        <v>1388</v>
      </c>
      <c r="S139" s="38" t="s">
        <v>607</v>
      </c>
      <c r="T139" s="38" t="s">
        <v>229</v>
      </c>
      <c r="U139" s="38" t="s">
        <v>609</v>
      </c>
      <c r="V139" s="38" t="s">
        <v>1389</v>
      </c>
      <c r="W139" s="38" t="s">
        <v>631</v>
      </c>
      <c r="X139" s="38">
        <v>200</v>
      </c>
    </row>
    <row r="140" spans="1:24">
      <c r="A140" s="38" t="s">
        <v>1390</v>
      </c>
      <c r="B140" s="38" t="s">
        <v>418</v>
      </c>
      <c r="C140" s="44" t="s">
        <v>419</v>
      </c>
      <c r="D140" s="38" t="s">
        <v>1391</v>
      </c>
      <c r="E140" s="38" t="s">
        <v>600</v>
      </c>
      <c r="F140" s="38" t="s">
        <v>420</v>
      </c>
      <c r="G140" s="38" t="s">
        <v>421</v>
      </c>
      <c r="H140" s="38" t="s">
        <v>632</v>
      </c>
      <c r="I140" s="38" t="s">
        <v>1065</v>
      </c>
      <c r="J140" s="38" t="s">
        <v>105</v>
      </c>
      <c r="K140" s="38" t="s">
        <v>1380</v>
      </c>
      <c r="M140" s="38" t="e">
        <f>VLOOKUP(G140,[1]视频!$G$6:$M$230,7,FALSE)</f>
        <v>#REF!</v>
      </c>
      <c r="N140" s="45">
        <f t="shared" si="9"/>
        <v>5.083333333333333</v>
      </c>
      <c r="O140" s="45">
        <f t="shared" si="10"/>
        <v>1.6666666666666666E-2</v>
      </c>
      <c r="P140" s="45">
        <f t="shared" si="11"/>
        <v>3.2786885245901639E-3</v>
      </c>
      <c r="Q140" s="38" t="s">
        <v>605</v>
      </c>
      <c r="R140" s="38" t="s">
        <v>619</v>
      </c>
      <c r="S140" s="38" t="s">
        <v>607</v>
      </c>
      <c r="T140" s="38" t="s">
        <v>129</v>
      </c>
      <c r="U140" s="38">
        <v>300</v>
      </c>
      <c r="V140" s="38" t="s">
        <v>1392</v>
      </c>
      <c r="W140" s="38" t="s">
        <v>715</v>
      </c>
      <c r="X140" s="38">
        <v>200</v>
      </c>
    </row>
    <row r="141" spans="1:24">
      <c r="A141" s="38" t="s">
        <v>1393</v>
      </c>
      <c r="B141" s="38" t="s">
        <v>426</v>
      </c>
      <c r="C141" s="43" t="s">
        <v>427</v>
      </c>
      <c r="D141" s="38" t="s">
        <v>1394</v>
      </c>
      <c r="E141" s="38" t="s">
        <v>600</v>
      </c>
      <c r="F141" s="38" t="s">
        <v>426</v>
      </c>
      <c r="G141" s="38" t="s">
        <v>428</v>
      </c>
      <c r="H141" s="38" t="s">
        <v>632</v>
      </c>
      <c r="I141" s="38" t="s">
        <v>1065</v>
      </c>
      <c r="J141" s="38" t="s">
        <v>320</v>
      </c>
      <c r="K141" s="38" t="s">
        <v>663</v>
      </c>
      <c r="M141" s="38" t="e">
        <f>VLOOKUP(G141,[1]视频!$G$6:$M$230,7,FALSE)</f>
        <v>#REF!</v>
      </c>
      <c r="N141" s="45">
        <f t="shared" si="9"/>
        <v>7.8</v>
      </c>
      <c r="O141" s="45">
        <f t="shared" si="10"/>
        <v>1.3333333333333334E-2</v>
      </c>
      <c r="P141" s="45">
        <f t="shared" si="11"/>
        <v>1.7094017094017094E-3</v>
      </c>
      <c r="Q141" s="38" t="s">
        <v>635</v>
      </c>
      <c r="R141" s="38" t="s">
        <v>606</v>
      </c>
      <c r="S141" s="38" t="s">
        <v>620</v>
      </c>
      <c r="T141" s="38" t="s">
        <v>129</v>
      </c>
      <c r="U141" s="38">
        <v>300</v>
      </c>
      <c r="V141" s="38" t="s">
        <v>621</v>
      </c>
      <c r="W141" s="38" t="s">
        <v>804</v>
      </c>
      <c r="X141" s="38">
        <v>200</v>
      </c>
    </row>
    <row r="142" spans="1:24" hidden="1">
      <c r="A142" s="38" t="s">
        <v>1395</v>
      </c>
      <c r="B142" s="38" t="s">
        <v>1396</v>
      </c>
      <c r="C142" s="38" t="s">
        <v>1397</v>
      </c>
      <c r="D142" s="38" t="s">
        <v>1398</v>
      </c>
      <c r="E142" s="38" t="s">
        <v>600</v>
      </c>
      <c r="F142" s="38" t="s">
        <v>1399</v>
      </c>
      <c r="G142" s="38" t="s">
        <v>1400</v>
      </c>
      <c r="J142" s="38" t="s">
        <v>1367</v>
      </c>
      <c r="K142" s="38" t="s">
        <v>726</v>
      </c>
      <c r="N142" s="45">
        <f t="shared" si="9"/>
        <v>5</v>
      </c>
      <c r="O142" s="45">
        <f t="shared" si="10"/>
        <v>6.8965517241379309E-3</v>
      </c>
      <c r="P142" s="45">
        <f t="shared" si="11"/>
        <v>1.3793103448275861E-3</v>
      </c>
      <c r="Q142" s="38" t="s">
        <v>605</v>
      </c>
      <c r="R142" s="38" t="s">
        <v>670</v>
      </c>
      <c r="S142" s="38" t="s">
        <v>607</v>
      </c>
      <c r="T142" s="38" t="s">
        <v>1150</v>
      </c>
      <c r="U142" s="38" t="s">
        <v>609</v>
      </c>
      <c r="V142" s="38" t="s">
        <v>1401</v>
      </c>
      <c r="W142" s="38" t="s">
        <v>928</v>
      </c>
      <c r="X142" s="38">
        <v>200</v>
      </c>
    </row>
    <row r="143" spans="1:24" hidden="1">
      <c r="A143" s="38" t="s">
        <v>149</v>
      </c>
      <c r="B143" s="38" t="s">
        <v>1402</v>
      </c>
      <c r="C143" s="38" t="s">
        <v>1403</v>
      </c>
      <c r="D143" s="38" t="s">
        <v>1404</v>
      </c>
      <c r="E143" s="38" t="s">
        <v>688</v>
      </c>
      <c r="F143" s="38" t="s">
        <v>1405</v>
      </c>
      <c r="G143" s="38" t="s">
        <v>1406</v>
      </c>
      <c r="J143" s="38" t="s">
        <v>1407</v>
      </c>
      <c r="K143" s="38" t="s">
        <v>1408</v>
      </c>
      <c r="N143" s="45">
        <f t="shared" si="9"/>
        <v>4.9891696750902526</v>
      </c>
      <c r="O143" s="45">
        <f t="shared" si="10"/>
        <v>5.415162454873646E-3</v>
      </c>
      <c r="P143" s="45">
        <f t="shared" si="11"/>
        <v>1.0853835021707671E-3</v>
      </c>
      <c r="Q143" s="38" t="s">
        <v>635</v>
      </c>
      <c r="R143" s="38" t="s">
        <v>703</v>
      </c>
      <c r="S143" s="38" t="s">
        <v>1331</v>
      </c>
      <c r="T143" s="38" t="s">
        <v>229</v>
      </c>
      <c r="U143" s="38" t="s">
        <v>729</v>
      </c>
      <c r="V143" s="38" t="s">
        <v>621</v>
      </c>
      <c r="W143" s="38" t="s">
        <v>662</v>
      </c>
      <c r="X143" s="38">
        <v>300</v>
      </c>
    </row>
    <row r="144" spans="1:24" hidden="1">
      <c r="A144" s="38" t="s">
        <v>1409</v>
      </c>
      <c r="B144" s="38" t="s">
        <v>1410</v>
      </c>
      <c r="C144" s="38" t="s">
        <v>1411</v>
      </c>
      <c r="D144" s="38" t="s">
        <v>1412</v>
      </c>
      <c r="E144" s="38" t="s">
        <v>600</v>
      </c>
      <c r="F144" s="38" t="s">
        <v>1413</v>
      </c>
      <c r="G144" s="38" t="s">
        <v>1414</v>
      </c>
      <c r="H144" s="51"/>
      <c r="I144" s="51"/>
      <c r="J144" s="38" t="s">
        <v>1079</v>
      </c>
      <c r="K144" s="38" t="s">
        <v>678</v>
      </c>
      <c r="N144" s="45">
        <f t="shared" si="9"/>
        <v>4.96</v>
      </c>
      <c r="O144" s="45">
        <f t="shared" si="10"/>
        <v>8.0000000000000002E-3</v>
      </c>
      <c r="P144" s="45">
        <f t="shared" si="11"/>
        <v>1.6129032258064516E-3</v>
      </c>
      <c r="Q144" s="38" t="s">
        <v>635</v>
      </c>
      <c r="R144" s="38" t="s">
        <v>1080</v>
      </c>
      <c r="S144" s="38" t="s">
        <v>644</v>
      </c>
      <c r="T144" s="38" t="s">
        <v>99</v>
      </c>
      <c r="U144" s="38" t="s">
        <v>609</v>
      </c>
      <c r="V144" s="38" t="s">
        <v>621</v>
      </c>
      <c r="W144" s="38" t="s">
        <v>622</v>
      </c>
      <c r="X144" s="38">
        <v>200</v>
      </c>
    </row>
    <row r="145" spans="1:24" hidden="1">
      <c r="A145" s="38" t="s">
        <v>99</v>
      </c>
      <c r="B145" s="38" t="s">
        <v>1415</v>
      </c>
      <c r="C145" s="38" t="s">
        <v>1416</v>
      </c>
      <c r="D145" s="38" t="s">
        <v>1417</v>
      </c>
      <c r="E145" s="38" t="s">
        <v>600</v>
      </c>
      <c r="F145" s="38" t="s">
        <v>1418</v>
      </c>
      <c r="G145" s="38" t="s">
        <v>1419</v>
      </c>
      <c r="J145" s="38" t="s">
        <v>1420</v>
      </c>
      <c r="K145" s="38" t="s">
        <v>1163</v>
      </c>
      <c r="N145" s="45">
        <f t="shared" si="9"/>
        <v>4.9565217391304346</v>
      </c>
      <c r="O145" s="45">
        <f t="shared" si="10"/>
        <v>8.6956521739130436E-3</v>
      </c>
      <c r="P145" s="45">
        <f t="shared" si="11"/>
        <v>1.7543859649122807E-3</v>
      </c>
      <c r="Q145" s="38" t="s">
        <v>605</v>
      </c>
      <c r="R145" s="38" t="s">
        <v>606</v>
      </c>
      <c r="S145" s="38" t="s">
        <v>620</v>
      </c>
      <c r="T145" s="38" t="s">
        <v>99</v>
      </c>
      <c r="U145" s="38" t="s">
        <v>609</v>
      </c>
      <c r="V145" s="38" t="s">
        <v>661</v>
      </c>
      <c r="W145" s="38" t="s">
        <v>662</v>
      </c>
      <c r="X145" s="38">
        <v>200</v>
      </c>
    </row>
    <row r="146" spans="1:24" hidden="1">
      <c r="A146" s="38" t="s">
        <v>1421</v>
      </c>
      <c r="B146" s="38" t="s">
        <v>1422</v>
      </c>
      <c r="C146" s="38" t="s">
        <v>1423</v>
      </c>
      <c r="D146" s="38" t="s">
        <v>1424</v>
      </c>
      <c r="E146" s="38" t="s">
        <v>688</v>
      </c>
      <c r="F146" s="38" t="s">
        <v>1422</v>
      </c>
      <c r="G146" s="38" t="s">
        <v>1425</v>
      </c>
      <c r="J146" s="38" t="s">
        <v>1426</v>
      </c>
      <c r="K146" s="38" t="s">
        <v>1427</v>
      </c>
      <c r="N146" s="45">
        <f t="shared" si="9"/>
        <v>2.3608247422680413</v>
      </c>
      <c r="O146" s="45">
        <f t="shared" si="10"/>
        <v>3.092783505154639E-3</v>
      </c>
      <c r="P146" s="45">
        <f t="shared" si="11"/>
        <v>1.3100436681222707E-3</v>
      </c>
      <c r="Q146" s="38" t="s">
        <v>714</v>
      </c>
      <c r="R146" s="38" t="s">
        <v>1428</v>
      </c>
      <c r="S146" s="38" t="s">
        <v>671</v>
      </c>
      <c r="T146" s="38" t="s">
        <v>1150</v>
      </c>
      <c r="U146" s="38" t="s">
        <v>729</v>
      </c>
      <c r="V146" s="38" t="s">
        <v>621</v>
      </c>
      <c r="W146" s="38" t="s">
        <v>928</v>
      </c>
      <c r="X146" s="38">
        <v>300</v>
      </c>
    </row>
    <row r="147" spans="1:24" hidden="1">
      <c r="A147" s="38" t="s">
        <v>1429</v>
      </c>
      <c r="B147" s="38" t="s">
        <v>1430</v>
      </c>
      <c r="C147" s="38" t="s">
        <v>1431</v>
      </c>
      <c r="D147" s="38" t="s">
        <v>1432</v>
      </c>
      <c r="E147" s="38" t="s">
        <v>600</v>
      </c>
      <c r="F147" s="38" t="s">
        <v>1433</v>
      </c>
      <c r="G147" s="38" t="s">
        <v>1434</v>
      </c>
      <c r="J147" s="38" t="s">
        <v>199</v>
      </c>
      <c r="K147" s="38" t="s">
        <v>1435</v>
      </c>
      <c r="N147" s="45">
        <f t="shared" si="9"/>
        <v>4.9444444444444446</v>
      </c>
      <c r="O147" s="45">
        <f t="shared" si="10"/>
        <v>1.1111111111111112E-2</v>
      </c>
      <c r="P147" s="45">
        <f t="shared" si="11"/>
        <v>2.2471910112359553E-3</v>
      </c>
      <c r="Q147" s="38" t="s">
        <v>605</v>
      </c>
      <c r="R147" s="38" t="s">
        <v>1436</v>
      </c>
      <c r="S147" s="38" t="s">
        <v>671</v>
      </c>
      <c r="T147" s="38" t="s">
        <v>1437</v>
      </c>
      <c r="U147" s="38" t="s">
        <v>609</v>
      </c>
      <c r="V147" s="38" t="s">
        <v>621</v>
      </c>
      <c r="W147" s="38" t="s">
        <v>611</v>
      </c>
      <c r="X147" s="38">
        <v>200</v>
      </c>
    </row>
    <row r="148" spans="1:24" hidden="1">
      <c r="A148" s="38" t="s">
        <v>1438</v>
      </c>
      <c r="B148" s="38" t="s">
        <v>1439</v>
      </c>
      <c r="C148" s="38" t="s">
        <v>1440</v>
      </c>
      <c r="D148" s="38" t="s">
        <v>1440</v>
      </c>
      <c r="E148" s="38" t="s">
        <v>600</v>
      </c>
      <c r="F148" s="38" t="s">
        <v>1441</v>
      </c>
      <c r="G148" s="38" t="s">
        <v>1442</v>
      </c>
      <c r="J148" s="38" t="s">
        <v>1443</v>
      </c>
      <c r="K148" s="38" t="s">
        <v>1444</v>
      </c>
      <c r="N148" s="45">
        <f t="shared" si="9"/>
        <v>4.9363214532530355</v>
      </c>
      <c r="O148" s="45">
        <f t="shared" si="10"/>
        <v>1.9745285813012145E-2</v>
      </c>
      <c r="P148" s="45">
        <f t="shared" si="11"/>
        <v>4.0000000000000001E-3</v>
      </c>
      <c r="Q148" s="38" t="s">
        <v>605</v>
      </c>
      <c r="R148" s="38" t="s">
        <v>1445</v>
      </c>
      <c r="S148" s="38" t="s">
        <v>1446</v>
      </c>
      <c r="T148" s="38" t="s">
        <v>100</v>
      </c>
      <c r="U148" s="38" t="s">
        <v>609</v>
      </c>
      <c r="V148" s="38" t="s">
        <v>1447</v>
      </c>
      <c r="W148" s="38" t="s">
        <v>638</v>
      </c>
      <c r="X148" s="38">
        <v>200</v>
      </c>
    </row>
    <row r="149" spans="1:24" hidden="1">
      <c r="A149" s="38" t="s">
        <v>1448</v>
      </c>
      <c r="B149" s="38" t="s">
        <v>1449</v>
      </c>
      <c r="C149" s="38" t="s">
        <v>1450</v>
      </c>
      <c r="D149" s="38" t="s">
        <v>1451</v>
      </c>
      <c r="E149" s="38" t="s">
        <v>688</v>
      </c>
      <c r="F149" s="38" t="s">
        <v>1452</v>
      </c>
      <c r="G149" s="38" t="s">
        <v>1453</v>
      </c>
      <c r="J149" s="38" t="s">
        <v>105</v>
      </c>
      <c r="K149" s="38" t="s">
        <v>1334</v>
      </c>
      <c r="N149" s="45">
        <f t="shared" si="9"/>
        <v>4.916666666666667</v>
      </c>
      <c r="O149" s="45">
        <f t="shared" si="10"/>
        <v>1.6666666666666666E-2</v>
      </c>
      <c r="P149" s="45">
        <f t="shared" si="11"/>
        <v>3.3898305084745762E-3</v>
      </c>
      <c r="Q149" s="38" t="s">
        <v>1011</v>
      </c>
      <c r="R149" s="38" t="s">
        <v>1454</v>
      </c>
      <c r="S149" s="38" t="s">
        <v>1455</v>
      </c>
      <c r="T149" s="38" t="s">
        <v>229</v>
      </c>
      <c r="U149" s="38" t="s">
        <v>609</v>
      </c>
      <c r="V149" s="38" t="s">
        <v>621</v>
      </c>
      <c r="W149" s="38" t="s">
        <v>804</v>
      </c>
      <c r="X149" s="38">
        <v>200</v>
      </c>
    </row>
    <row r="150" spans="1:24" hidden="1">
      <c r="A150" s="38" t="s">
        <v>1456</v>
      </c>
      <c r="B150" s="38" t="s">
        <v>1457</v>
      </c>
      <c r="C150" s="38" t="s">
        <v>1458</v>
      </c>
      <c r="D150" s="38" t="s">
        <v>1459</v>
      </c>
      <c r="E150" s="38" t="s">
        <v>600</v>
      </c>
      <c r="F150" s="38" t="s">
        <v>1457</v>
      </c>
      <c r="G150" s="38" t="s">
        <v>1460</v>
      </c>
      <c r="J150" s="38" t="s">
        <v>1328</v>
      </c>
      <c r="K150" s="38" t="s">
        <v>1461</v>
      </c>
      <c r="N150" s="45">
        <f t="shared" si="9"/>
        <v>4.895833333333333</v>
      </c>
      <c r="O150" s="45">
        <f t="shared" si="10"/>
        <v>6.2500000000000003E-3</v>
      </c>
      <c r="P150" s="45">
        <f t="shared" si="11"/>
        <v>1.276595744680851E-3</v>
      </c>
      <c r="Q150" s="38" t="s">
        <v>987</v>
      </c>
      <c r="R150" s="38" t="s">
        <v>1462</v>
      </c>
      <c r="S150" s="38" t="s">
        <v>704</v>
      </c>
      <c r="T150" s="38" t="s">
        <v>99</v>
      </c>
      <c r="U150" s="38" t="s">
        <v>729</v>
      </c>
      <c r="V150" s="38" t="s">
        <v>742</v>
      </c>
      <c r="W150" s="38" t="s">
        <v>638</v>
      </c>
      <c r="X150" s="38">
        <v>300</v>
      </c>
    </row>
    <row r="151" spans="1:24" hidden="1">
      <c r="A151" s="38" t="s">
        <v>1463</v>
      </c>
      <c r="B151" s="38" t="s">
        <v>1464</v>
      </c>
      <c r="C151" s="38" t="s">
        <v>1465</v>
      </c>
      <c r="D151" s="38" t="s">
        <v>1466</v>
      </c>
      <c r="E151" s="38" t="s">
        <v>600</v>
      </c>
      <c r="F151" s="38" t="s">
        <v>1467</v>
      </c>
      <c r="G151" s="38" t="s">
        <v>1468</v>
      </c>
      <c r="J151" s="38" t="s">
        <v>1469</v>
      </c>
      <c r="K151" s="38" t="s">
        <v>1470</v>
      </c>
      <c r="N151" s="45">
        <f t="shared" si="9"/>
        <v>4.8421052631578947</v>
      </c>
      <c r="O151" s="45">
        <f t="shared" si="10"/>
        <v>7.0175438596491229E-3</v>
      </c>
      <c r="P151" s="45">
        <f t="shared" si="11"/>
        <v>1.4492753623188406E-3</v>
      </c>
      <c r="Q151" s="38" t="s">
        <v>605</v>
      </c>
      <c r="R151" s="38" t="s">
        <v>1471</v>
      </c>
      <c r="S151" s="38" t="s">
        <v>1472</v>
      </c>
      <c r="T151" s="38" t="s">
        <v>99</v>
      </c>
      <c r="U151" s="38" t="s">
        <v>609</v>
      </c>
      <c r="V151" s="38" t="s">
        <v>1472</v>
      </c>
      <c r="W151" s="38" t="s">
        <v>611</v>
      </c>
      <c r="X151" s="38">
        <v>200</v>
      </c>
    </row>
    <row r="152" spans="1:24" hidden="1">
      <c r="A152" s="38" t="s">
        <v>1473</v>
      </c>
      <c r="B152" s="38" t="s">
        <v>1474</v>
      </c>
      <c r="C152" s="38" t="s">
        <v>1475</v>
      </c>
      <c r="D152" s="38" t="s">
        <v>1475</v>
      </c>
      <c r="E152" s="38" t="s">
        <v>600</v>
      </c>
      <c r="F152" s="38" t="s">
        <v>1476</v>
      </c>
      <c r="G152" s="38" t="s">
        <v>1477</v>
      </c>
      <c r="J152" s="38" t="s">
        <v>1478</v>
      </c>
      <c r="K152" s="38" t="s">
        <v>1380</v>
      </c>
      <c r="N152" s="45">
        <f t="shared" si="9"/>
        <v>4.8412698412698409</v>
      </c>
      <c r="O152" s="45">
        <f t="shared" si="10"/>
        <v>1.5873015873015872E-2</v>
      </c>
      <c r="P152" s="45">
        <f t="shared" si="11"/>
        <v>3.2786885245901639E-3</v>
      </c>
      <c r="Q152" s="38" t="s">
        <v>605</v>
      </c>
      <c r="R152" s="38" t="s">
        <v>1259</v>
      </c>
      <c r="S152" s="38" t="s">
        <v>637</v>
      </c>
      <c r="T152" s="38" t="s">
        <v>229</v>
      </c>
      <c r="U152" s="38" t="s">
        <v>609</v>
      </c>
      <c r="V152" s="38" t="s">
        <v>621</v>
      </c>
      <c r="W152" s="38" t="s">
        <v>804</v>
      </c>
      <c r="X152" s="38">
        <v>200</v>
      </c>
    </row>
    <row r="153" spans="1:24" hidden="1">
      <c r="A153" s="38" t="s">
        <v>1479</v>
      </c>
      <c r="B153" s="38" t="s">
        <v>1480</v>
      </c>
      <c r="C153" s="38" t="s">
        <v>1481</v>
      </c>
      <c r="D153" s="38" t="s">
        <v>1481</v>
      </c>
      <c r="E153" s="38" t="s">
        <v>600</v>
      </c>
      <c r="F153" s="38" t="s">
        <v>1482</v>
      </c>
      <c r="G153" s="38" t="s">
        <v>1483</v>
      </c>
      <c r="J153" s="38" t="s">
        <v>105</v>
      </c>
      <c r="K153" s="38" t="s">
        <v>1484</v>
      </c>
      <c r="N153" s="45">
        <f t="shared" si="9"/>
        <v>4.833333333333333</v>
      </c>
      <c r="O153" s="45">
        <f t="shared" si="10"/>
        <v>1.6666666666666666E-2</v>
      </c>
      <c r="P153" s="45">
        <f t="shared" si="11"/>
        <v>3.4482758620689655E-3</v>
      </c>
      <c r="Q153" s="38" t="s">
        <v>605</v>
      </c>
      <c r="R153" s="38" t="s">
        <v>741</v>
      </c>
      <c r="S153" s="38" t="s">
        <v>620</v>
      </c>
      <c r="T153" s="38" t="s">
        <v>129</v>
      </c>
      <c r="U153" s="38" t="s">
        <v>609</v>
      </c>
      <c r="V153" s="38" t="s">
        <v>742</v>
      </c>
      <c r="W153" s="38" t="s">
        <v>763</v>
      </c>
      <c r="X153" s="38">
        <v>200</v>
      </c>
    </row>
    <row r="154" spans="1:24" hidden="1">
      <c r="A154" s="38" t="s">
        <v>1485</v>
      </c>
      <c r="B154" s="38" t="s">
        <v>1486</v>
      </c>
      <c r="C154" s="38" t="s">
        <v>1487</v>
      </c>
      <c r="D154" s="38" t="s">
        <v>1487</v>
      </c>
      <c r="E154" s="38" t="s">
        <v>600</v>
      </c>
      <c r="F154" s="38" t="s">
        <v>1488</v>
      </c>
      <c r="G154" s="38" t="s">
        <v>1489</v>
      </c>
      <c r="J154" s="38" t="s">
        <v>105</v>
      </c>
      <c r="K154" s="38" t="s">
        <v>1484</v>
      </c>
      <c r="N154" s="45">
        <f t="shared" si="9"/>
        <v>4.833333333333333</v>
      </c>
      <c r="O154" s="45">
        <f t="shared" si="10"/>
        <v>1.6666666666666666E-2</v>
      </c>
      <c r="P154" s="45">
        <f t="shared" si="11"/>
        <v>3.4482758620689655E-3</v>
      </c>
      <c r="Q154" s="38" t="s">
        <v>605</v>
      </c>
      <c r="R154" s="38" t="s">
        <v>1490</v>
      </c>
      <c r="S154" s="38" t="s">
        <v>620</v>
      </c>
      <c r="T154" s="38" t="s">
        <v>229</v>
      </c>
      <c r="U154" s="38" t="s">
        <v>609</v>
      </c>
      <c r="V154" s="38" t="s">
        <v>621</v>
      </c>
      <c r="W154" s="38" t="s">
        <v>662</v>
      </c>
      <c r="X154" s="38">
        <v>200</v>
      </c>
    </row>
    <row r="155" spans="1:24" hidden="1">
      <c r="A155" s="38" t="s">
        <v>1491</v>
      </c>
      <c r="B155" s="38" t="s">
        <v>1492</v>
      </c>
      <c r="C155" s="38" t="s">
        <v>1493</v>
      </c>
      <c r="D155" s="38" t="s">
        <v>1494</v>
      </c>
      <c r="E155" s="38" t="s">
        <v>600</v>
      </c>
      <c r="F155" s="38" t="s">
        <v>1495</v>
      </c>
      <c r="G155" s="38" t="s">
        <v>1496</v>
      </c>
      <c r="J155" s="38" t="s">
        <v>199</v>
      </c>
      <c r="K155" s="38" t="s">
        <v>1497</v>
      </c>
      <c r="N155" s="45">
        <f t="shared" si="9"/>
        <v>4.7777777777777777</v>
      </c>
      <c r="O155" s="45">
        <f t="shared" si="10"/>
        <v>1.1111111111111112E-2</v>
      </c>
      <c r="P155" s="45">
        <f t="shared" si="11"/>
        <v>2.3255813953488372E-3</v>
      </c>
      <c r="Q155" s="38" t="s">
        <v>635</v>
      </c>
      <c r="R155" s="38" t="s">
        <v>606</v>
      </c>
      <c r="S155" s="38" t="s">
        <v>620</v>
      </c>
      <c r="T155" s="38" t="s">
        <v>129</v>
      </c>
      <c r="U155" s="38" t="s">
        <v>609</v>
      </c>
      <c r="V155" s="38" t="s">
        <v>621</v>
      </c>
      <c r="W155" s="38" t="s">
        <v>662</v>
      </c>
      <c r="X155" s="38">
        <v>200</v>
      </c>
    </row>
    <row r="156" spans="1:24" hidden="1">
      <c r="A156" s="38" t="s">
        <v>1498</v>
      </c>
      <c r="B156" s="38" t="s">
        <v>1499</v>
      </c>
      <c r="C156" s="38" t="s">
        <v>1500</v>
      </c>
      <c r="D156" s="38" t="s">
        <v>1501</v>
      </c>
      <c r="E156" s="38" t="s">
        <v>600</v>
      </c>
      <c r="F156" s="38" t="s">
        <v>1502</v>
      </c>
      <c r="G156" s="38" t="s">
        <v>1503</v>
      </c>
      <c r="J156" s="38" t="s">
        <v>1504</v>
      </c>
      <c r="K156" s="38" t="s">
        <v>1505</v>
      </c>
      <c r="N156" s="45">
        <f t="shared" si="9"/>
        <v>4.7441860465116283</v>
      </c>
      <c r="O156" s="45">
        <f t="shared" si="10"/>
        <v>6.9767441860465115E-3</v>
      </c>
      <c r="P156" s="45">
        <f t="shared" si="11"/>
        <v>1.4705882352941176E-3</v>
      </c>
      <c r="Q156" s="38" t="s">
        <v>635</v>
      </c>
      <c r="R156" s="38" t="s">
        <v>812</v>
      </c>
      <c r="S156" s="38" t="s">
        <v>620</v>
      </c>
      <c r="T156" s="38" t="s">
        <v>1506</v>
      </c>
      <c r="U156" s="38" t="s">
        <v>729</v>
      </c>
      <c r="V156" s="38" t="s">
        <v>621</v>
      </c>
      <c r="W156" s="38" t="s">
        <v>804</v>
      </c>
      <c r="X156" s="38">
        <v>300</v>
      </c>
    </row>
    <row r="157" spans="1:24" hidden="1">
      <c r="A157" s="38" t="s">
        <v>1507</v>
      </c>
      <c r="B157" s="38" t="s">
        <v>1508</v>
      </c>
      <c r="C157" s="38" t="s">
        <v>1509</v>
      </c>
      <c r="D157" s="38" t="s">
        <v>1510</v>
      </c>
      <c r="E157" s="38" t="s">
        <v>600</v>
      </c>
      <c r="F157" s="38" t="s">
        <v>1511</v>
      </c>
      <c r="G157" s="38" t="s">
        <v>1512</v>
      </c>
      <c r="J157" s="38" t="s">
        <v>123</v>
      </c>
      <c r="K157" s="38" t="s">
        <v>1513</v>
      </c>
      <c r="N157" s="45">
        <f t="shared" si="9"/>
        <v>4.7333333333333334</v>
      </c>
      <c r="O157" s="45">
        <f t="shared" si="10"/>
        <v>0.01</v>
      </c>
      <c r="P157" s="45">
        <f t="shared" si="11"/>
        <v>2.112676056338028E-3</v>
      </c>
      <c r="Q157" s="38" t="s">
        <v>605</v>
      </c>
      <c r="R157" s="38" t="s">
        <v>674</v>
      </c>
      <c r="S157" s="38" t="s">
        <v>620</v>
      </c>
      <c r="T157" s="38" t="s">
        <v>99</v>
      </c>
      <c r="U157" s="38" t="s">
        <v>729</v>
      </c>
      <c r="V157" s="38" t="s">
        <v>1514</v>
      </c>
      <c r="W157" s="38" t="s">
        <v>715</v>
      </c>
      <c r="X157" s="38">
        <v>300</v>
      </c>
    </row>
    <row r="158" spans="1:24" hidden="1">
      <c r="A158" s="38" t="s">
        <v>314</v>
      </c>
      <c r="B158" s="38" t="s">
        <v>1515</v>
      </c>
      <c r="C158" s="38" t="s">
        <v>1516</v>
      </c>
      <c r="D158" s="38" t="s">
        <v>1516</v>
      </c>
      <c r="E158" s="38" t="s">
        <v>600</v>
      </c>
      <c r="F158" s="38" t="s">
        <v>1515</v>
      </c>
      <c r="G158" s="38" t="s">
        <v>1517</v>
      </c>
      <c r="H158" s="51"/>
      <c r="I158" s="51"/>
      <c r="J158" s="38" t="s">
        <v>155</v>
      </c>
      <c r="K158" s="38" t="s">
        <v>1518</v>
      </c>
      <c r="N158" s="45">
        <f t="shared" si="9"/>
        <v>4.7142857142857144</v>
      </c>
      <c r="O158" s="45">
        <f t="shared" si="10"/>
        <v>9.5238095238095247E-3</v>
      </c>
      <c r="P158" s="45">
        <f t="shared" si="11"/>
        <v>2.0202020202020202E-3</v>
      </c>
      <c r="Q158" s="38" t="s">
        <v>605</v>
      </c>
      <c r="R158" s="38" t="s">
        <v>1519</v>
      </c>
      <c r="S158" s="38" t="s">
        <v>825</v>
      </c>
      <c r="T158" s="38" t="s">
        <v>229</v>
      </c>
      <c r="U158" s="38" t="s">
        <v>609</v>
      </c>
      <c r="V158" s="38" t="s">
        <v>621</v>
      </c>
      <c r="W158" s="38" t="s">
        <v>715</v>
      </c>
      <c r="X158" s="38">
        <v>200</v>
      </c>
    </row>
    <row r="159" spans="1:24" hidden="1">
      <c r="A159" s="38" t="s">
        <v>1520</v>
      </c>
      <c r="B159" s="38" t="s">
        <v>1521</v>
      </c>
      <c r="C159" s="38" t="s">
        <v>1522</v>
      </c>
      <c r="D159" s="38" t="s">
        <v>1523</v>
      </c>
      <c r="E159" s="38" t="s">
        <v>688</v>
      </c>
      <c r="F159" s="38" t="s">
        <v>1524</v>
      </c>
      <c r="G159" s="38" t="s">
        <v>1525</v>
      </c>
      <c r="J159" s="38" t="s">
        <v>56</v>
      </c>
      <c r="K159" s="38" t="s">
        <v>1380</v>
      </c>
      <c r="N159" s="45">
        <f t="shared" si="9"/>
        <v>4.6923076923076925</v>
      </c>
      <c r="O159" s="45">
        <f t="shared" si="10"/>
        <v>1.5384615384615385E-2</v>
      </c>
      <c r="P159" s="45">
        <f t="shared" si="11"/>
        <v>3.2786885245901639E-3</v>
      </c>
      <c r="Q159" s="38" t="s">
        <v>635</v>
      </c>
      <c r="R159" s="38" t="s">
        <v>1526</v>
      </c>
      <c r="S159" s="38" t="s">
        <v>1527</v>
      </c>
      <c r="T159" s="38" t="s">
        <v>1528</v>
      </c>
      <c r="U159" s="38" t="s">
        <v>609</v>
      </c>
      <c r="V159" s="38" t="s">
        <v>621</v>
      </c>
      <c r="W159" s="38" t="s">
        <v>662</v>
      </c>
      <c r="X159" s="38">
        <v>200</v>
      </c>
    </row>
    <row r="160" spans="1:24" hidden="1">
      <c r="A160" s="38" t="s">
        <v>1529</v>
      </c>
      <c r="B160" s="38" t="s">
        <v>1530</v>
      </c>
      <c r="C160" s="38" t="s">
        <v>1531</v>
      </c>
      <c r="D160" s="38" t="s">
        <v>1532</v>
      </c>
      <c r="E160" s="38" t="s">
        <v>600</v>
      </c>
      <c r="F160" s="38" t="s">
        <v>1530</v>
      </c>
      <c r="G160" s="38" t="s">
        <v>1533</v>
      </c>
      <c r="J160" s="38" t="s">
        <v>485</v>
      </c>
      <c r="K160" s="38" t="s">
        <v>1001</v>
      </c>
      <c r="N160" s="45">
        <f t="shared" si="9"/>
        <v>4.6875</v>
      </c>
      <c r="O160" s="45">
        <f t="shared" si="10"/>
        <v>9.3749999999999997E-3</v>
      </c>
      <c r="P160" s="45">
        <f t="shared" si="11"/>
        <v>2E-3</v>
      </c>
      <c r="Q160" s="38" t="s">
        <v>605</v>
      </c>
      <c r="R160" s="38" t="s">
        <v>606</v>
      </c>
      <c r="S160" s="38" t="s">
        <v>645</v>
      </c>
      <c r="T160" s="38" t="s">
        <v>1534</v>
      </c>
      <c r="U160" s="38" t="s">
        <v>729</v>
      </c>
      <c r="V160" s="38" t="s">
        <v>621</v>
      </c>
      <c r="W160" s="38" t="s">
        <v>662</v>
      </c>
      <c r="X160" s="38">
        <v>300</v>
      </c>
    </row>
    <row r="161" spans="1:24" hidden="1">
      <c r="A161" s="38" t="s">
        <v>1535</v>
      </c>
      <c r="B161" s="38" t="s">
        <v>1536</v>
      </c>
      <c r="C161" s="38" t="s">
        <v>1537</v>
      </c>
      <c r="D161" s="38" t="s">
        <v>1538</v>
      </c>
      <c r="E161" s="38" t="s">
        <v>600</v>
      </c>
      <c r="F161" s="38" t="s">
        <v>1539</v>
      </c>
      <c r="G161" s="38" t="s">
        <v>1540</v>
      </c>
      <c r="J161" s="38" t="s">
        <v>1541</v>
      </c>
      <c r="K161" s="38" t="s">
        <v>859</v>
      </c>
      <c r="N161" s="45">
        <f t="shared" si="9"/>
        <v>4.6822742474916392</v>
      </c>
      <c r="O161" s="45">
        <f t="shared" si="10"/>
        <v>1.9111323459149548E-2</v>
      </c>
      <c r="P161" s="45">
        <f t="shared" si="11"/>
        <v>4.0816326530612249E-3</v>
      </c>
      <c r="Q161" s="38" t="s">
        <v>635</v>
      </c>
      <c r="R161" s="38" t="s">
        <v>1542</v>
      </c>
      <c r="S161" s="38" t="s">
        <v>644</v>
      </c>
      <c r="T161" s="38" t="s">
        <v>229</v>
      </c>
      <c r="U161" s="38" t="s">
        <v>609</v>
      </c>
      <c r="V161" s="38" t="s">
        <v>621</v>
      </c>
      <c r="W161" s="38" t="s">
        <v>804</v>
      </c>
      <c r="X161" s="38">
        <v>200</v>
      </c>
    </row>
    <row r="162" spans="1:24" hidden="1">
      <c r="A162" s="38" t="s">
        <v>1543</v>
      </c>
      <c r="B162" s="38" t="s">
        <v>1544</v>
      </c>
      <c r="C162" s="38" t="s">
        <v>1545</v>
      </c>
      <c r="D162" s="38" t="s">
        <v>1545</v>
      </c>
      <c r="E162" s="38" t="s">
        <v>600</v>
      </c>
      <c r="F162" s="38" t="s">
        <v>1546</v>
      </c>
      <c r="G162" s="38" t="s">
        <v>1547</v>
      </c>
      <c r="J162" s="38" t="s">
        <v>199</v>
      </c>
      <c r="K162" s="38" t="s">
        <v>975</v>
      </c>
      <c r="N162" s="45">
        <f t="shared" si="9"/>
        <v>4.666666666666667</v>
      </c>
      <c r="O162" s="45">
        <f t="shared" si="10"/>
        <v>1.1111111111111112E-2</v>
      </c>
      <c r="P162" s="45">
        <f t="shared" si="11"/>
        <v>2.3809523809523812E-3</v>
      </c>
      <c r="Q162" s="38" t="s">
        <v>605</v>
      </c>
      <c r="R162" s="38" t="s">
        <v>1548</v>
      </c>
      <c r="S162" s="38" t="s">
        <v>1549</v>
      </c>
      <c r="T162" s="38" t="s">
        <v>99</v>
      </c>
      <c r="U162" s="38" t="s">
        <v>729</v>
      </c>
      <c r="V162" s="38" t="s">
        <v>637</v>
      </c>
      <c r="W162" s="38" t="s">
        <v>622</v>
      </c>
      <c r="X162" s="38">
        <v>200</v>
      </c>
    </row>
    <row r="163" spans="1:24" hidden="1">
      <c r="A163" s="38" t="s">
        <v>1550</v>
      </c>
      <c r="B163" s="38" t="s">
        <v>1551</v>
      </c>
      <c r="C163" s="38" t="s">
        <v>1552</v>
      </c>
      <c r="D163" s="38" t="s">
        <v>1553</v>
      </c>
      <c r="E163" s="38" t="s">
        <v>600</v>
      </c>
      <c r="F163" s="38" t="s">
        <v>1551</v>
      </c>
      <c r="G163" s="38" t="s">
        <v>1554</v>
      </c>
      <c r="J163" s="38" t="s">
        <v>105</v>
      </c>
      <c r="K163" s="38" t="s">
        <v>1368</v>
      </c>
      <c r="N163" s="45">
        <f t="shared" si="9"/>
        <v>4.666666666666667</v>
      </c>
      <c r="O163" s="45">
        <f t="shared" si="10"/>
        <v>1.6666666666666666E-2</v>
      </c>
      <c r="P163" s="45">
        <f t="shared" si="11"/>
        <v>3.5714285714285713E-3</v>
      </c>
      <c r="Q163" s="38" t="s">
        <v>605</v>
      </c>
      <c r="R163" s="38" t="s">
        <v>606</v>
      </c>
      <c r="S163" s="38" t="s">
        <v>671</v>
      </c>
      <c r="T163" s="38" t="s">
        <v>925</v>
      </c>
      <c r="U163" s="38" t="s">
        <v>609</v>
      </c>
      <c r="V163" s="38" t="s">
        <v>621</v>
      </c>
      <c r="W163" s="38" t="s">
        <v>638</v>
      </c>
      <c r="X163" s="38">
        <v>200</v>
      </c>
    </row>
    <row r="164" spans="1:24" hidden="1">
      <c r="A164" s="38" t="s">
        <v>1555</v>
      </c>
      <c r="B164" s="38" t="s">
        <v>1556</v>
      </c>
      <c r="C164" s="38" t="s">
        <v>1557</v>
      </c>
      <c r="D164" s="38" t="s">
        <v>1558</v>
      </c>
      <c r="E164" s="38" t="s">
        <v>600</v>
      </c>
      <c r="F164" s="38" t="s">
        <v>1559</v>
      </c>
      <c r="G164" s="38" t="s">
        <v>1560</v>
      </c>
      <c r="J164" s="38" t="s">
        <v>233</v>
      </c>
      <c r="K164" s="38" t="s">
        <v>1089</v>
      </c>
      <c r="N164" s="45">
        <f t="shared" si="9"/>
        <v>4.6444444444444448</v>
      </c>
      <c r="O164" s="45">
        <f t="shared" si="10"/>
        <v>6.6666666666666671E-3</v>
      </c>
      <c r="P164" s="45">
        <f t="shared" si="11"/>
        <v>1.4354066985645933E-3</v>
      </c>
      <c r="Q164" s="38" t="s">
        <v>635</v>
      </c>
      <c r="R164" s="38" t="s">
        <v>1561</v>
      </c>
      <c r="S164" s="38" t="s">
        <v>620</v>
      </c>
      <c r="T164" s="38" t="s">
        <v>229</v>
      </c>
      <c r="U164" s="38" t="s">
        <v>729</v>
      </c>
      <c r="V164" s="38" t="s">
        <v>621</v>
      </c>
      <c r="W164" s="38" t="s">
        <v>763</v>
      </c>
      <c r="X164" s="38">
        <v>300</v>
      </c>
    </row>
    <row r="165" spans="1:24" hidden="1">
      <c r="A165" s="38" t="s">
        <v>1562</v>
      </c>
      <c r="B165" s="38" t="s">
        <v>1563</v>
      </c>
      <c r="C165" s="38" t="s">
        <v>1564</v>
      </c>
      <c r="D165" s="38" t="s">
        <v>1564</v>
      </c>
      <c r="E165" s="38" t="s">
        <v>600</v>
      </c>
      <c r="F165" s="38" t="s">
        <v>1565</v>
      </c>
      <c r="G165" s="38" t="s">
        <v>1566</v>
      </c>
      <c r="J165" s="38" t="s">
        <v>113</v>
      </c>
      <c r="K165" s="38" t="s">
        <v>744</v>
      </c>
      <c r="N165" s="45">
        <f t="shared" si="9"/>
        <v>4.6428571428571432</v>
      </c>
      <c r="O165" s="45">
        <f t="shared" si="10"/>
        <v>1.4285714285714285E-2</v>
      </c>
      <c r="P165" s="45">
        <f t="shared" si="11"/>
        <v>3.0769230769230769E-3</v>
      </c>
      <c r="Q165" s="38" t="s">
        <v>605</v>
      </c>
      <c r="R165" s="38" t="s">
        <v>670</v>
      </c>
      <c r="S165" s="38" t="s">
        <v>728</v>
      </c>
      <c r="T165" s="38" t="s">
        <v>229</v>
      </c>
      <c r="U165" s="38" t="s">
        <v>609</v>
      </c>
      <c r="V165" s="38" t="s">
        <v>621</v>
      </c>
      <c r="W165" s="38" t="s">
        <v>638</v>
      </c>
      <c r="X165" s="38">
        <v>200</v>
      </c>
    </row>
    <row r="166" spans="1:24" hidden="1">
      <c r="A166" s="38" t="s">
        <v>1567</v>
      </c>
      <c r="B166" s="38" t="s">
        <v>1568</v>
      </c>
      <c r="C166" s="38" t="s">
        <v>1569</v>
      </c>
      <c r="D166" s="38" t="s">
        <v>1570</v>
      </c>
      <c r="E166" s="38" t="s">
        <v>600</v>
      </c>
      <c r="F166" s="38" t="s">
        <v>1571</v>
      </c>
      <c r="G166" s="38" t="s">
        <v>1572</v>
      </c>
      <c r="J166" s="38" t="s">
        <v>44</v>
      </c>
      <c r="K166" s="38" t="s">
        <v>1573</v>
      </c>
      <c r="N166" s="45">
        <f t="shared" si="9"/>
        <v>4.6363636363636367</v>
      </c>
      <c r="O166" s="45">
        <f t="shared" si="10"/>
        <v>1.8181818181818181E-2</v>
      </c>
      <c r="P166" s="45">
        <f t="shared" si="11"/>
        <v>3.9215686274509803E-3</v>
      </c>
      <c r="Q166" s="38" t="s">
        <v>635</v>
      </c>
      <c r="R166" s="38" t="s">
        <v>1574</v>
      </c>
      <c r="S166" s="38" t="s">
        <v>671</v>
      </c>
      <c r="T166" s="38" t="s">
        <v>129</v>
      </c>
      <c r="U166" s="38" t="s">
        <v>609</v>
      </c>
      <c r="V166" s="38" t="s">
        <v>621</v>
      </c>
      <c r="W166" s="38" t="s">
        <v>715</v>
      </c>
      <c r="X166" s="38">
        <v>200</v>
      </c>
    </row>
    <row r="167" spans="1:24" hidden="1">
      <c r="A167" s="38" t="s">
        <v>1575</v>
      </c>
      <c r="B167" s="38" t="s">
        <v>1576</v>
      </c>
      <c r="C167" s="38" t="s">
        <v>1577</v>
      </c>
      <c r="D167" s="38" t="s">
        <v>1577</v>
      </c>
      <c r="E167" s="38" t="s">
        <v>600</v>
      </c>
      <c r="F167" s="38" t="s">
        <v>1578</v>
      </c>
      <c r="G167" s="38" t="s">
        <v>1579</v>
      </c>
      <c r="J167" s="38" t="s">
        <v>44</v>
      </c>
      <c r="K167" s="38" t="s">
        <v>1573</v>
      </c>
      <c r="N167" s="45">
        <f t="shared" si="9"/>
        <v>4.6363636363636367</v>
      </c>
      <c r="O167" s="45">
        <f t="shared" si="10"/>
        <v>1.8181818181818181E-2</v>
      </c>
      <c r="P167" s="45">
        <f t="shared" si="11"/>
        <v>3.9215686274509803E-3</v>
      </c>
      <c r="Q167" s="38" t="s">
        <v>635</v>
      </c>
      <c r="R167" s="38" t="s">
        <v>1259</v>
      </c>
      <c r="S167" s="38" t="s">
        <v>1580</v>
      </c>
      <c r="T167" s="38" t="s">
        <v>229</v>
      </c>
      <c r="U167" s="38" t="s">
        <v>729</v>
      </c>
      <c r="V167" s="38" t="s">
        <v>621</v>
      </c>
      <c r="W167" s="38" t="s">
        <v>1116</v>
      </c>
      <c r="X167" s="38">
        <v>200</v>
      </c>
    </row>
    <row r="168" spans="1:24" hidden="1">
      <c r="A168" s="38" t="s">
        <v>63</v>
      </c>
      <c r="B168" s="38" t="s">
        <v>1581</v>
      </c>
      <c r="C168" s="38" t="s">
        <v>1582</v>
      </c>
      <c r="D168" s="38" t="s">
        <v>1583</v>
      </c>
      <c r="E168" s="38" t="s">
        <v>600</v>
      </c>
      <c r="F168" s="38" t="s">
        <v>1584</v>
      </c>
      <c r="G168" s="38" t="s">
        <v>1585</v>
      </c>
      <c r="H168" s="51"/>
      <c r="I168" s="51"/>
      <c r="J168" s="38" t="s">
        <v>105</v>
      </c>
      <c r="K168" s="38" t="s">
        <v>752</v>
      </c>
      <c r="N168" s="45">
        <f t="shared" si="9"/>
        <v>4.583333333333333</v>
      </c>
      <c r="O168" s="45">
        <f t="shared" si="10"/>
        <v>1.6666666666666666E-2</v>
      </c>
      <c r="P168" s="45">
        <f t="shared" si="11"/>
        <v>3.6363636363636364E-3</v>
      </c>
      <c r="Q168" s="38" t="s">
        <v>605</v>
      </c>
      <c r="R168" s="38" t="s">
        <v>1586</v>
      </c>
      <c r="S168" s="38" t="s">
        <v>1587</v>
      </c>
      <c r="T168" s="38" t="s">
        <v>129</v>
      </c>
      <c r="U168" s="38" t="s">
        <v>609</v>
      </c>
      <c r="V168" s="38" t="s">
        <v>621</v>
      </c>
      <c r="W168" s="38" t="s">
        <v>928</v>
      </c>
      <c r="X168" s="38">
        <v>200</v>
      </c>
    </row>
    <row r="169" spans="1:24" hidden="1">
      <c r="A169" s="38" t="s">
        <v>1588</v>
      </c>
      <c r="B169" s="38" t="s">
        <v>1589</v>
      </c>
      <c r="C169" s="38" t="s">
        <v>1590</v>
      </c>
      <c r="D169" s="38" t="s">
        <v>1591</v>
      </c>
      <c r="E169" s="38" t="s">
        <v>600</v>
      </c>
      <c r="F169" s="38" t="s">
        <v>1592</v>
      </c>
      <c r="G169" s="38" t="s">
        <v>1593</v>
      </c>
      <c r="J169" s="38" t="s">
        <v>461</v>
      </c>
      <c r="K169" s="38" t="s">
        <v>948</v>
      </c>
      <c r="N169" s="45">
        <f t="shared" si="9"/>
        <v>4.5454545454545459</v>
      </c>
      <c r="O169" s="45">
        <f t="shared" si="10"/>
        <v>9.0909090909090905E-3</v>
      </c>
      <c r="P169" s="45">
        <f t="shared" si="11"/>
        <v>2E-3</v>
      </c>
      <c r="Q169" s="38" t="s">
        <v>605</v>
      </c>
      <c r="R169" s="38" t="s">
        <v>670</v>
      </c>
      <c r="S169" s="38" t="s">
        <v>1120</v>
      </c>
      <c r="T169" s="38" t="s">
        <v>129</v>
      </c>
      <c r="U169" s="38" t="s">
        <v>729</v>
      </c>
      <c r="V169" s="38" t="s">
        <v>742</v>
      </c>
      <c r="W169" s="38" t="s">
        <v>928</v>
      </c>
      <c r="X169" s="38">
        <v>200</v>
      </c>
    </row>
    <row r="170" spans="1:24" hidden="1">
      <c r="A170" s="38" t="s">
        <v>1594</v>
      </c>
      <c r="B170" s="38" t="s">
        <v>1595</v>
      </c>
      <c r="C170" s="38" t="s">
        <v>1596</v>
      </c>
      <c r="D170" s="38" t="s">
        <v>1597</v>
      </c>
      <c r="E170" s="38" t="s">
        <v>688</v>
      </c>
      <c r="F170" s="38" t="s">
        <v>1598</v>
      </c>
      <c r="G170" s="38" t="s">
        <v>1599</v>
      </c>
      <c r="J170" s="38" t="s">
        <v>44</v>
      </c>
      <c r="K170" s="38" t="s">
        <v>1444</v>
      </c>
      <c r="N170" s="45">
        <f t="shared" si="9"/>
        <v>4.5454545454545459</v>
      </c>
      <c r="O170" s="45">
        <f t="shared" si="10"/>
        <v>1.8181818181818181E-2</v>
      </c>
      <c r="P170" s="45">
        <f t="shared" si="11"/>
        <v>4.0000000000000001E-3</v>
      </c>
      <c r="Q170" s="38" t="s">
        <v>635</v>
      </c>
      <c r="R170" s="38" t="s">
        <v>1020</v>
      </c>
      <c r="S170" s="38" t="s">
        <v>1600</v>
      </c>
      <c r="T170" s="38" t="s">
        <v>99</v>
      </c>
      <c r="U170" s="38" t="s">
        <v>609</v>
      </c>
      <c r="V170" s="38" t="s">
        <v>911</v>
      </c>
      <c r="W170" s="38" t="s">
        <v>763</v>
      </c>
      <c r="X170" s="38">
        <v>200</v>
      </c>
    </row>
    <row r="171" spans="1:24" hidden="1">
      <c r="A171" s="38" t="s">
        <v>1601</v>
      </c>
      <c r="B171" s="38" t="s">
        <v>1602</v>
      </c>
      <c r="C171" s="38" t="s">
        <v>1603</v>
      </c>
      <c r="D171" s="38" t="s">
        <v>1604</v>
      </c>
      <c r="E171" s="38" t="s">
        <v>600</v>
      </c>
      <c r="F171" s="38" t="s">
        <v>1605</v>
      </c>
      <c r="G171" s="38" t="s">
        <v>1606</v>
      </c>
      <c r="J171" s="38" t="s">
        <v>461</v>
      </c>
      <c r="K171" s="38" t="s">
        <v>948</v>
      </c>
      <c r="N171" s="45">
        <f t="shared" si="9"/>
        <v>4.5454545454545459</v>
      </c>
      <c r="O171" s="45">
        <f t="shared" si="10"/>
        <v>9.0909090909090905E-3</v>
      </c>
      <c r="P171" s="45">
        <f t="shared" si="11"/>
        <v>2E-3</v>
      </c>
      <c r="Q171" s="38" t="s">
        <v>635</v>
      </c>
      <c r="R171" s="38" t="s">
        <v>659</v>
      </c>
      <c r="S171" s="38" t="s">
        <v>620</v>
      </c>
      <c r="T171" s="38" t="s">
        <v>99</v>
      </c>
      <c r="U171" s="38" t="s">
        <v>609</v>
      </c>
      <c r="V171" s="38" t="s">
        <v>911</v>
      </c>
      <c r="W171" s="38" t="s">
        <v>715</v>
      </c>
      <c r="X171" s="38">
        <v>200</v>
      </c>
    </row>
    <row r="172" spans="1:24" hidden="1">
      <c r="A172" s="38" t="s">
        <v>1607</v>
      </c>
      <c r="B172" s="38" t="s">
        <v>1608</v>
      </c>
      <c r="C172" s="38" t="s">
        <v>1609</v>
      </c>
      <c r="D172" s="38" t="s">
        <v>1610</v>
      </c>
      <c r="E172" s="38" t="s">
        <v>688</v>
      </c>
      <c r="F172" s="38" t="s">
        <v>1608</v>
      </c>
      <c r="G172" s="38" t="s">
        <v>1611</v>
      </c>
      <c r="J172" s="38" t="s">
        <v>691</v>
      </c>
      <c r="K172" s="38" t="s">
        <v>935</v>
      </c>
      <c r="N172" s="45">
        <f t="shared" si="9"/>
        <v>4.5384615384615383</v>
      </c>
      <c r="O172" s="45">
        <f t="shared" si="10"/>
        <v>7.6923076923076927E-3</v>
      </c>
      <c r="P172" s="45">
        <f t="shared" si="11"/>
        <v>1.6949152542372881E-3</v>
      </c>
      <c r="Q172" s="38" t="s">
        <v>605</v>
      </c>
      <c r="R172" s="38" t="s">
        <v>1612</v>
      </c>
      <c r="S172" s="38" t="s">
        <v>607</v>
      </c>
      <c r="T172" s="38" t="s">
        <v>99</v>
      </c>
      <c r="U172" s="38" t="s">
        <v>609</v>
      </c>
      <c r="V172" s="38" t="s">
        <v>621</v>
      </c>
      <c r="W172" s="38" t="s">
        <v>662</v>
      </c>
      <c r="X172" s="38">
        <v>200</v>
      </c>
    </row>
    <row r="173" spans="1:24" hidden="1">
      <c r="A173" s="38" t="s">
        <v>396</v>
      </c>
      <c r="B173" s="38" t="s">
        <v>1613</v>
      </c>
      <c r="C173" s="38" t="s">
        <v>1614</v>
      </c>
      <c r="D173" s="38" t="s">
        <v>1615</v>
      </c>
      <c r="E173" s="38" t="s">
        <v>600</v>
      </c>
      <c r="F173" s="38" t="s">
        <v>1613</v>
      </c>
      <c r="G173" s="38" t="s">
        <v>1616</v>
      </c>
      <c r="J173" s="38" t="s">
        <v>233</v>
      </c>
      <c r="K173" s="38" t="s">
        <v>1505</v>
      </c>
      <c r="N173" s="45">
        <f t="shared" si="9"/>
        <v>4.5333333333333332</v>
      </c>
      <c r="O173" s="45">
        <f t="shared" si="10"/>
        <v>6.6666666666666671E-3</v>
      </c>
      <c r="P173" s="45">
        <f t="shared" si="11"/>
        <v>1.4705882352941176E-3</v>
      </c>
      <c r="Q173" s="38" t="s">
        <v>605</v>
      </c>
      <c r="R173" s="38" t="s">
        <v>1617</v>
      </c>
      <c r="S173" s="38" t="s">
        <v>825</v>
      </c>
      <c r="T173" s="38" t="s">
        <v>229</v>
      </c>
      <c r="U173" s="38" t="s">
        <v>729</v>
      </c>
      <c r="V173" s="38" t="s">
        <v>1618</v>
      </c>
      <c r="W173" s="38" t="s">
        <v>662</v>
      </c>
      <c r="X173" s="38">
        <v>300</v>
      </c>
    </row>
    <row r="174" spans="1:24" hidden="1">
      <c r="A174" s="38" t="s">
        <v>191</v>
      </c>
      <c r="B174" s="38" t="s">
        <v>1619</v>
      </c>
      <c r="C174" s="38" t="s">
        <v>1620</v>
      </c>
      <c r="D174" s="38" t="s">
        <v>1621</v>
      </c>
      <c r="E174" s="38" t="s">
        <v>600</v>
      </c>
      <c r="F174" s="38" t="s">
        <v>1619</v>
      </c>
      <c r="G174" s="38" t="s">
        <v>1622</v>
      </c>
      <c r="J174" s="38" t="s">
        <v>1623</v>
      </c>
      <c r="K174" s="38" t="s">
        <v>678</v>
      </c>
      <c r="N174" s="45">
        <f t="shared" si="9"/>
        <v>4.5257126172488045</v>
      </c>
      <c r="O174" s="45">
        <f t="shared" si="10"/>
        <v>7.2995364794335559E-3</v>
      </c>
      <c r="P174" s="45">
        <f t="shared" si="11"/>
        <v>1.6129032258064516E-3</v>
      </c>
      <c r="Q174" s="38" t="s">
        <v>635</v>
      </c>
      <c r="R174" s="38" t="s">
        <v>1624</v>
      </c>
      <c r="S174" s="38" t="s">
        <v>704</v>
      </c>
      <c r="T174" s="38" t="s">
        <v>229</v>
      </c>
      <c r="U174" s="38" t="s">
        <v>609</v>
      </c>
      <c r="V174" s="38" t="s">
        <v>621</v>
      </c>
      <c r="W174" s="38" t="s">
        <v>662</v>
      </c>
      <c r="X174" s="38">
        <v>200</v>
      </c>
    </row>
    <row r="175" spans="1:24" hidden="1">
      <c r="A175" s="38" t="s">
        <v>1625</v>
      </c>
      <c r="B175" s="38" t="s">
        <v>1626</v>
      </c>
      <c r="C175" s="38" t="s">
        <v>1626</v>
      </c>
      <c r="D175" s="38" t="s">
        <v>1627</v>
      </c>
      <c r="E175" s="38" t="s">
        <v>600</v>
      </c>
      <c r="F175" s="38" t="s">
        <v>1626</v>
      </c>
      <c r="G175" s="38" t="s">
        <v>1628</v>
      </c>
      <c r="J175" s="38" t="s">
        <v>275</v>
      </c>
      <c r="K175" s="38" t="s">
        <v>717</v>
      </c>
      <c r="N175" s="45">
        <f t="shared" si="9"/>
        <v>4.5151515151515156</v>
      </c>
      <c r="O175" s="45">
        <f t="shared" si="10"/>
        <v>9.0909090909090905E-3</v>
      </c>
      <c r="P175" s="45">
        <f t="shared" si="11"/>
        <v>2.0134228187919465E-3</v>
      </c>
      <c r="Q175" s="38" t="s">
        <v>605</v>
      </c>
      <c r="R175" s="38" t="s">
        <v>1629</v>
      </c>
      <c r="S175" s="38" t="s">
        <v>37</v>
      </c>
      <c r="T175" s="38" t="s">
        <v>100</v>
      </c>
      <c r="U175" s="38" t="s">
        <v>729</v>
      </c>
      <c r="V175" s="38" t="s">
        <v>661</v>
      </c>
      <c r="W175" s="38" t="s">
        <v>662</v>
      </c>
      <c r="X175" s="38">
        <v>300</v>
      </c>
    </row>
    <row r="176" spans="1:24" hidden="1">
      <c r="A176" s="38" t="s">
        <v>1630</v>
      </c>
      <c r="B176" s="38" t="s">
        <v>1631</v>
      </c>
      <c r="C176" s="38" t="s">
        <v>1632</v>
      </c>
      <c r="D176" s="38" t="s">
        <v>1633</v>
      </c>
      <c r="E176" s="38" t="s">
        <v>600</v>
      </c>
      <c r="F176" s="38" t="s">
        <v>1634</v>
      </c>
      <c r="G176" s="38" t="s">
        <v>1635</v>
      </c>
      <c r="J176" s="38" t="s">
        <v>902</v>
      </c>
      <c r="K176" s="38" t="s">
        <v>909</v>
      </c>
      <c r="N176" s="45">
        <f t="shared" si="9"/>
        <v>4.5</v>
      </c>
      <c r="O176" s="45">
        <f t="shared" si="10"/>
        <v>1.2500000000000001E-2</v>
      </c>
      <c r="P176" s="45">
        <f t="shared" si="11"/>
        <v>2.7777777777777779E-3</v>
      </c>
      <c r="Q176" s="38" t="s">
        <v>635</v>
      </c>
      <c r="R176" s="38" t="s">
        <v>741</v>
      </c>
      <c r="S176" s="38" t="s">
        <v>607</v>
      </c>
      <c r="T176" s="38" t="s">
        <v>99</v>
      </c>
      <c r="U176" s="38" t="s">
        <v>609</v>
      </c>
      <c r="V176" s="38" t="s">
        <v>1636</v>
      </c>
      <c r="W176" s="38" t="s">
        <v>631</v>
      </c>
      <c r="X176" s="38">
        <v>200</v>
      </c>
    </row>
    <row r="177" spans="1:24" hidden="1">
      <c r="A177" s="38" t="s">
        <v>1637</v>
      </c>
      <c r="B177" s="38" t="s">
        <v>1638</v>
      </c>
      <c r="C177" s="38" t="s">
        <v>1639</v>
      </c>
      <c r="D177" s="38" t="s">
        <v>1640</v>
      </c>
      <c r="E177" s="38" t="s">
        <v>600</v>
      </c>
      <c r="F177" s="38" t="s">
        <v>1641</v>
      </c>
      <c r="G177" s="38" t="s">
        <v>1642</v>
      </c>
      <c r="J177" s="38" t="s">
        <v>320</v>
      </c>
      <c r="K177" s="38" t="s">
        <v>846</v>
      </c>
      <c r="N177" s="45">
        <f t="shared" si="9"/>
        <v>4.4666666666666668</v>
      </c>
      <c r="O177" s="45">
        <f t="shared" si="10"/>
        <v>1.3333333333333334E-2</v>
      </c>
      <c r="P177" s="45">
        <f t="shared" si="11"/>
        <v>2.9850746268656717E-3</v>
      </c>
      <c r="Q177" s="38" t="s">
        <v>605</v>
      </c>
      <c r="R177" s="38" t="s">
        <v>1064</v>
      </c>
      <c r="S177" s="38" t="s">
        <v>637</v>
      </c>
      <c r="T177" s="38" t="s">
        <v>99</v>
      </c>
      <c r="U177" s="38" t="s">
        <v>609</v>
      </c>
      <c r="V177" s="38" t="s">
        <v>1643</v>
      </c>
      <c r="W177" s="38" t="s">
        <v>928</v>
      </c>
      <c r="X177" s="38">
        <v>200</v>
      </c>
    </row>
    <row r="178" spans="1:24" hidden="1">
      <c r="A178" s="38" t="s">
        <v>623</v>
      </c>
      <c r="B178" s="38" t="s">
        <v>1644</v>
      </c>
      <c r="C178" s="38" t="s">
        <v>1645</v>
      </c>
      <c r="D178" s="38" t="s">
        <v>1646</v>
      </c>
      <c r="E178" s="38" t="s">
        <v>600</v>
      </c>
      <c r="F178" s="38" t="s">
        <v>1644</v>
      </c>
      <c r="G178" s="38" t="s">
        <v>1647</v>
      </c>
      <c r="J178" s="38" t="s">
        <v>187</v>
      </c>
      <c r="K178" s="38" t="s">
        <v>1648</v>
      </c>
      <c r="N178" s="45">
        <f t="shared" si="9"/>
        <v>4.4324324324324325</v>
      </c>
      <c r="O178" s="45">
        <f t="shared" si="10"/>
        <v>8.1081081081081086E-3</v>
      </c>
      <c r="P178" s="45">
        <f t="shared" si="11"/>
        <v>1.8292682926829269E-3</v>
      </c>
      <c r="Q178" s="38" t="s">
        <v>987</v>
      </c>
      <c r="R178" s="38" t="s">
        <v>1649</v>
      </c>
      <c r="S178" s="38" t="s">
        <v>620</v>
      </c>
      <c r="T178" s="38" t="s">
        <v>1650</v>
      </c>
      <c r="U178" s="38" t="s">
        <v>729</v>
      </c>
      <c r="V178" s="38" t="s">
        <v>1651</v>
      </c>
      <c r="W178" s="38" t="s">
        <v>662</v>
      </c>
      <c r="X178" s="38">
        <v>300</v>
      </c>
    </row>
    <row r="179" spans="1:24" hidden="1">
      <c r="A179" s="38" t="s">
        <v>1652</v>
      </c>
      <c r="B179" s="38" t="s">
        <v>1653</v>
      </c>
      <c r="C179" s="38" t="s">
        <v>1654</v>
      </c>
      <c r="D179" s="38" t="s">
        <v>1655</v>
      </c>
      <c r="E179" s="38" t="s">
        <v>688</v>
      </c>
      <c r="F179" s="38" t="s">
        <v>1656</v>
      </c>
      <c r="G179" s="38" t="s">
        <v>1657</v>
      </c>
      <c r="H179" s="51"/>
      <c r="I179" s="51"/>
      <c r="J179" s="38" t="s">
        <v>105</v>
      </c>
      <c r="K179" s="38" t="s">
        <v>1658</v>
      </c>
      <c r="N179" s="45">
        <f t="shared" si="9"/>
        <v>4.416666666666667</v>
      </c>
      <c r="O179" s="45">
        <f t="shared" si="10"/>
        <v>1.6666666666666666E-2</v>
      </c>
      <c r="P179" s="45">
        <f t="shared" si="11"/>
        <v>3.7735849056603774E-3</v>
      </c>
      <c r="Q179" s="38" t="s">
        <v>635</v>
      </c>
      <c r="R179" s="38" t="s">
        <v>1659</v>
      </c>
      <c r="S179" s="38" t="s">
        <v>671</v>
      </c>
      <c r="T179" s="38" t="s">
        <v>229</v>
      </c>
      <c r="U179" s="38" t="s">
        <v>609</v>
      </c>
      <c r="V179" s="38" t="s">
        <v>621</v>
      </c>
      <c r="W179" s="38" t="s">
        <v>928</v>
      </c>
      <c r="X179" s="38">
        <v>200</v>
      </c>
    </row>
    <row r="180" spans="1:24" hidden="1">
      <c r="A180" s="38" t="s">
        <v>1660</v>
      </c>
      <c r="B180" s="38" t="s">
        <v>1661</v>
      </c>
      <c r="C180" s="38" t="s">
        <v>1662</v>
      </c>
      <c r="D180" s="38" t="s">
        <v>1663</v>
      </c>
      <c r="E180" s="38" t="s">
        <v>600</v>
      </c>
      <c r="F180" s="38" t="s">
        <v>1664</v>
      </c>
      <c r="G180" s="38" t="s">
        <v>1665</v>
      </c>
      <c r="J180" s="38" t="s">
        <v>1666</v>
      </c>
      <c r="K180" s="38" t="s">
        <v>233</v>
      </c>
      <c r="N180" s="45">
        <f t="shared" si="9"/>
        <v>4.3906722607083619</v>
      </c>
      <c r="O180" s="45">
        <f t="shared" si="10"/>
        <v>1.9514098936481608E-2</v>
      </c>
      <c r="P180" s="45">
        <f t="shared" si="11"/>
        <v>4.4444444444444444E-3</v>
      </c>
      <c r="Q180" s="38" t="s">
        <v>635</v>
      </c>
      <c r="R180" s="38" t="s">
        <v>670</v>
      </c>
      <c r="S180" s="38" t="s">
        <v>865</v>
      </c>
      <c r="T180" s="38" t="s">
        <v>100</v>
      </c>
      <c r="U180" s="38" t="s">
        <v>609</v>
      </c>
      <c r="V180" s="38" t="s">
        <v>911</v>
      </c>
      <c r="W180" s="38" t="s">
        <v>715</v>
      </c>
      <c r="X180" s="38">
        <v>200</v>
      </c>
    </row>
    <row r="181" spans="1:24" hidden="1">
      <c r="A181" s="38" t="s">
        <v>1667</v>
      </c>
      <c r="B181" s="38" t="s">
        <v>1668</v>
      </c>
      <c r="C181" s="38" t="s">
        <v>1669</v>
      </c>
      <c r="D181" s="38" t="s">
        <v>1670</v>
      </c>
      <c r="E181" s="38" t="s">
        <v>1007</v>
      </c>
      <c r="F181" s="38" t="s">
        <v>1671</v>
      </c>
      <c r="G181" s="38" t="s">
        <v>1672</v>
      </c>
      <c r="J181" s="38" t="s">
        <v>44</v>
      </c>
      <c r="K181" s="38" t="s">
        <v>1673</v>
      </c>
      <c r="N181" s="45">
        <f t="shared" si="9"/>
        <v>3.7272727272727271</v>
      </c>
      <c r="O181" s="45">
        <f t="shared" si="10"/>
        <v>1.8181818181818181E-2</v>
      </c>
      <c r="P181" s="45">
        <f t="shared" si="11"/>
        <v>4.8780487804878049E-3</v>
      </c>
      <c r="Q181" s="38" t="s">
        <v>1674</v>
      </c>
      <c r="R181" s="38" t="s">
        <v>1675</v>
      </c>
      <c r="S181" s="38" t="s">
        <v>704</v>
      </c>
      <c r="T181" s="38" t="s">
        <v>229</v>
      </c>
      <c r="U181" s="38" t="s">
        <v>609</v>
      </c>
      <c r="V181" s="38" t="s">
        <v>621</v>
      </c>
      <c r="W181" s="38" t="s">
        <v>804</v>
      </c>
      <c r="X181" s="38">
        <v>200</v>
      </c>
    </row>
    <row r="182" spans="1:24" hidden="1">
      <c r="A182" s="38" t="s">
        <v>1676</v>
      </c>
      <c r="B182" s="38" t="s">
        <v>1677</v>
      </c>
      <c r="C182" s="38" t="s">
        <v>1678</v>
      </c>
      <c r="D182" s="38" t="s">
        <v>1679</v>
      </c>
      <c r="E182" s="38" t="s">
        <v>600</v>
      </c>
      <c r="F182" s="38" t="s">
        <v>1680</v>
      </c>
      <c r="G182" s="38" t="s">
        <v>1681</v>
      </c>
      <c r="J182" s="38" t="s">
        <v>56</v>
      </c>
      <c r="K182" s="38" t="s">
        <v>1344</v>
      </c>
      <c r="N182" s="45">
        <f t="shared" si="9"/>
        <v>4.384615384615385</v>
      </c>
      <c r="O182" s="45">
        <f t="shared" si="10"/>
        <v>1.5384615384615385E-2</v>
      </c>
      <c r="P182" s="45">
        <f t="shared" si="11"/>
        <v>3.5087719298245615E-3</v>
      </c>
      <c r="Q182" s="38" t="s">
        <v>605</v>
      </c>
      <c r="R182" s="38" t="s">
        <v>1313</v>
      </c>
      <c r="S182" s="38" t="s">
        <v>620</v>
      </c>
      <c r="T182" s="38" t="s">
        <v>99</v>
      </c>
      <c r="U182" s="38" t="s">
        <v>609</v>
      </c>
      <c r="V182" s="38" t="s">
        <v>621</v>
      </c>
      <c r="W182" s="38" t="s">
        <v>928</v>
      </c>
      <c r="X182" s="38">
        <v>200</v>
      </c>
    </row>
    <row r="183" spans="1:24" hidden="1">
      <c r="A183" s="38" t="s">
        <v>1682</v>
      </c>
      <c r="B183" s="38" t="s">
        <v>1683</v>
      </c>
      <c r="C183" s="38" t="s">
        <v>1684</v>
      </c>
      <c r="D183" s="38" t="s">
        <v>1684</v>
      </c>
      <c r="E183" s="38" t="s">
        <v>600</v>
      </c>
      <c r="F183" s="38" t="s">
        <v>1683</v>
      </c>
      <c r="G183" s="38" t="s">
        <v>1685</v>
      </c>
      <c r="J183" s="38" t="s">
        <v>352</v>
      </c>
      <c r="K183" s="38" t="s">
        <v>789</v>
      </c>
      <c r="N183" s="45">
        <f t="shared" si="9"/>
        <v>4.3684210526315788</v>
      </c>
      <c r="O183" s="45">
        <f t="shared" si="10"/>
        <v>1.0526315789473684E-2</v>
      </c>
      <c r="P183" s="45">
        <f t="shared" si="11"/>
        <v>2.4096385542168677E-3</v>
      </c>
      <c r="Q183" s="38" t="s">
        <v>605</v>
      </c>
      <c r="R183" s="38" t="s">
        <v>1686</v>
      </c>
      <c r="S183" s="38" t="s">
        <v>645</v>
      </c>
      <c r="T183" s="38" t="s">
        <v>99</v>
      </c>
      <c r="U183" s="38" t="s">
        <v>609</v>
      </c>
      <c r="V183" s="38" t="s">
        <v>645</v>
      </c>
      <c r="W183" s="38" t="s">
        <v>662</v>
      </c>
      <c r="X183" s="38">
        <v>200</v>
      </c>
    </row>
    <row r="184" spans="1:24" hidden="1">
      <c r="A184" s="38" t="s">
        <v>1687</v>
      </c>
      <c r="B184" s="38" t="s">
        <v>1688</v>
      </c>
      <c r="C184" s="38" t="s">
        <v>1689</v>
      </c>
      <c r="D184" s="38" t="s">
        <v>1690</v>
      </c>
      <c r="E184" s="38" t="s">
        <v>600</v>
      </c>
      <c r="F184" s="38" t="s">
        <v>1691</v>
      </c>
      <c r="G184" s="38" t="s">
        <v>1692</v>
      </c>
      <c r="J184" s="38" t="s">
        <v>1693</v>
      </c>
      <c r="K184" s="38" t="s">
        <v>1694</v>
      </c>
      <c r="N184" s="45">
        <f t="shared" si="9"/>
        <v>4.3636363636363633</v>
      </c>
      <c r="O184" s="45">
        <f t="shared" si="10"/>
        <v>6.8181818181818179E-3</v>
      </c>
      <c r="P184" s="45">
        <f t="shared" si="11"/>
        <v>1.5625000000000001E-3</v>
      </c>
      <c r="Q184" s="38" t="s">
        <v>605</v>
      </c>
      <c r="R184" s="38" t="s">
        <v>741</v>
      </c>
      <c r="S184" s="38" t="s">
        <v>728</v>
      </c>
      <c r="T184" s="38" t="s">
        <v>99</v>
      </c>
      <c r="U184" s="38" t="s">
        <v>729</v>
      </c>
      <c r="V184" s="38" t="s">
        <v>1695</v>
      </c>
      <c r="W184" s="38" t="s">
        <v>715</v>
      </c>
      <c r="X184" s="38">
        <v>300</v>
      </c>
    </row>
    <row r="185" spans="1:24" hidden="1">
      <c r="A185" s="38" t="s">
        <v>258</v>
      </c>
      <c r="B185" s="38" t="s">
        <v>1696</v>
      </c>
      <c r="C185" s="38" t="s">
        <v>1697</v>
      </c>
      <c r="D185" s="38" t="s">
        <v>1698</v>
      </c>
      <c r="E185" s="38" t="s">
        <v>600</v>
      </c>
      <c r="F185" s="38" t="s">
        <v>1699</v>
      </c>
      <c r="G185" s="38" t="s">
        <v>1700</v>
      </c>
      <c r="H185" s="51"/>
      <c r="I185" s="51"/>
      <c r="J185" s="38" t="s">
        <v>105</v>
      </c>
      <c r="K185" s="38" t="s">
        <v>895</v>
      </c>
      <c r="N185" s="45">
        <f t="shared" si="9"/>
        <v>4.333333333333333</v>
      </c>
      <c r="O185" s="45">
        <f t="shared" si="10"/>
        <v>1.6666666666666666E-2</v>
      </c>
      <c r="P185" s="45">
        <f t="shared" si="11"/>
        <v>3.8461538461538464E-3</v>
      </c>
      <c r="Q185" s="38" t="s">
        <v>605</v>
      </c>
      <c r="R185" s="38" t="s">
        <v>1701</v>
      </c>
      <c r="S185" s="38" t="s">
        <v>607</v>
      </c>
      <c r="T185" s="38" t="s">
        <v>99</v>
      </c>
      <c r="U185" s="38" t="s">
        <v>609</v>
      </c>
      <c r="V185" s="38" t="s">
        <v>1702</v>
      </c>
      <c r="W185" s="38" t="s">
        <v>715</v>
      </c>
      <c r="X185" s="38">
        <v>200</v>
      </c>
    </row>
    <row r="186" spans="1:24" hidden="1">
      <c r="A186" s="38" t="s">
        <v>1703</v>
      </c>
      <c r="B186" s="38" t="s">
        <v>1704</v>
      </c>
      <c r="C186" s="38" t="s">
        <v>1705</v>
      </c>
      <c r="D186" s="38" t="s">
        <v>1706</v>
      </c>
      <c r="E186" s="38" t="s">
        <v>688</v>
      </c>
      <c r="F186" s="38" t="s">
        <v>1707</v>
      </c>
      <c r="G186" s="38" t="s">
        <v>1708</v>
      </c>
      <c r="J186" s="38" t="s">
        <v>113</v>
      </c>
      <c r="K186" s="38" t="s">
        <v>713</v>
      </c>
      <c r="N186" s="45">
        <f t="shared" si="9"/>
        <v>4.2857142857142856</v>
      </c>
      <c r="O186" s="45">
        <f t="shared" si="10"/>
        <v>1.4285714285714285E-2</v>
      </c>
      <c r="P186" s="45">
        <f t="shared" si="11"/>
        <v>3.3333333333333335E-3</v>
      </c>
      <c r="Q186" s="38" t="s">
        <v>635</v>
      </c>
      <c r="R186" s="38" t="s">
        <v>1709</v>
      </c>
      <c r="S186" s="38" t="s">
        <v>1710</v>
      </c>
      <c r="T186" s="38" t="s">
        <v>99</v>
      </c>
      <c r="U186" s="38" t="s">
        <v>609</v>
      </c>
      <c r="V186" s="38" t="s">
        <v>621</v>
      </c>
      <c r="W186" s="38" t="s">
        <v>1116</v>
      </c>
      <c r="X186" s="38">
        <v>200</v>
      </c>
    </row>
    <row r="187" spans="1:24" hidden="1">
      <c r="A187" s="38" t="s">
        <v>1711</v>
      </c>
      <c r="B187" s="38" t="s">
        <v>1712</v>
      </c>
      <c r="C187" s="38" t="s">
        <v>1713</v>
      </c>
      <c r="D187" s="38" t="s">
        <v>1714</v>
      </c>
      <c r="E187" s="38" t="s">
        <v>600</v>
      </c>
      <c r="F187" s="38" t="s">
        <v>1715</v>
      </c>
      <c r="G187" s="38" t="s">
        <v>1716</v>
      </c>
      <c r="H187" s="51"/>
      <c r="I187" s="51"/>
      <c r="J187" s="38" t="s">
        <v>320</v>
      </c>
      <c r="K187" s="38" t="s">
        <v>1717</v>
      </c>
      <c r="N187" s="45">
        <f t="shared" si="9"/>
        <v>4.2666666666666666</v>
      </c>
      <c r="O187" s="45">
        <f t="shared" si="10"/>
        <v>1.3333333333333334E-2</v>
      </c>
      <c r="P187" s="45">
        <f t="shared" si="11"/>
        <v>3.1250000000000002E-3</v>
      </c>
      <c r="Q187" s="38" t="s">
        <v>605</v>
      </c>
      <c r="R187" s="38" t="s">
        <v>659</v>
      </c>
      <c r="S187" s="38" t="s">
        <v>825</v>
      </c>
      <c r="T187" s="38" t="s">
        <v>129</v>
      </c>
      <c r="U187" s="38" t="s">
        <v>609</v>
      </c>
      <c r="V187" s="38" t="s">
        <v>621</v>
      </c>
      <c r="W187" s="38" t="s">
        <v>622</v>
      </c>
      <c r="X187" s="38">
        <v>200</v>
      </c>
    </row>
    <row r="188" spans="1:24" hidden="1">
      <c r="A188" s="38" t="s">
        <v>326</v>
      </c>
      <c r="B188" s="38" t="s">
        <v>1718</v>
      </c>
      <c r="C188" s="38" t="s">
        <v>1719</v>
      </c>
      <c r="D188" s="38" t="s">
        <v>1720</v>
      </c>
      <c r="E188" s="38" t="s">
        <v>600</v>
      </c>
      <c r="F188" s="38" t="s">
        <v>1721</v>
      </c>
      <c r="G188" s="38" t="s">
        <v>1722</v>
      </c>
      <c r="H188" s="51"/>
      <c r="I188" s="51"/>
      <c r="J188" s="38" t="s">
        <v>56</v>
      </c>
      <c r="K188" s="38" t="s">
        <v>752</v>
      </c>
      <c r="N188" s="45">
        <f t="shared" si="9"/>
        <v>4.2307692307692308</v>
      </c>
      <c r="O188" s="45">
        <f t="shared" si="10"/>
        <v>1.5384615384615385E-2</v>
      </c>
      <c r="P188" s="45">
        <f t="shared" si="11"/>
        <v>3.6363636363636364E-3</v>
      </c>
      <c r="Q188" s="38" t="s">
        <v>605</v>
      </c>
      <c r="R188" s="38" t="s">
        <v>670</v>
      </c>
      <c r="S188" s="38" t="s">
        <v>637</v>
      </c>
      <c r="T188" s="38" t="s">
        <v>229</v>
      </c>
      <c r="U188" s="38" t="s">
        <v>609</v>
      </c>
      <c r="V188" s="38" t="s">
        <v>637</v>
      </c>
      <c r="W188" s="38" t="s">
        <v>1116</v>
      </c>
      <c r="X188" s="38">
        <v>200</v>
      </c>
    </row>
    <row r="189" spans="1:24" hidden="1">
      <c r="A189" s="38" t="s">
        <v>1723</v>
      </c>
      <c r="B189" s="38" t="s">
        <v>1724</v>
      </c>
      <c r="C189" s="38" t="s">
        <v>1725</v>
      </c>
      <c r="D189" s="38" t="s">
        <v>1726</v>
      </c>
      <c r="E189" s="38" t="s">
        <v>688</v>
      </c>
      <c r="F189" s="38" t="s">
        <v>1727</v>
      </c>
      <c r="G189" s="38" t="s">
        <v>1728</v>
      </c>
      <c r="J189" s="38" t="s">
        <v>837</v>
      </c>
      <c r="K189" s="38" t="s">
        <v>975</v>
      </c>
      <c r="N189" s="45">
        <f t="shared" si="9"/>
        <v>4.2</v>
      </c>
      <c r="O189" s="45">
        <f t="shared" si="10"/>
        <v>0.01</v>
      </c>
      <c r="P189" s="45">
        <f t="shared" si="11"/>
        <v>2.3809523809523812E-3</v>
      </c>
      <c r="Q189" s="38" t="s">
        <v>605</v>
      </c>
      <c r="R189" s="38" t="s">
        <v>790</v>
      </c>
      <c r="S189" s="38" t="s">
        <v>620</v>
      </c>
      <c r="T189" s="38" t="s">
        <v>229</v>
      </c>
      <c r="U189" s="38" t="s">
        <v>609</v>
      </c>
      <c r="V189" s="38" t="s">
        <v>621</v>
      </c>
      <c r="W189" s="38" t="s">
        <v>622</v>
      </c>
      <c r="X189" s="38">
        <v>200</v>
      </c>
    </row>
    <row r="190" spans="1:24" hidden="1">
      <c r="A190" s="38" t="s">
        <v>1729</v>
      </c>
      <c r="B190" s="38" t="s">
        <v>1730</v>
      </c>
      <c r="C190" s="38" t="s">
        <v>1731</v>
      </c>
      <c r="D190" s="38" t="s">
        <v>1732</v>
      </c>
      <c r="E190" s="38" t="s">
        <v>688</v>
      </c>
      <c r="F190" s="38" t="s">
        <v>1733</v>
      </c>
      <c r="G190" s="38" t="s">
        <v>1734</v>
      </c>
      <c r="J190" s="38" t="s">
        <v>113</v>
      </c>
      <c r="K190" s="38" t="s">
        <v>1484</v>
      </c>
      <c r="N190" s="45">
        <f t="shared" si="9"/>
        <v>4.1428571428571432</v>
      </c>
      <c r="O190" s="45">
        <f t="shared" si="10"/>
        <v>1.4285714285714285E-2</v>
      </c>
      <c r="P190" s="45">
        <f t="shared" si="11"/>
        <v>3.4482758620689655E-3</v>
      </c>
      <c r="Q190" s="38" t="s">
        <v>635</v>
      </c>
      <c r="R190" s="38" t="s">
        <v>1735</v>
      </c>
      <c r="S190" s="38" t="s">
        <v>1736</v>
      </c>
      <c r="T190" s="38" t="s">
        <v>99</v>
      </c>
      <c r="U190" s="38" t="s">
        <v>609</v>
      </c>
      <c r="V190" s="38" t="s">
        <v>621</v>
      </c>
      <c r="W190" s="38" t="s">
        <v>928</v>
      </c>
      <c r="X190" s="38">
        <v>200</v>
      </c>
    </row>
    <row r="191" spans="1:24" hidden="1">
      <c r="A191" s="38" t="s">
        <v>1737</v>
      </c>
      <c r="B191" s="38" t="s">
        <v>1738</v>
      </c>
      <c r="C191" s="38" t="s">
        <v>1739</v>
      </c>
      <c r="D191" s="38" t="s">
        <v>1739</v>
      </c>
      <c r="E191" s="38" t="s">
        <v>600</v>
      </c>
      <c r="F191" s="38" t="s">
        <v>1740</v>
      </c>
      <c r="G191" s="38" t="s">
        <v>1741</v>
      </c>
      <c r="J191" s="38" t="s">
        <v>105</v>
      </c>
      <c r="K191" s="38" t="s">
        <v>859</v>
      </c>
      <c r="N191" s="45">
        <f t="shared" si="9"/>
        <v>4.083333333333333</v>
      </c>
      <c r="O191" s="45">
        <f t="shared" si="10"/>
        <v>1.6666666666666666E-2</v>
      </c>
      <c r="P191" s="45">
        <f t="shared" si="11"/>
        <v>4.0816326530612249E-3</v>
      </c>
      <c r="Q191" s="38" t="s">
        <v>605</v>
      </c>
      <c r="R191" s="38" t="s">
        <v>741</v>
      </c>
      <c r="S191" s="38" t="s">
        <v>637</v>
      </c>
      <c r="T191" s="38" t="s">
        <v>129</v>
      </c>
      <c r="U191" s="38" t="s">
        <v>609</v>
      </c>
      <c r="V191" s="38" t="s">
        <v>621</v>
      </c>
      <c r="W191" s="38" t="s">
        <v>662</v>
      </c>
      <c r="X191" s="38">
        <v>200</v>
      </c>
    </row>
    <row r="192" spans="1:24" hidden="1">
      <c r="A192" s="38" t="s">
        <v>1742</v>
      </c>
      <c r="B192" s="38" t="s">
        <v>1743</v>
      </c>
      <c r="C192" s="38" t="s">
        <v>1744</v>
      </c>
      <c r="D192" s="38" t="s">
        <v>1745</v>
      </c>
      <c r="E192" s="38" t="s">
        <v>600</v>
      </c>
      <c r="F192" s="38" t="s">
        <v>1746</v>
      </c>
      <c r="G192" s="38" t="s">
        <v>1747</v>
      </c>
      <c r="J192" s="38" t="s">
        <v>155</v>
      </c>
      <c r="K192" s="38" t="s">
        <v>1748</v>
      </c>
      <c r="N192" s="45">
        <f t="shared" si="9"/>
        <v>4.0476190476190474</v>
      </c>
      <c r="O192" s="45">
        <f t="shared" si="10"/>
        <v>9.5238095238095247E-3</v>
      </c>
      <c r="P192" s="45">
        <f t="shared" si="11"/>
        <v>2.352941176470588E-3</v>
      </c>
      <c r="Q192" s="38" t="s">
        <v>605</v>
      </c>
      <c r="R192" s="38" t="s">
        <v>1749</v>
      </c>
      <c r="S192" s="38" t="s">
        <v>825</v>
      </c>
      <c r="T192" s="38" t="s">
        <v>1150</v>
      </c>
      <c r="U192" s="38" t="s">
        <v>609</v>
      </c>
      <c r="V192" s="38" t="s">
        <v>1750</v>
      </c>
      <c r="W192" s="38" t="s">
        <v>928</v>
      </c>
      <c r="X192" s="38">
        <v>200</v>
      </c>
    </row>
    <row r="193" spans="1:24" hidden="1">
      <c r="A193" s="38" t="s">
        <v>1751</v>
      </c>
      <c r="B193" s="38" t="s">
        <v>1752</v>
      </c>
      <c r="C193" s="38" t="s">
        <v>1753</v>
      </c>
      <c r="D193" s="38" t="s">
        <v>1754</v>
      </c>
      <c r="E193" s="38" t="s">
        <v>600</v>
      </c>
      <c r="F193" s="38" t="s">
        <v>1755</v>
      </c>
      <c r="G193" s="38" t="s">
        <v>1756</v>
      </c>
      <c r="J193" s="38" t="s">
        <v>1673</v>
      </c>
      <c r="K193" s="38" t="s">
        <v>1757</v>
      </c>
      <c r="N193" s="45">
        <f t="shared" si="9"/>
        <v>4.024390243902439</v>
      </c>
      <c r="O193" s="45">
        <f t="shared" si="10"/>
        <v>7.3170731707317077E-3</v>
      </c>
      <c r="P193" s="45">
        <f t="shared" si="11"/>
        <v>1.8181818181818182E-3</v>
      </c>
      <c r="Q193" s="38" t="s">
        <v>718</v>
      </c>
      <c r="R193" s="38" t="s">
        <v>1020</v>
      </c>
      <c r="S193" s="38" t="s">
        <v>620</v>
      </c>
      <c r="T193" s="38" t="s">
        <v>229</v>
      </c>
      <c r="U193" s="38" t="s">
        <v>729</v>
      </c>
      <c r="V193" s="38" t="s">
        <v>1758</v>
      </c>
      <c r="W193" s="38" t="s">
        <v>638</v>
      </c>
      <c r="X193" s="38">
        <v>300</v>
      </c>
    </row>
    <row r="194" spans="1:24" hidden="1">
      <c r="A194" s="38" t="s">
        <v>1759</v>
      </c>
      <c r="B194" s="38" t="s">
        <v>1760</v>
      </c>
      <c r="C194" s="38" t="s">
        <v>1761</v>
      </c>
      <c r="D194" s="38" t="s">
        <v>1762</v>
      </c>
      <c r="E194" s="38" t="s">
        <v>600</v>
      </c>
      <c r="F194" s="38" t="s">
        <v>1763</v>
      </c>
      <c r="G194" s="38" t="s">
        <v>1764</v>
      </c>
      <c r="H194" s="51"/>
      <c r="I194" s="51"/>
      <c r="J194" s="38" t="s">
        <v>199</v>
      </c>
      <c r="K194" s="38" t="s">
        <v>909</v>
      </c>
      <c r="N194" s="45">
        <f t="shared" si="9"/>
        <v>4</v>
      </c>
      <c r="O194" s="45">
        <f t="shared" si="10"/>
        <v>1.1111111111111112E-2</v>
      </c>
      <c r="P194" s="45">
        <f t="shared" si="11"/>
        <v>2.7777777777777779E-3</v>
      </c>
      <c r="Q194" s="38" t="s">
        <v>605</v>
      </c>
      <c r="R194" s="38" t="s">
        <v>936</v>
      </c>
      <c r="S194" s="38" t="s">
        <v>704</v>
      </c>
      <c r="T194" s="38" t="s">
        <v>99</v>
      </c>
      <c r="U194" s="38" t="s">
        <v>609</v>
      </c>
      <c r="V194" s="38" t="s">
        <v>621</v>
      </c>
      <c r="W194" s="38" t="s">
        <v>715</v>
      </c>
      <c r="X194" s="38">
        <v>200</v>
      </c>
    </row>
    <row r="195" spans="1:24" hidden="1">
      <c r="A195" s="38" t="s">
        <v>1765</v>
      </c>
      <c r="B195" s="38" t="s">
        <v>1766</v>
      </c>
      <c r="C195" s="38" t="s">
        <v>1767</v>
      </c>
      <c r="D195" s="38" t="s">
        <v>1768</v>
      </c>
      <c r="E195" s="38" t="s">
        <v>600</v>
      </c>
      <c r="F195" s="38" t="s">
        <v>1766</v>
      </c>
      <c r="G195" s="38" t="s">
        <v>1769</v>
      </c>
      <c r="J195" s="38" t="s">
        <v>44</v>
      </c>
      <c r="K195" s="38" t="s">
        <v>1770</v>
      </c>
      <c r="N195" s="45">
        <f t="shared" si="9"/>
        <v>3.9898181818181819</v>
      </c>
      <c r="O195" s="45">
        <f t="shared" si="10"/>
        <v>1.8181818181818181E-2</v>
      </c>
      <c r="P195" s="45">
        <f t="shared" si="11"/>
        <v>4.5570543200874952E-3</v>
      </c>
      <c r="Q195" s="38" t="s">
        <v>605</v>
      </c>
      <c r="R195" s="38" t="s">
        <v>1548</v>
      </c>
      <c r="S195" s="38" t="s">
        <v>620</v>
      </c>
      <c r="T195" s="38" t="s">
        <v>940</v>
      </c>
      <c r="U195" s="38" t="s">
        <v>609</v>
      </c>
      <c r="V195" s="38" t="s">
        <v>621</v>
      </c>
      <c r="W195" s="38" t="s">
        <v>622</v>
      </c>
      <c r="X195" s="38">
        <v>200</v>
      </c>
    </row>
    <row r="196" spans="1:24" hidden="1">
      <c r="A196" s="38" t="s">
        <v>1771</v>
      </c>
      <c r="B196" s="38" t="s">
        <v>1772</v>
      </c>
      <c r="C196" s="38" t="s">
        <v>1773</v>
      </c>
      <c r="D196" s="38" t="s">
        <v>1773</v>
      </c>
      <c r="E196" s="38" t="s">
        <v>600</v>
      </c>
      <c r="F196" s="38" t="s">
        <v>1774</v>
      </c>
      <c r="G196" s="38" t="s">
        <v>1775</v>
      </c>
      <c r="J196" s="38" t="s">
        <v>691</v>
      </c>
      <c r="K196" s="38" t="s">
        <v>1776</v>
      </c>
      <c r="N196" s="45">
        <f t="shared" si="9"/>
        <v>3.9615384615384617</v>
      </c>
      <c r="O196" s="45">
        <f t="shared" si="10"/>
        <v>7.6923076923076927E-3</v>
      </c>
      <c r="P196" s="45">
        <f t="shared" si="11"/>
        <v>1.9417475728155339E-3</v>
      </c>
      <c r="Q196" s="38" t="s">
        <v>605</v>
      </c>
      <c r="R196" s="38" t="s">
        <v>812</v>
      </c>
      <c r="S196" s="38" t="s">
        <v>607</v>
      </c>
      <c r="T196" s="38" t="s">
        <v>229</v>
      </c>
      <c r="U196" s="38" t="s">
        <v>609</v>
      </c>
      <c r="V196" s="38" t="s">
        <v>1777</v>
      </c>
      <c r="W196" s="38" t="s">
        <v>662</v>
      </c>
      <c r="X196" s="38">
        <v>200</v>
      </c>
    </row>
    <row r="197" spans="1:24" hidden="1">
      <c r="A197" s="38" t="s">
        <v>1778</v>
      </c>
      <c r="B197" s="38" t="s">
        <v>1779</v>
      </c>
      <c r="C197" s="38" t="s">
        <v>1780</v>
      </c>
      <c r="D197" s="38" t="s">
        <v>1781</v>
      </c>
      <c r="E197" s="38" t="s">
        <v>600</v>
      </c>
      <c r="F197" s="38" t="s">
        <v>1782</v>
      </c>
      <c r="G197" s="38" t="s">
        <v>1783</v>
      </c>
      <c r="H197" s="51"/>
      <c r="I197" s="51"/>
      <c r="J197" s="38" t="s">
        <v>1784</v>
      </c>
      <c r="K197" s="38" t="s">
        <v>859</v>
      </c>
      <c r="N197" s="45">
        <f t="shared" si="9"/>
        <v>3.9570378745053705</v>
      </c>
      <c r="O197" s="45">
        <f t="shared" si="10"/>
        <v>1.6151174997981105E-2</v>
      </c>
      <c r="P197" s="45">
        <f t="shared" si="11"/>
        <v>4.0816326530612249E-3</v>
      </c>
      <c r="Q197" s="38" t="s">
        <v>605</v>
      </c>
      <c r="R197" s="38" t="s">
        <v>1462</v>
      </c>
      <c r="S197" s="38" t="s">
        <v>620</v>
      </c>
      <c r="T197" s="38" t="s">
        <v>129</v>
      </c>
      <c r="U197" s="38" t="s">
        <v>609</v>
      </c>
      <c r="V197" s="38" t="s">
        <v>742</v>
      </c>
      <c r="W197" s="38" t="s">
        <v>622</v>
      </c>
      <c r="X197" s="38">
        <v>200</v>
      </c>
    </row>
    <row r="198" spans="1:24" hidden="1">
      <c r="A198" s="38" t="s">
        <v>1785</v>
      </c>
      <c r="B198" s="38" t="s">
        <v>1786</v>
      </c>
      <c r="C198" s="38" t="s">
        <v>1787</v>
      </c>
      <c r="D198" s="38" t="s">
        <v>1788</v>
      </c>
      <c r="E198" s="38" t="s">
        <v>600</v>
      </c>
      <c r="F198" s="38" t="s">
        <v>1789</v>
      </c>
      <c r="G198" s="38" t="s">
        <v>1790</v>
      </c>
      <c r="J198" s="38" t="s">
        <v>1420</v>
      </c>
      <c r="K198" s="38" t="s">
        <v>1367</v>
      </c>
      <c r="N198" s="45">
        <f t="shared" ref="N198:N262" si="12">K198/J198</f>
        <v>1.2608695652173914</v>
      </c>
      <c r="O198" s="45">
        <f t="shared" ref="O198:O262" si="13">X198/J198</f>
        <v>8.6956521739130436E-3</v>
      </c>
      <c r="P198" s="45">
        <f t="shared" ref="P198:P262" si="14">X198/K198</f>
        <v>6.8965517241379309E-3</v>
      </c>
      <c r="Q198" s="38" t="s">
        <v>1791</v>
      </c>
      <c r="R198" s="38" t="s">
        <v>1370</v>
      </c>
      <c r="S198" s="38" t="s">
        <v>607</v>
      </c>
      <c r="T198" s="38" t="s">
        <v>99</v>
      </c>
      <c r="U198" s="38">
        <v>0</v>
      </c>
      <c r="V198" s="38" t="s">
        <v>621</v>
      </c>
      <c r="W198" s="38" t="s">
        <v>638</v>
      </c>
      <c r="X198" s="38">
        <v>200</v>
      </c>
    </row>
    <row r="199" spans="1:24" hidden="1">
      <c r="A199" s="38" t="s">
        <v>1792</v>
      </c>
      <c r="B199" s="38" t="s">
        <v>1793</v>
      </c>
      <c r="C199" s="38" t="s">
        <v>1794</v>
      </c>
      <c r="D199" s="38" t="s">
        <v>1794</v>
      </c>
      <c r="E199" s="38" t="s">
        <v>600</v>
      </c>
      <c r="F199" s="38" t="s">
        <v>1795</v>
      </c>
      <c r="G199" s="38" t="s">
        <v>1796</v>
      </c>
      <c r="J199" s="38" t="s">
        <v>822</v>
      </c>
      <c r="K199" s="38" t="s">
        <v>1797</v>
      </c>
      <c r="N199" s="45"/>
      <c r="O199" s="45"/>
      <c r="P199" s="45"/>
      <c r="Q199" s="38" t="s">
        <v>605</v>
      </c>
      <c r="R199" s="38" t="s">
        <v>1798</v>
      </c>
      <c r="S199" s="38" t="s">
        <v>620</v>
      </c>
      <c r="T199" s="38" t="s">
        <v>1799</v>
      </c>
      <c r="U199" s="38" t="s">
        <v>729</v>
      </c>
      <c r="V199" s="38" t="s">
        <v>1800</v>
      </c>
      <c r="W199" s="38" t="s">
        <v>611</v>
      </c>
      <c r="X199" s="38" t="s">
        <v>1255</v>
      </c>
    </row>
    <row r="200" spans="1:24" hidden="1">
      <c r="A200" s="38" t="s">
        <v>1801</v>
      </c>
      <c r="B200" s="38" t="s">
        <v>1802</v>
      </c>
      <c r="C200" s="38" t="s">
        <v>1803</v>
      </c>
      <c r="D200" s="38" t="s">
        <v>1804</v>
      </c>
      <c r="E200" s="38" t="s">
        <v>688</v>
      </c>
      <c r="F200" s="38" t="s">
        <v>1805</v>
      </c>
      <c r="G200" s="38" t="s">
        <v>1806</v>
      </c>
      <c r="J200" s="38" t="s">
        <v>1807</v>
      </c>
      <c r="K200" s="38" t="s">
        <v>1673</v>
      </c>
      <c r="N200" s="45">
        <f t="shared" si="12"/>
        <v>3.9047619047619047</v>
      </c>
      <c r="O200" s="45">
        <f t="shared" si="13"/>
        <v>1.9047619047619049E-2</v>
      </c>
      <c r="P200" s="45">
        <f t="shared" si="14"/>
        <v>4.8780487804878049E-3</v>
      </c>
      <c r="Q200" s="38" t="s">
        <v>635</v>
      </c>
      <c r="R200" s="38" t="s">
        <v>606</v>
      </c>
      <c r="S200" s="38" t="s">
        <v>620</v>
      </c>
      <c r="T200" s="38" t="s">
        <v>129</v>
      </c>
      <c r="U200" s="38" t="s">
        <v>609</v>
      </c>
      <c r="V200" s="38" t="s">
        <v>621</v>
      </c>
      <c r="W200" s="38" t="s">
        <v>622</v>
      </c>
      <c r="X200" s="38">
        <v>200</v>
      </c>
    </row>
    <row r="201" spans="1:24" hidden="1">
      <c r="A201" s="38" t="s">
        <v>1808</v>
      </c>
      <c r="B201" s="38" t="s">
        <v>1809</v>
      </c>
      <c r="C201" s="38" t="s">
        <v>1810</v>
      </c>
      <c r="D201" s="38" t="s">
        <v>1811</v>
      </c>
      <c r="E201" s="38" t="s">
        <v>600</v>
      </c>
      <c r="F201" s="38" t="s">
        <v>1812</v>
      </c>
      <c r="G201" s="38" t="s">
        <v>1813</v>
      </c>
      <c r="J201" s="38" t="s">
        <v>837</v>
      </c>
      <c r="K201" s="38" t="s">
        <v>785</v>
      </c>
      <c r="N201" s="45">
        <f t="shared" si="12"/>
        <v>3.9</v>
      </c>
      <c r="O201" s="45">
        <f t="shared" si="13"/>
        <v>0.01</v>
      </c>
      <c r="P201" s="45">
        <f t="shared" si="14"/>
        <v>2.5641025641025641E-3</v>
      </c>
      <c r="Q201" s="38" t="s">
        <v>605</v>
      </c>
      <c r="R201" s="38" t="s">
        <v>1814</v>
      </c>
      <c r="S201" s="38" t="s">
        <v>1815</v>
      </c>
      <c r="T201" s="38" t="s">
        <v>99</v>
      </c>
      <c r="U201" s="38" t="s">
        <v>609</v>
      </c>
      <c r="V201" s="38" t="s">
        <v>621</v>
      </c>
      <c r="W201" s="38" t="s">
        <v>763</v>
      </c>
      <c r="X201" s="38">
        <v>200</v>
      </c>
    </row>
    <row r="202" spans="1:24" hidden="1">
      <c r="A202" s="38" t="s">
        <v>511</v>
      </c>
      <c r="B202" s="38" t="s">
        <v>1816</v>
      </c>
      <c r="C202" s="38" t="s">
        <v>1817</v>
      </c>
      <c r="D202" s="38" t="s">
        <v>1818</v>
      </c>
      <c r="E202" s="38" t="s">
        <v>600</v>
      </c>
      <c r="F202" s="38" t="s">
        <v>1819</v>
      </c>
      <c r="G202" s="38" t="s">
        <v>1820</v>
      </c>
      <c r="H202" s="51"/>
      <c r="I202" s="51"/>
      <c r="J202" s="38" t="s">
        <v>1821</v>
      </c>
      <c r="K202" s="38" t="s">
        <v>217</v>
      </c>
      <c r="N202" s="45">
        <f t="shared" si="12"/>
        <v>3.8983050847457625</v>
      </c>
      <c r="O202" s="45">
        <f t="shared" si="13"/>
        <v>1.6949152542372881E-2</v>
      </c>
      <c r="P202" s="45">
        <f t="shared" si="14"/>
        <v>4.3478260869565218E-3</v>
      </c>
      <c r="Q202" s="38" t="s">
        <v>635</v>
      </c>
      <c r="R202" s="38" t="s">
        <v>670</v>
      </c>
      <c r="S202" s="38" t="s">
        <v>607</v>
      </c>
      <c r="T202" s="38" t="s">
        <v>99</v>
      </c>
      <c r="U202" s="38" t="s">
        <v>609</v>
      </c>
      <c r="V202" s="38" t="s">
        <v>1822</v>
      </c>
      <c r="W202" s="38" t="s">
        <v>928</v>
      </c>
      <c r="X202" s="38">
        <v>200</v>
      </c>
    </row>
    <row r="203" spans="1:24" hidden="1">
      <c r="A203" s="38" t="s">
        <v>129</v>
      </c>
      <c r="B203" s="38" t="s">
        <v>1823</v>
      </c>
      <c r="C203" s="38" t="s">
        <v>1824</v>
      </c>
      <c r="D203" s="38" t="s">
        <v>1825</v>
      </c>
      <c r="E203" s="38" t="s">
        <v>600</v>
      </c>
      <c r="F203" s="38" t="s">
        <v>1826</v>
      </c>
      <c r="G203" s="38" t="s">
        <v>1827</v>
      </c>
      <c r="J203" s="38" t="s">
        <v>1828</v>
      </c>
      <c r="K203" s="38" t="s">
        <v>1829</v>
      </c>
      <c r="N203" s="45">
        <f t="shared" si="12"/>
        <v>3.8981150210925404</v>
      </c>
      <c r="O203" s="45">
        <f t="shared" si="13"/>
        <v>8.0098253858065897E-3</v>
      </c>
      <c r="P203" s="45">
        <f t="shared" si="14"/>
        <v>2.054794520547945E-3</v>
      </c>
      <c r="Q203" s="38" t="s">
        <v>605</v>
      </c>
      <c r="R203" s="38" t="s">
        <v>1830</v>
      </c>
      <c r="S203" s="38" t="s">
        <v>671</v>
      </c>
      <c r="T203" s="38" t="s">
        <v>100</v>
      </c>
      <c r="U203" s="38" t="s">
        <v>729</v>
      </c>
      <c r="V203" s="38" t="s">
        <v>742</v>
      </c>
      <c r="W203" s="38" t="s">
        <v>662</v>
      </c>
      <c r="X203" s="38">
        <v>300</v>
      </c>
    </row>
    <row r="204" spans="1:24" hidden="1">
      <c r="A204" s="38" t="s">
        <v>1831</v>
      </c>
      <c r="B204" s="38" t="s">
        <v>1832</v>
      </c>
      <c r="C204" s="38" t="s">
        <v>1833</v>
      </c>
      <c r="D204" s="38" t="s">
        <v>1834</v>
      </c>
      <c r="E204" s="38" t="s">
        <v>600</v>
      </c>
      <c r="F204" s="38" t="s">
        <v>1835</v>
      </c>
      <c r="G204" s="38" t="s">
        <v>1836</v>
      </c>
      <c r="J204" s="38" t="s">
        <v>1156</v>
      </c>
      <c r="K204" s="38" t="s">
        <v>1837</v>
      </c>
      <c r="N204" s="45">
        <f t="shared" si="12"/>
        <v>3.8823529411764706</v>
      </c>
      <c r="O204" s="45">
        <f t="shared" si="13"/>
        <v>1.1764705882352941E-2</v>
      </c>
      <c r="P204" s="45">
        <f t="shared" si="14"/>
        <v>3.0303030303030303E-3</v>
      </c>
      <c r="Q204" s="38" t="s">
        <v>605</v>
      </c>
      <c r="R204" s="38" t="s">
        <v>915</v>
      </c>
      <c r="S204" s="38" t="s">
        <v>671</v>
      </c>
      <c r="T204" s="38" t="s">
        <v>99</v>
      </c>
      <c r="U204" s="38" t="s">
        <v>609</v>
      </c>
      <c r="V204" s="38" t="s">
        <v>1838</v>
      </c>
      <c r="W204" s="38" t="s">
        <v>1116</v>
      </c>
      <c r="X204" s="38">
        <v>200</v>
      </c>
    </row>
    <row r="205" spans="1:24" hidden="1">
      <c r="A205" s="38" t="s">
        <v>374</v>
      </c>
      <c r="B205" s="38" t="s">
        <v>1839</v>
      </c>
      <c r="C205" s="38" t="s">
        <v>1840</v>
      </c>
      <c r="D205" s="38" t="s">
        <v>1841</v>
      </c>
      <c r="E205" s="38" t="s">
        <v>600</v>
      </c>
      <c r="F205" s="38" t="s">
        <v>1842</v>
      </c>
      <c r="G205" s="38" t="s">
        <v>1843</v>
      </c>
      <c r="H205" s="51"/>
      <c r="I205" s="51"/>
      <c r="J205" s="38" t="s">
        <v>902</v>
      </c>
      <c r="K205" s="38" t="s">
        <v>1844</v>
      </c>
      <c r="N205" s="45">
        <f t="shared" si="12"/>
        <v>3.875</v>
      </c>
      <c r="O205" s="45">
        <f t="shared" si="13"/>
        <v>1.2500000000000001E-2</v>
      </c>
      <c r="P205" s="45">
        <f t="shared" si="14"/>
        <v>3.2258064516129032E-3</v>
      </c>
      <c r="Q205" s="38" t="s">
        <v>605</v>
      </c>
      <c r="R205" s="38" t="s">
        <v>1236</v>
      </c>
      <c r="S205" s="38" t="s">
        <v>1845</v>
      </c>
      <c r="T205" s="38" t="s">
        <v>940</v>
      </c>
      <c r="U205" s="38" t="s">
        <v>609</v>
      </c>
      <c r="V205" s="38" t="s">
        <v>621</v>
      </c>
      <c r="W205" s="38" t="s">
        <v>763</v>
      </c>
      <c r="X205" s="38">
        <v>200</v>
      </c>
    </row>
    <row r="206" spans="1:24" hidden="1">
      <c r="A206" s="38" t="s">
        <v>1846</v>
      </c>
      <c r="B206" s="38" t="s">
        <v>1847</v>
      </c>
      <c r="C206" s="38" t="s">
        <v>1848</v>
      </c>
      <c r="D206" s="38" t="s">
        <v>1849</v>
      </c>
      <c r="E206" s="38" t="s">
        <v>600</v>
      </c>
      <c r="F206" s="38" t="s">
        <v>1850</v>
      </c>
      <c r="G206" s="38" t="s">
        <v>1851</v>
      </c>
      <c r="J206" s="38" t="s">
        <v>1852</v>
      </c>
      <c r="K206" s="38" t="s">
        <v>1776</v>
      </c>
      <c r="N206" s="45">
        <f t="shared" si="12"/>
        <v>3.8721804511278197</v>
      </c>
      <c r="O206" s="45">
        <f t="shared" si="13"/>
        <v>7.5187969924812026E-3</v>
      </c>
      <c r="P206" s="45">
        <f t="shared" si="14"/>
        <v>1.9417475728155339E-3</v>
      </c>
      <c r="Q206" s="38" t="s">
        <v>605</v>
      </c>
      <c r="R206" s="38" t="s">
        <v>1436</v>
      </c>
      <c r="S206" s="38" t="s">
        <v>607</v>
      </c>
      <c r="T206" s="38" t="s">
        <v>100</v>
      </c>
      <c r="U206" s="38" t="s">
        <v>609</v>
      </c>
      <c r="V206" s="38" t="s">
        <v>1853</v>
      </c>
      <c r="W206" s="38" t="s">
        <v>715</v>
      </c>
      <c r="X206" s="38">
        <v>200</v>
      </c>
    </row>
    <row r="207" spans="1:24" hidden="1">
      <c r="A207" s="38" t="s">
        <v>1854</v>
      </c>
      <c r="B207" s="38" t="s">
        <v>1855</v>
      </c>
      <c r="C207" s="38" t="s">
        <v>1856</v>
      </c>
      <c r="D207" s="38" t="s">
        <v>1857</v>
      </c>
      <c r="E207" s="38" t="s">
        <v>600</v>
      </c>
      <c r="F207" s="38" t="s">
        <v>1858</v>
      </c>
      <c r="G207" s="38" t="s">
        <v>1859</v>
      </c>
      <c r="J207" s="38" t="s">
        <v>810</v>
      </c>
      <c r="K207" s="38" t="s">
        <v>1748</v>
      </c>
      <c r="N207" s="45">
        <f t="shared" si="12"/>
        <v>2.4285714285714284</v>
      </c>
      <c r="O207" s="45">
        <f t="shared" si="13"/>
        <v>8.5714285714285719E-3</v>
      </c>
      <c r="P207" s="45">
        <f t="shared" si="14"/>
        <v>3.5294117647058825E-3</v>
      </c>
      <c r="Q207" s="38" t="s">
        <v>714</v>
      </c>
      <c r="R207" s="38" t="s">
        <v>1526</v>
      </c>
      <c r="S207" s="38" t="s">
        <v>620</v>
      </c>
      <c r="T207" s="38" t="s">
        <v>1297</v>
      </c>
      <c r="U207" s="38" t="s">
        <v>729</v>
      </c>
      <c r="V207" s="38" t="s">
        <v>621</v>
      </c>
      <c r="W207" s="38" t="s">
        <v>715</v>
      </c>
      <c r="X207" s="38">
        <v>300</v>
      </c>
    </row>
    <row r="208" spans="1:24" hidden="1">
      <c r="A208" s="38" t="s">
        <v>1860</v>
      </c>
      <c r="B208" s="38" t="s">
        <v>1861</v>
      </c>
      <c r="C208" s="38" t="s">
        <v>1862</v>
      </c>
      <c r="D208" s="38" t="s">
        <v>1863</v>
      </c>
      <c r="E208" s="38" t="s">
        <v>688</v>
      </c>
      <c r="F208" s="38" t="s">
        <v>1864</v>
      </c>
      <c r="G208" s="38" t="s">
        <v>1865</v>
      </c>
      <c r="J208" s="38" t="s">
        <v>56</v>
      </c>
      <c r="K208" s="38" t="s">
        <v>1444</v>
      </c>
      <c r="N208" s="45">
        <f t="shared" si="12"/>
        <v>3.8461538461538463</v>
      </c>
      <c r="O208" s="45">
        <f t="shared" si="13"/>
        <v>1.5384615384615385E-2</v>
      </c>
      <c r="P208" s="45">
        <f t="shared" si="14"/>
        <v>4.0000000000000001E-3</v>
      </c>
      <c r="Q208" s="38" t="s">
        <v>635</v>
      </c>
      <c r="R208" s="38" t="s">
        <v>880</v>
      </c>
      <c r="S208" s="38" t="s">
        <v>637</v>
      </c>
      <c r="T208" s="38" t="s">
        <v>229</v>
      </c>
      <c r="U208" s="38" t="s">
        <v>609</v>
      </c>
      <c r="V208" s="38" t="s">
        <v>637</v>
      </c>
      <c r="W208" s="38" t="s">
        <v>763</v>
      </c>
      <c r="X208" s="38">
        <v>200</v>
      </c>
    </row>
    <row r="209" spans="1:24" hidden="1">
      <c r="A209" s="38" t="s">
        <v>1866</v>
      </c>
      <c r="B209" s="38" t="s">
        <v>1867</v>
      </c>
      <c r="C209" s="38" t="s">
        <v>1868</v>
      </c>
      <c r="D209" s="38" t="s">
        <v>1869</v>
      </c>
      <c r="E209" s="38" t="s">
        <v>600</v>
      </c>
      <c r="F209" s="38" t="s">
        <v>1870</v>
      </c>
      <c r="G209" s="38" t="s">
        <v>1871</v>
      </c>
      <c r="J209" s="38" t="s">
        <v>44</v>
      </c>
      <c r="K209" s="38" t="s">
        <v>1872</v>
      </c>
      <c r="N209" s="45">
        <f t="shared" si="12"/>
        <v>3.8181818181818183</v>
      </c>
      <c r="O209" s="45">
        <f t="shared" si="13"/>
        <v>1.8181818181818181E-2</v>
      </c>
      <c r="P209" s="45">
        <f t="shared" si="14"/>
        <v>4.7619047619047623E-3</v>
      </c>
      <c r="Q209" s="38" t="s">
        <v>605</v>
      </c>
      <c r="R209" s="38" t="s">
        <v>1222</v>
      </c>
      <c r="S209" s="38" t="s">
        <v>1873</v>
      </c>
      <c r="T209" s="38" t="s">
        <v>99</v>
      </c>
      <c r="U209" s="38" t="s">
        <v>609</v>
      </c>
      <c r="V209" s="38" t="s">
        <v>621</v>
      </c>
      <c r="W209" s="38" t="s">
        <v>638</v>
      </c>
      <c r="X209" s="38">
        <v>200</v>
      </c>
    </row>
    <row r="210" spans="1:24" hidden="1">
      <c r="A210" s="38" t="s">
        <v>1874</v>
      </c>
      <c r="B210" s="38" t="s">
        <v>1875</v>
      </c>
      <c r="C210" s="38" t="s">
        <v>1876</v>
      </c>
      <c r="D210" s="38" t="s">
        <v>1877</v>
      </c>
      <c r="E210" s="38" t="s">
        <v>600</v>
      </c>
      <c r="F210" s="38" t="s">
        <v>1878</v>
      </c>
      <c r="G210" s="38" t="s">
        <v>1879</v>
      </c>
      <c r="J210" s="38" t="s">
        <v>56</v>
      </c>
      <c r="K210" s="38" t="s">
        <v>859</v>
      </c>
      <c r="N210" s="45">
        <f t="shared" si="12"/>
        <v>3.7692307692307692</v>
      </c>
      <c r="O210" s="45">
        <f t="shared" si="13"/>
        <v>1.5384615384615385E-2</v>
      </c>
      <c r="P210" s="45">
        <f t="shared" si="14"/>
        <v>4.0816326530612249E-3</v>
      </c>
      <c r="Q210" s="38" t="s">
        <v>605</v>
      </c>
      <c r="R210" s="38" t="s">
        <v>670</v>
      </c>
      <c r="S210" s="38" t="s">
        <v>620</v>
      </c>
      <c r="T210" s="38" t="s">
        <v>99</v>
      </c>
      <c r="U210" s="38" t="s">
        <v>729</v>
      </c>
      <c r="V210" s="38" t="s">
        <v>1880</v>
      </c>
      <c r="W210" s="38" t="s">
        <v>763</v>
      </c>
      <c r="X210" s="38">
        <v>200</v>
      </c>
    </row>
    <row r="211" spans="1:24" hidden="1">
      <c r="A211" s="38" t="s">
        <v>1881</v>
      </c>
      <c r="B211" s="38" t="s">
        <v>1882</v>
      </c>
      <c r="C211" s="38" t="s">
        <v>1883</v>
      </c>
      <c r="D211" s="38" t="s">
        <v>1884</v>
      </c>
      <c r="E211" s="38" t="s">
        <v>600</v>
      </c>
      <c r="F211" s="38" t="s">
        <v>1885</v>
      </c>
      <c r="G211" s="38" t="s">
        <v>1886</v>
      </c>
      <c r="J211" s="38" t="s">
        <v>44</v>
      </c>
      <c r="K211" s="38" t="s">
        <v>1673</v>
      </c>
      <c r="N211" s="45">
        <f t="shared" si="12"/>
        <v>3.7272727272727271</v>
      </c>
      <c r="O211" s="45">
        <f t="shared" si="13"/>
        <v>1.8181818181818181E-2</v>
      </c>
      <c r="P211" s="45">
        <f t="shared" si="14"/>
        <v>4.8780487804878049E-3</v>
      </c>
      <c r="Q211" s="38" t="s">
        <v>605</v>
      </c>
      <c r="R211" s="38" t="s">
        <v>1887</v>
      </c>
      <c r="S211" s="38" t="s">
        <v>620</v>
      </c>
      <c r="T211" s="38" t="s">
        <v>1506</v>
      </c>
      <c r="U211" s="38" t="s">
        <v>609</v>
      </c>
      <c r="V211" s="38" t="s">
        <v>621</v>
      </c>
      <c r="W211" s="38" t="s">
        <v>763</v>
      </c>
      <c r="X211" s="38">
        <v>200</v>
      </c>
    </row>
    <row r="212" spans="1:24" hidden="1">
      <c r="A212" s="38" t="s">
        <v>1888</v>
      </c>
      <c r="B212" s="38" t="s">
        <v>1889</v>
      </c>
      <c r="C212" s="38" t="s">
        <v>1890</v>
      </c>
      <c r="D212" s="38" t="s">
        <v>1891</v>
      </c>
      <c r="E212" s="38" t="s">
        <v>600</v>
      </c>
      <c r="F212" s="38" t="s">
        <v>1892</v>
      </c>
      <c r="G212" s="38" t="s">
        <v>1893</v>
      </c>
      <c r="J212" s="38" t="s">
        <v>199</v>
      </c>
      <c r="K212" s="38" t="s">
        <v>846</v>
      </c>
      <c r="N212" s="45">
        <f t="shared" si="12"/>
        <v>3.7222222222222223</v>
      </c>
      <c r="O212" s="45">
        <f t="shared" si="13"/>
        <v>1.1111111111111112E-2</v>
      </c>
      <c r="P212" s="45">
        <f t="shared" si="14"/>
        <v>2.9850746268656717E-3</v>
      </c>
      <c r="Q212" s="38" t="s">
        <v>718</v>
      </c>
      <c r="R212" s="38" t="s">
        <v>1288</v>
      </c>
      <c r="S212" s="38" t="s">
        <v>620</v>
      </c>
      <c r="T212" s="38" t="s">
        <v>940</v>
      </c>
      <c r="U212" s="38" t="s">
        <v>609</v>
      </c>
      <c r="V212" s="38" t="s">
        <v>1894</v>
      </c>
      <c r="W212" s="38" t="s">
        <v>804</v>
      </c>
      <c r="X212" s="38">
        <v>200</v>
      </c>
    </row>
    <row r="213" spans="1:24" hidden="1">
      <c r="A213" s="38" t="s">
        <v>1895</v>
      </c>
      <c r="B213" s="38" t="s">
        <v>1896</v>
      </c>
      <c r="C213" s="38" t="s">
        <v>1897</v>
      </c>
      <c r="D213" s="38" t="s">
        <v>1898</v>
      </c>
      <c r="E213" s="38" t="s">
        <v>600</v>
      </c>
      <c r="F213" s="38" t="s">
        <v>1899</v>
      </c>
      <c r="G213" s="38" t="s">
        <v>1900</v>
      </c>
      <c r="J213" s="38" t="s">
        <v>175</v>
      </c>
      <c r="K213" s="38" t="s">
        <v>187</v>
      </c>
      <c r="N213" s="45">
        <f t="shared" si="12"/>
        <v>3.7</v>
      </c>
      <c r="O213" s="45">
        <f t="shared" si="13"/>
        <v>0.02</v>
      </c>
      <c r="P213" s="45">
        <f t="shared" si="14"/>
        <v>5.4054054054054057E-3</v>
      </c>
      <c r="Q213" s="38" t="s">
        <v>635</v>
      </c>
      <c r="R213" s="38" t="s">
        <v>1901</v>
      </c>
      <c r="S213" s="38" t="s">
        <v>637</v>
      </c>
      <c r="T213" s="38" t="s">
        <v>100</v>
      </c>
      <c r="U213" s="38">
        <v>0</v>
      </c>
      <c r="V213" s="38" t="s">
        <v>621</v>
      </c>
      <c r="W213" s="38" t="s">
        <v>611</v>
      </c>
      <c r="X213" s="38">
        <v>200</v>
      </c>
    </row>
    <row r="214" spans="1:24" hidden="1">
      <c r="A214" s="38" t="s">
        <v>645</v>
      </c>
      <c r="B214" s="38" t="s">
        <v>1902</v>
      </c>
      <c r="C214" s="38" t="s">
        <v>1903</v>
      </c>
      <c r="D214" s="38" t="s">
        <v>1904</v>
      </c>
      <c r="E214" s="38" t="s">
        <v>688</v>
      </c>
      <c r="F214" s="38" t="s">
        <v>1905</v>
      </c>
      <c r="G214" s="38" t="s">
        <v>1906</v>
      </c>
      <c r="J214" s="38" t="s">
        <v>320</v>
      </c>
      <c r="K214" s="38" t="s">
        <v>752</v>
      </c>
      <c r="N214" s="45">
        <f t="shared" si="12"/>
        <v>3.6666666666666665</v>
      </c>
      <c r="O214" s="45">
        <f t="shared" si="13"/>
        <v>1.3333333333333334E-2</v>
      </c>
      <c r="P214" s="45">
        <f t="shared" si="14"/>
        <v>3.6363636363636364E-3</v>
      </c>
      <c r="Q214" s="38" t="s">
        <v>605</v>
      </c>
      <c r="R214" s="38" t="s">
        <v>870</v>
      </c>
      <c r="S214" s="38" t="s">
        <v>620</v>
      </c>
      <c r="T214" s="38" t="s">
        <v>99</v>
      </c>
      <c r="U214" s="38" t="s">
        <v>609</v>
      </c>
      <c r="V214" s="38" t="s">
        <v>1907</v>
      </c>
      <c r="W214" s="38" t="s">
        <v>662</v>
      </c>
      <c r="X214" s="38">
        <v>200</v>
      </c>
    </row>
    <row r="215" spans="1:24" hidden="1">
      <c r="A215" s="38" t="s">
        <v>1908</v>
      </c>
      <c r="B215" s="38" t="s">
        <v>1909</v>
      </c>
      <c r="C215" s="38" t="s">
        <v>1910</v>
      </c>
      <c r="D215" s="38" t="s">
        <v>1911</v>
      </c>
      <c r="E215" s="38" t="s">
        <v>600</v>
      </c>
      <c r="F215" s="38" t="s">
        <v>1909</v>
      </c>
      <c r="G215" s="38" t="s">
        <v>1912</v>
      </c>
      <c r="H215" s="51"/>
      <c r="I215" s="51"/>
      <c r="J215" s="38" t="s">
        <v>1444</v>
      </c>
      <c r="K215" s="38" t="s">
        <v>924</v>
      </c>
      <c r="N215" s="45">
        <f t="shared" si="12"/>
        <v>3.6</v>
      </c>
      <c r="O215" s="45">
        <f t="shared" si="13"/>
        <v>6.0000000000000001E-3</v>
      </c>
      <c r="P215" s="45">
        <f t="shared" si="14"/>
        <v>1.6666666666666668E-3</v>
      </c>
      <c r="Q215" s="38" t="s">
        <v>605</v>
      </c>
      <c r="R215" s="38" t="s">
        <v>741</v>
      </c>
      <c r="S215" s="38" t="s">
        <v>1913</v>
      </c>
      <c r="T215" s="38" t="s">
        <v>1150</v>
      </c>
      <c r="U215" s="38" t="s">
        <v>729</v>
      </c>
      <c r="V215" s="38" t="s">
        <v>621</v>
      </c>
      <c r="W215" s="38" t="s">
        <v>763</v>
      </c>
      <c r="X215" s="38">
        <v>300</v>
      </c>
    </row>
    <row r="216" spans="1:24" hidden="1">
      <c r="A216" s="38" t="s">
        <v>1914</v>
      </c>
      <c r="B216" s="38" t="s">
        <v>1915</v>
      </c>
      <c r="C216" s="38" t="s">
        <v>1916</v>
      </c>
      <c r="D216" s="38" t="s">
        <v>1917</v>
      </c>
      <c r="E216" s="38" t="s">
        <v>688</v>
      </c>
      <c r="F216" s="38" t="s">
        <v>1918</v>
      </c>
      <c r="G216" s="38" t="s">
        <v>1919</v>
      </c>
      <c r="J216" s="38" t="s">
        <v>837</v>
      </c>
      <c r="K216" s="38" t="s">
        <v>909</v>
      </c>
      <c r="N216" s="45">
        <f t="shared" si="12"/>
        <v>3.6</v>
      </c>
      <c r="O216" s="45">
        <f t="shared" si="13"/>
        <v>0.01</v>
      </c>
      <c r="P216" s="45">
        <f t="shared" si="14"/>
        <v>2.7777777777777779E-3</v>
      </c>
      <c r="Q216" s="38" t="s">
        <v>635</v>
      </c>
      <c r="R216" s="38" t="s">
        <v>1920</v>
      </c>
      <c r="S216" s="38" t="s">
        <v>637</v>
      </c>
      <c r="T216" s="38" t="s">
        <v>229</v>
      </c>
      <c r="U216" s="38" t="s">
        <v>609</v>
      </c>
      <c r="V216" s="38" t="s">
        <v>621</v>
      </c>
      <c r="W216" s="38" t="s">
        <v>804</v>
      </c>
      <c r="X216" s="38">
        <v>200</v>
      </c>
    </row>
    <row r="217" spans="1:24" hidden="1">
      <c r="A217" s="38" t="s">
        <v>1921</v>
      </c>
      <c r="B217" s="38" t="s">
        <v>1922</v>
      </c>
      <c r="C217" s="38" t="s">
        <v>1923</v>
      </c>
      <c r="D217" s="38" t="s">
        <v>1924</v>
      </c>
      <c r="E217" s="38" t="s">
        <v>688</v>
      </c>
      <c r="F217" s="38" t="s">
        <v>1925</v>
      </c>
      <c r="G217" s="38" t="s">
        <v>1926</v>
      </c>
      <c r="J217" s="38" t="s">
        <v>485</v>
      </c>
      <c r="K217" s="38" t="s">
        <v>669</v>
      </c>
      <c r="N217" s="45">
        <f t="shared" si="12"/>
        <v>3.59375</v>
      </c>
      <c r="O217" s="45">
        <f t="shared" si="13"/>
        <v>9.3749999999999997E-3</v>
      </c>
      <c r="P217" s="45">
        <f t="shared" si="14"/>
        <v>2.6086956521739132E-3</v>
      </c>
      <c r="Q217" s="38" t="s">
        <v>635</v>
      </c>
      <c r="R217" s="38" t="s">
        <v>1927</v>
      </c>
      <c r="S217" s="38" t="s">
        <v>1928</v>
      </c>
      <c r="T217" s="38" t="s">
        <v>229</v>
      </c>
      <c r="U217" s="38" t="s">
        <v>729</v>
      </c>
      <c r="V217" s="38" t="s">
        <v>621</v>
      </c>
      <c r="W217" s="38" t="s">
        <v>662</v>
      </c>
      <c r="X217" s="38">
        <v>300</v>
      </c>
    </row>
    <row r="218" spans="1:24" hidden="1">
      <c r="A218" s="38" t="s">
        <v>1929</v>
      </c>
      <c r="B218" s="38" t="s">
        <v>1930</v>
      </c>
      <c r="C218" s="38" t="s">
        <v>1931</v>
      </c>
      <c r="D218" s="38" t="s">
        <v>1932</v>
      </c>
      <c r="E218" s="38" t="s">
        <v>600</v>
      </c>
      <c r="F218" s="38" t="s">
        <v>1933</v>
      </c>
      <c r="G218" s="38" t="s">
        <v>1934</v>
      </c>
      <c r="H218" s="51"/>
      <c r="I218" s="51"/>
      <c r="J218" s="38" t="s">
        <v>1935</v>
      </c>
      <c r="K218" s="38" t="s">
        <v>477</v>
      </c>
      <c r="N218" s="45">
        <f t="shared" si="12"/>
        <v>3.5806096217407273</v>
      </c>
      <c r="O218" s="45">
        <f t="shared" si="13"/>
        <v>1.8362100624311421E-2</v>
      </c>
      <c r="P218" s="45">
        <f t="shared" si="14"/>
        <v>5.1282051282051282E-3</v>
      </c>
      <c r="Q218" s="38" t="s">
        <v>605</v>
      </c>
      <c r="R218" s="38" t="s">
        <v>1236</v>
      </c>
      <c r="S218" s="38" t="s">
        <v>607</v>
      </c>
      <c r="T218" s="38" t="s">
        <v>99</v>
      </c>
      <c r="U218" s="38" t="s">
        <v>609</v>
      </c>
      <c r="V218" s="38" t="s">
        <v>621</v>
      </c>
      <c r="W218" s="38" t="s">
        <v>715</v>
      </c>
      <c r="X218" s="38">
        <v>200</v>
      </c>
    </row>
    <row r="219" spans="1:24" hidden="1">
      <c r="A219" s="38" t="s">
        <v>1936</v>
      </c>
      <c r="B219" s="38" t="s">
        <v>1937</v>
      </c>
      <c r="C219" s="38" t="s">
        <v>1938</v>
      </c>
      <c r="D219" s="38" t="s">
        <v>1939</v>
      </c>
      <c r="E219" s="38" t="s">
        <v>600</v>
      </c>
      <c r="F219" s="38" t="s">
        <v>1940</v>
      </c>
      <c r="G219" s="38" t="s">
        <v>1941</v>
      </c>
      <c r="J219" s="38" t="s">
        <v>105</v>
      </c>
      <c r="K219" s="38" t="s">
        <v>1872</v>
      </c>
      <c r="N219" s="45">
        <f t="shared" si="12"/>
        <v>3.5</v>
      </c>
      <c r="O219" s="45">
        <f t="shared" si="13"/>
        <v>1.6666666666666666E-2</v>
      </c>
      <c r="P219" s="45">
        <f t="shared" si="14"/>
        <v>4.7619047619047623E-3</v>
      </c>
      <c r="Q219" s="38" t="s">
        <v>605</v>
      </c>
      <c r="R219" s="38" t="s">
        <v>741</v>
      </c>
      <c r="S219" s="38" t="s">
        <v>671</v>
      </c>
      <c r="T219" s="38" t="s">
        <v>99</v>
      </c>
      <c r="U219" s="38" t="s">
        <v>609</v>
      </c>
      <c r="V219" s="38" t="s">
        <v>621</v>
      </c>
      <c r="W219" s="38" t="s">
        <v>662</v>
      </c>
      <c r="X219" s="38">
        <v>200</v>
      </c>
    </row>
    <row r="220" spans="1:24" hidden="1">
      <c r="A220" s="38" t="s">
        <v>1942</v>
      </c>
      <c r="B220" s="38" t="s">
        <v>597</v>
      </c>
      <c r="C220" s="38" t="s">
        <v>1943</v>
      </c>
      <c r="D220" s="38" t="s">
        <v>1943</v>
      </c>
      <c r="E220" s="38" t="s">
        <v>600</v>
      </c>
      <c r="F220" s="38" t="s">
        <v>1944</v>
      </c>
      <c r="G220" s="38" t="s">
        <v>1945</v>
      </c>
      <c r="J220" s="38" t="s">
        <v>1946</v>
      </c>
      <c r="K220" s="38" t="s">
        <v>1174</v>
      </c>
      <c r="N220" s="45">
        <f t="shared" si="12"/>
        <v>3.4910427193385392</v>
      </c>
      <c r="O220" s="45">
        <f t="shared" si="13"/>
        <v>1.8373909049150206E-2</v>
      </c>
      <c r="P220" s="45">
        <f t="shared" si="14"/>
        <v>5.263157894736842E-3</v>
      </c>
      <c r="Q220" s="38" t="s">
        <v>605</v>
      </c>
      <c r="R220" s="38" t="s">
        <v>741</v>
      </c>
      <c r="S220" s="38" t="s">
        <v>607</v>
      </c>
      <c r="T220" s="38" t="s">
        <v>229</v>
      </c>
      <c r="U220" s="38" t="s">
        <v>609</v>
      </c>
      <c r="V220" s="38" t="s">
        <v>1947</v>
      </c>
      <c r="W220" s="38" t="s">
        <v>804</v>
      </c>
      <c r="X220" s="38">
        <v>200</v>
      </c>
    </row>
    <row r="221" spans="1:24" hidden="1">
      <c r="A221" s="38" t="s">
        <v>1948</v>
      </c>
      <c r="B221" s="38" t="s">
        <v>1949</v>
      </c>
      <c r="C221" s="38" t="s">
        <v>1950</v>
      </c>
      <c r="D221" s="38" t="s">
        <v>1951</v>
      </c>
      <c r="E221" s="38" t="s">
        <v>600</v>
      </c>
      <c r="F221" s="38" t="s">
        <v>1952</v>
      </c>
      <c r="G221" s="38" t="s">
        <v>1953</v>
      </c>
      <c r="J221" s="38" t="s">
        <v>392</v>
      </c>
      <c r="K221" s="38" t="s">
        <v>1954</v>
      </c>
      <c r="N221" s="45">
        <f t="shared" si="12"/>
        <v>3.4722222222222223</v>
      </c>
      <c r="O221" s="45">
        <f t="shared" si="13"/>
        <v>8.3333333333333332E-3</v>
      </c>
      <c r="P221" s="45">
        <f t="shared" si="14"/>
        <v>2.3999999999999998E-3</v>
      </c>
      <c r="Q221" s="38" t="s">
        <v>635</v>
      </c>
      <c r="R221" s="38" t="s">
        <v>1246</v>
      </c>
      <c r="S221" s="38" t="s">
        <v>645</v>
      </c>
      <c r="T221" s="38" t="s">
        <v>229</v>
      </c>
      <c r="U221" s="38" t="s">
        <v>729</v>
      </c>
      <c r="V221" s="38" t="s">
        <v>621</v>
      </c>
      <c r="W221" s="38" t="s">
        <v>804</v>
      </c>
      <c r="X221" s="38">
        <v>300</v>
      </c>
    </row>
    <row r="222" spans="1:24" hidden="1">
      <c r="A222" s="38" t="s">
        <v>138</v>
      </c>
      <c r="B222" s="38" t="s">
        <v>1955</v>
      </c>
      <c r="C222" s="38" t="s">
        <v>1956</v>
      </c>
      <c r="D222" s="38" t="s">
        <v>1956</v>
      </c>
      <c r="E222" s="38" t="s">
        <v>600</v>
      </c>
      <c r="F222" s="38" t="s">
        <v>1957</v>
      </c>
      <c r="G222" s="38" t="s">
        <v>1958</v>
      </c>
      <c r="H222" s="51"/>
      <c r="I222" s="51"/>
      <c r="J222" s="38" t="s">
        <v>56</v>
      </c>
      <c r="K222" s="38" t="s">
        <v>233</v>
      </c>
      <c r="N222" s="45">
        <f t="shared" si="12"/>
        <v>3.4615384615384617</v>
      </c>
      <c r="O222" s="45">
        <f t="shared" si="13"/>
        <v>1.5384615384615385E-2</v>
      </c>
      <c r="P222" s="45">
        <f t="shared" si="14"/>
        <v>4.4444444444444444E-3</v>
      </c>
      <c r="Q222" s="38" t="s">
        <v>635</v>
      </c>
      <c r="R222" s="38" t="s">
        <v>1259</v>
      </c>
      <c r="S222" s="38" t="s">
        <v>229</v>
      </c>
      <c r="T222" s="38" t="s">
        <v>940</v>
      </c>
      <c r="U222" s="38" t="s">
        <v>729</v>
      </c>
      <c r="V222" s="38" t="s">
        <v>621</v>
      </c>
      <c r="W222" s="38" t="s">
        <v>928</v>
      </c>
      <c r="X222" s="38">
        <v>200</v>
      </c>
    </row>
    <row r="223" spans="1:24" hidden="1">
      <c r="A223" s="38" t="s">
        <v>1959</v>
      </c>
      <c r="B223" s="38" t="s">
        <v>1960</v>
      </c>
      <c r="C223" s="38" t="s">
        <v>1961</v>
      </c>
      <c r="D223" s="38" t="s">
        <v>1962</v>
      </c>
      <c r="E223" s="38" t="s">
        <v>600</v>
      </c>
      <c r="F223" s="38" t="s">
        <v>1963</v>
      </c>
      <c r="G223" s="38" t="s">
        <v>1964</v>
      </c>
      <c r="J223" s="38" t="s">
        <v>56</v>
      </c>
      <c r="K223" s="38" t="s">
        <v>233</v>
      </c>
      <c r="N223" s="45">
        <f t="shared" si="12"/>
        <v>3.4615384615384617</v>
      </c>
      <c r="O223" s="45">
        <f t="shared" si="13"/>
        <v>1.5384615384615385E-2</v>
      </c>
      <c r="P223" s="45">
        <f t="shared" si="14"/>
        <v>4.4444444444444444E-3</v>
      </c>
      <c r="Q223" s="38" t="s">
        <v>718</v>
      </c>
      <c r="R223" s="38" t="s">
        <v>861</v>
      </c>
      <c r="S223" s="38" t="s">
        <v>630</v>
      </c>
      <c r="T223" s="38" t="s">
        <v>99</v>
      </c>
      <c r="U223" s="38" t="s">
        <v>609</v>
      </c>
      <c r="V223" s="38" t="s">
        <v>1965</v>
      </c>
      <c r="W223" s="38" t="s">
        <v>763</v>
      </c>
      <c r="X223" s="38">
        <v>200</v>
      </c>
    </row>
    <row r="224" spans="1:24" hidden="1">
      <c r="A224" s="38" t="s">
        <v>1966</v>
      </c>
      <c r="B224" s="38" t="s">
        <v>1967</v>
      </c>
      <c r="C224" s="38" t="s">
        <v>1968</v>
      </c>
      <c r="D224" s="38" t="s">
        <v>1969</v>
      </c>
      <c r="E224" s="38" t="s">
        <v>600</v>
      </c>
      <c r="F224" s="38" t="s">
        <v>1967</v>
      </c>
      <c r="G224" s="38" t="s">
        <v>1970</v>
      </c>
      <c r="J224" s="38" t="s">
        <v>44</v>
      </c>
      <c r="K224" s="38" t="s">
        <v>1174</v>
      </c>
      <c r="N224" s="45">
        <f t="shared" si="12"/>
        <v>3.4545454545454546</v>
      </c>
      <c r="O224" s="45">
        <f t="shared" si="13"/>
        <v>1.8181818181818181E-2</v>
      </c>
      <c r="P224" s="45">
        <f t="shared" si="14"/>
        <v>5.263157894736842E-3</v>
      </c>
      <c r="Q224" s="38" t="s">
        <v>605</v>
      </c>
      <c r="R224" s="38" t="s">
        <v>1971</v>
      </c>
      <c r="S224" s="38" t="s">
        <v>1972</v>
      </c>
      <c r="T224" s="38" t="s">
        <v>99</v>
      </c>
      <c r="U224" s="38" t="s">
        <v>609</v>
      </c>
      <c r="V224" s="38" t="s">
        <v>1973</v>
      </c>
      <c r="W224" s="38" t="s">
        <v>611</v>
      </c>
      <c r="X224" s="38">
        <v>200</v>
      </c>
    </row>
    <row r="225" spans="1:24" hidden="1">
      <c r="A225" s="38" t="s">
        <v>1974</v>
      </c>
      <c r="B225" s="38" t="s">
        <v>1975</v>
      </c>
      <c r="C225" s="38" t="s">
        <v>1923</v>
      </c>
      <c r="D225" s="38" t="s">
        <v>1976</v>
      </c>
      <c r="E225" s="38" t="s">
        <v>688</v>
      </c>
      <c r="F225" s="38" t="s">
        <v>1977</v>
      </c>
      <c r="G225" s="38" t="s">
        <v>1978</v>
      </c>
      <c r="J225" s="38" t="s">
        <v>44</v>
      </c>
      <c r="K225" s="38" t="s">
        <v>1174</v>
      </c>
      <c r="N225" s="45">
        <f t="shared" si="12"/>
        <v>3.4545454545454546</v>
      </c>
      <c r="O225" s="45">
        <f t="shared" si="13"/>
        <v>1.8181818181818181E-2</v>
      </c>
      <c r="P225" s="45">
        <f t="shared" si="14"/>
        <v>5.263157894736842E-3</v>
      </c>
      <c r="Q225" s="38" t="s">
        <v>635</v>
      </c>
      <c r="R225" s="38" t="s">
        <v>1927</v>
      </c>
      <c r="S225" s="38" t="s">
        <v>620</v>
      </c>
      <c r="T225" s="38" t="s">
        <v>229</v>
      </c>
      <c r="U225" s="38" t="s">
        <v>609</v>
      </c>
      <c r="V225" s="38" t="s">
        <v>621</v>
      </c>
      <c r="W225" s="38" t="s">
        <v>631</v>
      </c>
      <c r="X225" s="38">
        <v>200</v>
      </c>
    </row>
    <row r="226" spans="1:24" hidden="1">
      <c r="A226" s="38" t="s">
        <v>1979</v>
      </c>
      <c r="B226" s="38" t="s">
        <v>1980</v>
      </c>
      <c r="C226" s="38" t="s">
        <v>1981</v>
      </c>
      <c r="D226" s="38" t="s">
        <v>1982</v>
      </c>
      <c r="E226" s="38" t="s">
        <v>1007</v>
      </c>
      <c r="F226" s="38" t="s">
        <v>1983</v>
      </c>
      <c r="G226" s="38" t="s">
        <v>1984</v>
      </c>
      <c r="J226" s="38" t="s">
        <v>461</v>
      </c>
      <c r="K226" s="38" t="s">
        <v>1985</v>
      </c>
      <c r="N226" s="45">
        <f t="shared" si="12"/>
        <v>3.4090909090909092</v>
      </c>
      <c r="O226" s="45">
        <f t="shared" si="13"/>
        <v>9.0909090909090905E-3</v>
      </c>
      <c r="P226" s="45">
        <f t="shared" si="14"/>
        <v>2.6666666666666666E-3</v>
      </c>
      <c r="Q226" s="38" t="s">
        <v>635</v>
      </c>
      <c r="R226" s="38" t="s">
        <v>1526</v>
      </c>
      <c r="S226" s="38" t="s">
        <v>620</v>
      </c>
      <c r="T226" s="38" t="s">
        <v>229</v>
      </c>
      <c r="U226" s="38" t="s">
        <v>609</v>
      </c>
      <c r="V226" s="38" t="s">
        <v>1986</v>
      </c>
      <c r="W226" s="38" t="s">
        <v>1116</v>
      </c>
      <c r="X226" s="38">
        <v>200</v>
      </c>
    </row>
    <row r="227" spans="1:24" hidden="1">
      <c r="A227" s="38" t="s">
        <v>1987</v>
      </c>
      <c r="B227" s="38" t="s">
        <v>1988</v>
      </c>
      <c r="C227" s="38" t="s">
        <v>1989</v>
      </c>
      <c r="D227" s="38" t="s">
        <v>1990</v>
      </c>
      <c r="E227" s="38" t="s">
        <v>600</v>
      </c>
      <c r="F227" s="38" t="s">
        <v>1991</v>
      </c>
      <c r="G227" s="38" t="s">
        <v>1992</v>
      </c>
      <c r="J227" s="38" t="s">
        <v>352</v>
      </c>
      <c r="K227" s="38" t="s">
        <v>1717</v>
      </c>
      <c r="N227" s="45">
        <f t="shared" si="12"/>
        <v>3.3684210526315788</v>
      </c>
      <c r="O227" s="45">
        <f t="shared" si="13"/>
        <v>1.0526315789473684E-2</v>
      </c>
      <c r="P227" s="45">
        <f t="shared" si="14"/>
        <v>3.1250000000000002E-3</v>
      </c>
      <c r="Q227" s="38" t="s">
        <v>635</v>
      </c>
      <c r="R227" s="38" t="s">
        <v>741</v>
      </c>
      <c r="S227" s="38" t="s">
        <v>637</v>
      </c>
      <c r="T227" s="38" t="s">
        <v>99</v>
      </c>
      <c r="U227" s="38" t="s">
        <v>609</v>
      </c>
      <c r="V227" s="38" t="s">
        <v>621</v>
      </c>
      <c r="W227" s="38" t="s">
        <v>804</v>
      </c>
      <c r="X227" s="38">
        <v>200</v>
      </c>
    </row>
    <row r="228" spans="1:24" hidden="1">
      <c r="A228" s="38" t="s">
        <v>182</v>
      </c>
      <c r="B228" s="38" t="s">
        <v>1993</v>
      </c>
      <c r="C228" s="38" t="s">
        <v>1994</v>
      </c>
      <c r="D228" s="38" t="s">
        <v>1995</v>
      </c>
      <c r="E228" s="38" t="s">
        <v>600</v>
      </c>
      <c r="F228" s="38" t="s">
        <v>1996</v>
      </c>
      <c r="G228" s="38" t="s">
        <v>1997</v>
      </c>
      <c r="H228" s="51"/>
      <c r="I228" s="51"/>
      <c r="J228" s="38" t="s">
        <v>1998</v>
      </c>
      <c r="K228" s="38" t="s">
        <v>1174</v>
      </c>
      <c r="N228" s="45">
        <f t="shared" si="12"/>
        <v>3.3524481693868551</v>
      </c>
      <c r="O228" s="45">
        <f t="shared" si="13"/>
        <v>1.76444640494045E-2</v>
      </c>
      <c r="P228" s="45">
        <f t="shared" si="14"/>
        <v>5.263157894736842E-3</v>
      </c>
      <c r="Q228" s="38" t="s">
        <v>605</v>
      </c>
      <c r="R228" s="38" t="s">
        <v>936</v>
      </c>
      <c r="S228" s="38" t="s">
        <v>704</v>
      </c>
      <c r="T228" s="38" t="s">
        <v>129</v>
      </c>
      <c r="U228" s="38" t="s">
        <v>609</v>
      </c>
      <c r="V228" s="38" t="s">
        <v>1999</v>
      </c>
      <c r="W228" s="38" t="s">
        <v>662</v>
      </c>
      <c r="X228" s="38">
        <v>200</v>
      </c>
    </row>
    <row r="229" spans="1:24" hidden="1">
      <c r="A229" s="38" t="s">
        <v>2000</v>
      </c>
      <c r="B229" s="38" t="s">
        <v>2001</v>
      </c>
      <c r="C229" s="38" t="s">
        <v>2002</v>
      </c>
      <c r="D229" s="38" t="s">
        <v>2003</v>
      </c>
      <c r="E229" s="38" t="s">
        <v>600</v>
      </c>
      <c r="F229" s="38" t="s">
        <v>2004</v>
      </c>
      <c r="G229" s="38" t="s">
        <v>2005</v>
      </c>
      <c r="H229" s="51"/>
      <c r="I229" s="51"/>
      <c r="J229" s="38" t="s">
        <v>2006</v>
      </c>
      <c r="K229" s="38" t="s">
        <v>1673</v>
      </c>
      <c r="N229" s="45">
        <f t="shared" si="12"/>
        <v>3.3436633501875712</v>
      </c>
      <c r="O229" s="45">
        <f t="shared" si="13"/>
        <v>1.6310552927744252E-2</v>
      </c>
      <c r="P229" s="45">
        <f t="shared" si="14"/>
        <v>4.8780487804878049E-3</v>
      </c>
      <c r="Q229" s="38" t="s">
        <v>635</v>
      </c>
      <c r="R229" s="38" t="s">
        <v>2007</v>
      </c>
      <c r="S229" s="38" t="s">
        <v>2008</v>
      </c>
      <c r="T229" s="38" t="s">
        <v>1506</v>
      </c>
      <c r="U229" s="38" t="s">
        <v>729</v>
      </c>
      <c r="V229" s="38" t="s">
        <v>1289</v>
      </c>
      <c r="W229" s="38" t="s">
        <v>622</v>
      </c>
      <c r="X229" s="38">
        <v>200</v>
      </c>
    </row>
    <row r="230" spans="1:24" hidden="1">
      <c r="A230" s="38" t="s">
        <v>2009</v>
      </c>
      <c r="B230" s="38" t="s">
        <v>567</v>
      </c>
      <c r="C230" s="38" t="s">
        <v>568</v>
      </c>
      <c r="D230" s="38" t="s">
        <v>572</v>
      </c>
      <c r="E230" s="38" t="s">
        <v>600</v>
      </c>
      <c r="F230" s="38" t="s">
        <v>569</v>
      </c>
      <c r="G230" s="38" t="s">
        <v>570</v>
      </c>
      <c r="J230" s="38" t="s">
        <v>571</v>
      </c>
      <c r="K230" s="38" t="s">
        <v>1361</v>
      </c>
      <c r="N230" s="45">
        <f t="shared" si="12"/>
        <v>3.3333333333333335</v>
      </c>
      <c r="O230" s="45">
        <f t="shared" si="13"/>
        <v>7.4074074074074077E-3</v>
      </c>
      <c r="P230" s="45">
        <f t="shared" si="14"/>
        <v>2.2222222222222222E-3</v>
      </c>
      <c r="Q230" s="38" t="s">
        <v>605</v>
      </c>
      <c r="R230" s="38" t="s">
        <v>2010</v>
      </c>
      <c r="S230" s="38" t="s">
        <v>2011</v>
      </c>
      <c r="T230" s="38" t="s">
        <v>99</v>
      </c>
      <c r="U230" s="38" t="s">
        <v>609</v>
      </c>
      <c r="V230" s="38" t="s">
        <v>2012</v>
      </c>
      <c r="W230" s="38" t="s">
        <v>715</v>
      </c>
      <c r="X230" s="38">
        <v>200</v>
      </c>
    </row>
    <row r="231" spans="1:24" hidden="1">
      <c r="A231" s="38" t="s">
        <v>2013</v>
      </c>
      <c r="B231" s="38" t="s">
        <v>2014</v>
      </c>
      <c r="C231" s="38" t="s">
        <v>2015</v>
      </c>
      <c r="D231" s="38" t="s">
        <v>2016</v>
      </c>
      <c r="E231" s="38" t="s">
        <v>1007</v>
      </c>
      <c r="F231" s="38" t="s">
        <v>2017</v>
      </c>
      <c r="G231" s="38" t="s">
        <v>2018</v>
      </c>
      <c r="J231" s="38" t="s">
        <v>105</v>
      </c>
      <c r="K231" s="38" t="s">
        <v>477</v>
      </c>
      <c r="N231" s="45">
        <f t="shared" si="12"/>
        <v>3.25</v>
      </c>
      <c r="O231" s="45">
        <f t="shared" si="13"/>
        <v>1.6666666666666666E-2</v>
      </c>
      <c r="P231" s="45">
        <f t="shared" si="14"/>
        <v>5.1282051282051282E-3</v>
      </c>
      <c r="Q231" s="38" t="s">
        <v>635</v>
      </c>
      <c r="R231" s="38" t="s">
        <v>2019</v>
      </c>
      <c r="S231" s="38" t="s">
        <v>620</v>
      </c>
      <c r="T231" s="38" t="s">
        <v>99</v>
      </c>
      <c r="U231" s="38" t="s">
        <v>609</v>
      </c>
      <c r="V231" s="38" t="s">
        <v>621</v>
      </c>
      <c r="W231" s="38" t="s">
        <v>611</v>
      </c>
      <c r="X231" s="38">
        <v>200</v>
      </c>
    </row>
    <row r="232" spans="1:24" hidden="1">
      <c r="A232" s="38" t="s">
        <v>2020</v>
      </c>
      <c r="B232" s="38" t="s">
        <v>2021</v>
      </c>
      <c r="C232" s="38" t="s">
        <v>2022</v>
      </c>
      <c r="D232" s="38" t="s">
        <v>2023</v>
      </c>
      <c r="E232" s="38" t="s">
        <v>600</v>
      </c>
      <c r="F232" s="38" t="s">
        <v>2024</v>
      </c>
      <c r="G232" s="38" t="s">
        <v>2025</v>
      </c>
      <c r="J232" s="38" t="s">
        <v>837</v>
      </c>
      <c r="K232" s="38" t="s">
        <v>744</v>
      </c>
      <c r="N232" s="45">
        <f t="shared" si="12"/>
        <v>3.25</v>
      </c>
      <c r="O232" s="45">
        <f t="shared" si="13"/>
        <v>0.01</v>
      </c>
      <c r="P232" s="45">
        <f t="shared" si="14"/>
        <v>3.0769230769230769E-3</v>
      </c>
      <c r="Q232" s="38" t="s">
        <v>605</v>
      </c>
      <c r="R232" s="38" t="s">
        <v>2026</v>
      </c>
      <c r="S232" s="38" t="s">
        <v>620</v>
      </c>
      <c r="T232" s="38" t="s">
        <v>954</v>
      </c>
      <c r="U232" s="38" t="s">
        <v>609</v>
      </c>
      <c r="V232" s="38" t="s">
        <v>2027</v>
      </c>
      <c r="W232" s="38" t="s">
        <v>928</v>
      </c>
      <c r="X232" s="38">
        <v>200</v>
      </c>
    </row>
    <row r="233" spans="1:24" hidden="1">
      <c r="A233" s="38" t="s">
        <v>2028</v>
      </c>
      <c r="B233" s="38" t="s">
        <v>2029</v>
      </c>
      <c r="C233" s="38" t="s">
        <v>2030</v>
      </c>
      <c r="D233" s="38" t="s">
        <v>2031</v>
      </c>
      <c r="E233" s="38" t="s">
        <v>688</v>
      </c>
      <c r="F233" s="38" t="s">
        <v>2032</v>
      </c>
      <c r="G233" s="38" t="s">
        <v>2033</v>
      </c>
      <c r="J233" s="38" t="s">
        <v>105</v>
      </c>
      <c r="K233" s="38" t="s">
        <v>477</v>
      </c>
      <c r="N233" s="45">
        <f t="shared" si="12"/>
        <v>3.25</v>
      </c>
      <c r="O233" s="45">
        <f t="shared" si="13"/>
        <v>1.6666666666666666E-2</v>
      </c>
      <c r="P233" s="45">
        <f t="shared" si="14"/>
        <v>5.1282051282051282E-3</v>
      </c>
      <c r="Q233" s="38" t="s">
        <v>635</v>
      </c>
      <c r="R233" s="38" t="s">
        <v>659</v>
      </c>
      <c r="S233" s="38" t="s">
        <v>607</v>
      </c>
      <c r="T233" s="38" t="s">
        <v>99</v>
      </c>
      <c r="U233" s="38" t="s">
        <v>609</v>
      </c>
      <c r="V233" s="38" t="s">
        <v>621</v>
      </c>
      <c r="W233" s="38" t="s">
        <v>622</v>
      </c>
      <c r="X233" s="38">
        <v>200</v>
      </c>
    </row>
    <row r="234" spans="1:24" hidden="1">
      <c r="A234" s="38" t="s">
        <v>2034</v>
      </c>
      <c r="B234" s="38" t="s">
        <v>2035</v>
      </c>
      <c r="C234" s="38" t="s">
        <v>2036</v>
      </c>
      <c r="D234" s="38" t="s">
        <v>2037</v>
      </c>
      <c r="E234" s="38" t="s">
        <v>688</v>
      </c>
      <c r="F234" s="38" t="s">
        <v>2038</v>
      </c>
      <c r="G234" s="38" t="s">
        <v>2039</v>
      </c>
      <c r="J234" s="38" t="s">
        <v>155</v>
      </c>
      <c r="K234" s="38" t="s">
        <v>1837</v>
      </c>
      <c r="N234" s="45">
        <f t="shared" si="12"/>
        <v>3.1428571428571428</v>
      </c>
      <c r="O234" s="45">
        <f t="shared" si="13"/>
        <v>9.5238095238095247E-3</v>
      </c>
      <c r="P234" s="45">
        <f t="shared" si="14"/>
        <v>3.0303030303030303E-3</v>
      </c>
      <c r="Q234" s="38" t="s">
        <v>605</v>
      </c>
      <c r="R234" s="38" t="s">
        <v>636</v>
      </c>
      <c r="S234" s="38" t="s">
        <v>644</v>
      </c>
      <c r="T234" s="38" t="s">
        <v>99</v>
      </c>
      <c r="U234" s="38" t="s">
        <v>609</v>
      </c>
      <c r="V234" s="38" t="s">
        <v>742</v>
      </c>
      <c r="W234" s="38" t="s">
        <v>611</v>
      </c>
      <c r="X234" s="38">
        <v>200</v>
      </c>
    </row>
    <row r="235" spans="1:24" hidden="1">
      <c r="A235" s="38" t="s">
        <v>2040</v>
      </c>
      <c r="B235" s="38" t="s">
        <v>2041</v>
      </c>
      <c r="C235" s="38" t="s">
        <v>2042</v>
      </c>
      <c r="D235" s="38" t="s">
        <v>2043</v>
      </c>
      <c r="E235" s="38" t="s">
        <v>600</v>
      </c>
      <c r="F235" s="38" t="s">
        <v>2044</v>
      </c>
      <c r="G235" s="38" t="s">
        <v>2045</v>
      </c>
      <c r="J235" s="38" t="s">
        <v>1156</v>
      </c>
      <c r="K235" s="38" t="s">
        <v>1658</v>
      </c>
      <c r="N235" s="45">
        <f t="shared" si="12"/>
        <v>3.1176470588235294</v>
      </c>
      <c r="O235" s="45">
        <f t="shared" si="13"/>
        <v>1.1764705882352941E-2</v>
      </c>
      <c r="P235" s="45">
        <f t="shared" si="14"/>
        <v>3.7735849056603774E-3</v>
      </c>
      <c r="Q235" s="38" t="s">
        <v>605</v>
      </c>
      <c r="R235" s="38" t="s">
        <v>861</v>
      </c>
      <c r="S235" s="38" t="s">
        <v>728</v>
      </c>
      <c r="T235" s="38" t="s">
        <v>1150</v>
      </c>
      <c r="U235" s="38" t="s">
        <v>609</v>
      </c>
      <c r="V235" s="38" t="s">
        <v>621</v>
      </c>
      <c r="W235" s="38" t="s">
        <v>631</v>
      </c>
      <c r="X235" s="38">
        <v>200</v>
      </c>
    </row>
    <row r="236" spans="1:24" hidden="1">
      <c r="A236" s="38" t="s">
        <v>2046</v>
      </c>
      <c r="B236" s="38" t="s">
        <v>1947</v>
      </c>
      <c r="C236" s="38" t="s">
        <v>2047</v>
      </c>
      <c r="D236" s="38" t="s">
        <v>2048</v>
      </c>
      <c r="E236" s="38" t="s">
        <v>600</v>
      </c>
      <c r="F236" s="38" t="s">
        <v>2049</v>
      </c>
      <c r="G236" s="38" t="s">
        <v>2050</v>
      </c>
      <c r="J236" s="38" t="s">
        <v>199</v>
      </c>
      <c r="K236" s="38" t="s">
        <v>1368</v>
      </c>
      <c r="N236" s="45">
        <f t="shared" si="12"/>
        <v>3.1111111111111112</v>
      </c>
      <c r="O236" s="45">
        <f t="shared" si="13"/>
        <v>1.1111111111111112E-2</v>
      </c>
      <c r="P236" s="45">
        <f t="shared" si="14"/>
        <v>3.5714285714285713E-3</v>
      </c>
      <c r="Q236" s="38" t="s">
        <v>605</v>
      </c>
      <c r="R236" s="38" t="s">
        <v>2051</v>
      </c>
      <c r="S236" s="38" t="s">
        <v>620</v>
      </c>
      <c r="T236" s="38" t="s">
        <v>99</v>
      </c>
      <c r="U236" s="38" t="s">
        <v>609</v>
      </c>
      <c r="V236" s="38" t="s">
        <v>621</v>
      </c>
      <c r="W236" s="38" t="s">
        <v>611</v>
      </c>
      <c r="X236" s="38">
        <v>200</v>
      </c>
    </row>
    <row r="237" spans="1:24" hidden="1">
      <c r="A237" s="38" t="s">
        <v>2052</v>
      </c>
      <c r="B237" s="38" t="s">
        <v>2053</v>
      </c>
      <c r="C237" s="38" t="s">
        <v>2054</v>
      </c>
      <c r="D237" s="38" t="s">
        <v>2055</v>
      </c>
      <c r="E237" s="38" t="s">
        <v>600</v>
      </c>
      <c r="F237" s="38" t="s">
        <v>327</v>
      </c>
      <c r="G237" s="38" t="s">
        <v>2056</v>
      </c>
      <c r="H237" s="51"/>
      <c r="I237" s="51"/>
      <c r="J237" s="38" t="s">
        <v>175</v>
      </c>
      <c r="K237" s="38" t="s">
        <v>822</v>
      </c>
      <c r="N237" s="45">
        <f t="shared" si="12"/>
        <v>3.1</v>
      </c>
      <c r="O237" s="45">
        <f t="shared" si="13"/>
        <v>0.02</v>
      </c>
      <c r="P237" s="45">
        <f t="shared" si="14"/>
        <v>6.4516129032258064E-3</v>
      </c>
      <c r="Q237" s="38" t="s">
        <v>605</v>
      </c>
      <c r="R237" s="38" t="s">
        <v>861</v>
      </c>
      <c r="S237" s="38" t="s">
        <v>607</v>
      </c>
      <c r="T237" s="38" t="s">
        <v>99</v>
      </c>
      <c r="U237" s="38" t="s">
        <v>609</v>
      </c>
      <c r="V237" s="38" t="s">
        <v>621</v>
      </c>
      <c r="W237" s="38" t="s">
        <v>928</v>
      </c>
      <c r="X237" s="38">
        <v>200</v>
      </c>
    </row>
    <row r="238" spans="1:24" hidden="1">
      <c r="A238" s="38" t="s">
        <v>119</v>
      </c>
      <c r="B238" s="38" t="s">
        <v>2057</v>
      </c>
      <c r="C238" s="38" t="s">
        <v>2058</v>
      </c>
      <c r="D238" s="38" t="s">
        <v>2059</v>
      </c>
      <c r="E238" s="38" t="s">
        <v>600</v>
      </c>
      <c r="F238" s="38" t="s">
        <v>2060</v>
      </c>
      <c r="G238" s="38" t="s">
        <v>2061</v>
      </c>
      <c r="J238" s="38" t="s">
        <v>44</v>
      </c>
      <c r="K238" s="38" t="s">
        <v>2062</v>
      </c>
      <c r="N238" s="45">
        <f t="shared" si="12"/>
        <v>3.0909090909090908</v>
      </c>
      <c r="O238" s="45">
        <f t="shared" si="13"/>
        <v>1.8181818181818181E-2</v>
      </c>
      <c r="P238" s="45">
        <f t="shared" si="14"/>
        <v>5.8823529411764705E-3</v>
      </c>
      <c r="Q238" s="38" t="s">
        <v>605</v>
      </c>
      <c r="R238" s="38" t="s">
        <v>1548</v>
      </c>
      <c r="S238" s="38" t="s">
        <v>2063</v>
      </c>
      <c r="T238" s="38" t="s">
        <v>229</v>
      </c>
      <c r="U238" s="38" t="s">
        <v>609</v>
      </c>
      <c r="V238" s="38" t="s">
        <v>621</v>
      </c>
      <c r="W238" s="38" t="s">
        <v>622</v>
      </c>
      <c r="X238" s="38">
        <v>200</v>
      </c>
    </row>
    <row r="239" spans="1:24" hidden="1">
      <c r="A239" s="38" t="s">
        <v>2064</v>
      </c>
      <c r="B239" s="38" t="s">
        <v>2065</v>
      </c>
      <c r="C239" s="38" t="s">
        <v>2066</v>
      </c>
      <c r="D239" s="38" t="s">
        <v>2067</v>
      </c>
      <c r="E239" s="38" t="s">
        <v>600</v>
      </c>
      <c r="F239" s="38" t="s">
        <v>2068</v>
      </c>
      <c r="G239" s="38" t="s">
        <v>2069</v>
      </c>
      <c r="J239" s="38" t="s">
        <v>320</v>
      </c>
      <c r="K239" s="38" t="s">
        <v>217</v>
      </c>
      <c r="N239" s="45">
        <f t="shared" si="12"/>
        <v>3.0666666666666669</v>
      </c>
      <c r="O239" s="45">
        <f t="shared" si="13"/>
        <v>1.3333333333333334E-2</v>
      </c>
      <c r="P239" s="45">
        <f t="shared" si="14"/>
        <v>4.3478260869565218E-3</v>
      </c>
      <c r="Q239" s="38" t="s">
        <v>605</v>
      </c>
      <c r="R239" s="38" t="s">
        <v>606</v>
      </c>
      <c r="S239" s="38" t="s">
        <v>620</v>
      </c>
      <c r="T239" s="38" t="s">
        <v>229</v>
      </c>
      <c r="U239" s="38" t="s">
        <v>609</v>
      </c>
      <c r="V239" s="38" t="s">
        <v>2070</v>
      </c>
      <c r="W239" s="38" t="s">
        <v>662</v>
      </c>
      <c r="X239" s="38">
        <v>200</v>
      </c>
    </row>
    <row r="240" spans="1:24" hidden="1">
      <c r="A240" s="38" t="s">
        <v>313</v>
      </c>
      <c r="B240" s="38" t="s">
        <v>2071</v>
      </c>
      <c r="C240" s="38" t="s">
        <v>2071</v>
      </c>
      <c r="D240" s="38" t="s">
        <v>2072</v>
      </c>
      <c r="E240" s="38" t="s">
        <v>600</v>
      </c>
      <c r="F240" s="38" t="s">
        <v>2073</v>
      </c>
      <c r="G240" s="38" t="s">
        <v>2074</v>
      </c>
      <c r="J240" s="38" t="s">
        <v>1156</v>
      </c>
      <c r="K240" s="38" t="s">
        <v>895</v>
      </c>
      <c r="N240" s="45">
        <f t="shared" si="12"/>
        <v>3.0588235294117645</v>
      </c>
      <c r="O240" s="45">
        <f t="shared" si="13"/>
        <v>1.1764705882352941E-2</v>
      </c>
      <c r="P240" s="45">
        <f t="shared" si="14"/>
        <v>3.8461538461538464E-3</v>
      </c>
      <c r="Q240" s="38" t="s">
        <v>605</v>
      </c>
      <c r="R240" s="38" t="s">
        <v>1490</v>
      </c>
      <c r="S240" s="38" t="s">
        <v>2075</v>
      </c>
      <c r="T240" s="38" t="s">
        <v>229</v>
      </c>
      <c r="U240" s="38" t="s">
        <v>609</v>
      </c>
      <c r="V240" s="38" t="s">
        <v>621</v>
      </c>
      <c r="W240" s="38" t="s">
        <v>715</v>
      </c>
      <c r="X240" s="38">
        <v>200</v>
      </c>
    </row>
    <row r="241" spans="1:24" hidden="1">
      <c r="A241" s="38" t="s">
        <v>2076</v>
      </c>
      <c r="B241" s="38" t="s">
        <v>2077</v>
      </c>
      <c r="C241" s="38" t="s">
        <v>2078</v>
      </c>
      <c r="D241" s="38" t="s">
        <v>2079</v>
      </c>
      <c r="E241" s="38" t="s">
        <v>688</v>
      </c>
      <c r="F241" s="38" t="s">
        <v>2080</v>
      </c>
      <c r="G241" s="38" t="s">
        <v>2081</v>
      </c>
      <c r="J241" s="38" t="s">
        <v>752</v>
      </c>
      <c r="K241" s="38" t="s">
        <v>2082</v>
      </c>
      <c r="N241" s="45">
        <f t="shared" si="12"/>
        <v>3.0181818181818181</v>
      </c>
      <c r="O241" s="45">
        <f t="shared" si="13"/>
        <v>5.454545454545455E-3</v>
      </c>
      <c r="P241" s="45">
        <f t="shared" si="14"/>
        <v>1.8072289156626507E-3</v>
      </c>
      <c r="Q241" s="38" t="s">
        <v>605</v>
      </c>
      <c r="R241" s="38" t="s">
        <v>2083</v>
      </c>
      <c r="S241" s="38" t="s">
        <v>620</v>
      </c>
      <c r="T241" s="38" t="s">
        <v>129</v>
      </c>
      <c r="U241" s="38" t="s">
        <v>729</v>
      </c>
      <c r="V241" s="38" t="s">
        <v>621</v>
      </c>
      <c r="W241" s="38" t="s">
        <v>638</v>
      </c>
      <c r="X241" s="38">
        <v>300</v>
      </c>
    </row>
    <row r="242" spans="1:24" hidden="1">
      <c r="A242" s="38" t="s">
        <v>237</v>
      </c>
      <c r="B242" s="38" t="s">
        <v>2084</v>
      </c>
      <c r="C242" s="38" t="s">
        <v>2085</v>
      </c>
      <c r="D242" s="38" t="s">
        <v>2086</v>
      </c>
      <c r="E242" s="38" t="s">
        <v>688</v>
      </c>
      <c r="F242" s="38" t="s">
        <v>2087</v>
      </c>
      <c r="G242" s="38" t="s">
        <v>2088</v>
      </c>
      <c r="J242" s="38" t="s">
        <v>2089</v>
      </c>
      <c r="K242" s="38" t="s">
        <v>123</v>
      </c>
      <c r="N242" s="45">
        <f t="shared" si="12"/>
        <v>2.9705911476383799</v>
      </c>
      <c r="O242" s="45">
        <f t="shared" si="13"/>
        <v>1.9803940984255867E-2</v>
      </c>
      <c r="P242" s="45">
        <f t="shared" si="14"/>
        <v>6.6666666666666671E-3</v>
      </c>
      <c r="Q242" s="38" t="s">
        <v>635</v>
      </c>
      <c r="R242" s="38" t="s">
        <v>2090</v>
      </c>
      <c r="S242" s="38" t="s">
        <v>2091</v>
      </c>
      <c r="T242" s="38" t="s">
        <v>129</v>
      </c>
      <c r="U242" s="38" t="s">
        <v>729</v>
      </c>
      <c r="V242" s="38" t="s">
        <v>2092</v>
      </c>
      <c r="W242" s="38" t="s">
        <v>715</v>
      </c>
      <c r="X242" s="38">
        <v>200</v>
      </c>
    </row>
    <row r="243" spans="1:24" hidden="1">
      <c r="A243" s="38" t="s">
        <v>79</v>
      </c>
      <c r="B243" s="38" t="s">
        <v>2093</v>
      </c>
      <c r="C243" s="38" t="s">
        <v>2094</v>
      </c>
      <c r="D243" s="38" t="s">
        <v>2095</v>
      </c>
      <c r="E243" s="38" t="s">
        <v>600</v>
      </c>
      <c r="F243" s="38" t="s">
        <v>2096</v>
      </c>
      <c r="G243" s="38" t="s">
        <v>2097</v>
      </c>
      <c r="J243" s="38" t="s">
        <v>113</v>
      </c>
      <c r="K243" s="38" t="s">
        <v>1673</v>
      </c>
      <c r="N243" s="45">
        <f t="shared" si="12"/>
        <v>2.9285714285714284</v>
      </c>
      <c r="O243" s="45">
        <f t="shared" si="13"/>
        <v>1.4285714285714285E-2</v>
      </c>
      <c r="P243" s="45">
        <f t="shared" si="14"/>
        <v>4.8780487804878049E-3</v>
      </c>
      <c r="Q243" s="38" t="s">
        <v>605</v>
      </c>
      <c r="R243" s="38" t="s">
        <v>2098</v>
      </c>
      <c r="S243" s="38" t="s">
        <v>704</v>
      </c>
      <c r="T243" s="38" t="s">
        <v>2099</v>
      </c>
      <c r="U243" s="38" t="s">
        <v>609</v>
      </c>
      <c r="V243" s="38" t="s">
        <v>661</v>
      </c>
      <c r="W243" s="38" t="s">
        <v>662</v>
      </c>
      <c r="X243" s="38">
        <v>200</v>
      </c>
    </row>
    <row r="244" spans="1:24" hidden="1">
      <c r="A244" s="38" t="s">
        <v>2100</v>
      </c>
      <c r="B244" s="38" t="s">
        <v>2101</v>
      </c>
      <c r="C244" s="38" t="s">
        <v>2102</v>
      </c>
      <c r="D244" s="38" t="s">
        <v>2103</v>
      </c>
      <c r="E244" s="38" t="s">
        <v>600</v>
      </c>
      <c r="F244" s="38" t="s">
        <v>2104</v>
      </c>
      <c r="G244" s="38" t="s">
        <v>2105</v>
      </c>
      <c r="J244" s="38" t="s">
        <v>1174</v>
      </c>
      <c r="K244" s="38" t="s">
        <v>2106</v>
      </c>
      <c r="N244" s="45">
        <f t="shared" si="12"/>
        <v>2.9210526315789473</v>
      </c>
      <c r="O244" s="45">
        <f t="shared" si="13"/>
        <v>7.8947368421052634E-3</v>
      </c>
      <c r="P244" s="45">
        <f t="shared" si="14"/>
        <v>2.7027027027027029E-3</v>
      </c>
      <c r="Q244" s="38" t="s">
        <v>605</v>
      </c>
      <c r="R244" s="38" t="s">
        <v>2107</v>
      </c>
      <c r="S244" s="38" t="s">
        <v>620</v>
      </c>
      <c r="T244" s="38" t="s">
        <v>229</v>
      </c>
      <c r="U244" s="38" t="s">
        <v>729</v>
      </c>
      <c r="V244" s="38" t="s">
        <v>645</v>
      </c>
      <c r="W244" s="38" t="s">
        <v>631</v>
      </c>
      <c r="X244" s="38">
        <v>300</v>
      </c>
    </row>
    <row r="245" spans="1:24" hidden="1">
      <c r="A245" s="38" t="s">
        <v>2108</v>
      </c>
      <c r="B245" s="38" t="s">
        <v>2109</v>
      </c>
      <c r="C245" s="38" t="s">
        <v>2110</v>
      </c>
      <c r="D245" s="38" t="s">
        <v>2111</v>
      </c>
      <c r="E245" s="38" t="s">
        <v>600</v>
      </c>
      <c r="F245" s="38" t="s">
        <v>2112</v>
      </c>
      <c r="G245" s="38" t="s">
        <v>2113</v>
      </c>
      <c r="J245" s="38" t="s">
        <v>105</v>
      </c>
      <c r="K245" s="38" t="s">
        <v>810</v>
      </c>
      <c r="N245" s="45">
        <f t="shared" si="12"/>
        <v>2.9166666666666665</v>
      </c>
      <c r="O245" s="45">
        <f t="shared" si="13"/>
        <v>1.6666666666666666E-2</v>
      </c>
      <c r="P245" s="45">
        <f t="shared" si="14"/>
        <v>5.7142857142857143E-3</v>
      </c>
      <c r="Q245" s="38" t="s">
        <v>605</v>
      </c>
      <c r="R245" s="38" t="s">
        <v>861</v>
      </c>
      <c r="S245" s="38" t="s">
        <v>2114</v>
      </c>
      <c r="T245" s="38" t="s">
        <v>229</v>
      </c>
      <c r="U245" s="38" t="s">
        <v>609</v>
      </c>
      <c r="V245" s="38" t="s">
        <v>2115</v>
      </c>
      <c r="W245" s="38" t="s">
        <v>928</v>
      </c>
      <c r="X245" s="38">
        <v>200</v>
      </c>
    </row>
    <row r="246" spans="1:24" hidden="1">
      <c r="A246" s="38" t="s">
        <v>2116</v>
      </c>
      <c r="B246" s="38" t="s">
        <v>2117</v>
      </c>
      <c r="C246" s="38" t="s">
        <v>2118</v>
      </c>
      <c r="D246" s="38" t="s">
        <v>2119</v>
      </c>
      <c r="E246" s="38" t="s">
        <v>600</v>
      </c>
      <c r="F246" s="38" t="s">
        <v>2117</v>
      </c>
      <c r="G246" s="38" t="s">
        <v>2120</v>
      </c>
      <c r="J246" s="38" t="s">
        <v>2121</v>
      </c>
      <c r="K246" s="38" t="s">
        <v>2122</v>
      </c>
      <c r="N246" s="45">
        <f t="shared" si="12"/>
        <v>3.1737312933701194</v>
      </c>
      <c r="O246" s="45">
        <f t="shared" si="13"/>
        <v>1.6721009949000918E-2</v>
      </c>
      <c r="P246" s="45">
        <f t="shared" si="14"/>
        <v>5.2685651062933008E-3</v>
      </c>
      <c r="Q246" s="38" t="s">
        <v>2123</v>
      </c>
      <c r="R246" s="38" t="s">
        <v>1020</v>
      </c>
      <c r="S246" s="38" t="s">
        <v>620</v>
      </c>
      <c r="T246" s="38" t="s">
        <v>99</v>
      </c>
      <c r="U246" s="38" t="s">
        <v>609</v>
      </c>
      <c r="V246" s="38" t="s">
        <v>621</v>
      </c>
      <c r="W246" s="38" t="s">
        <v>631</v>
      </c>
      <c r="X246" s="38">
        <v>200</v>
      </c>
    </row>
    <row r="247" spans="1:24" hidden="1">
      <c r="A247" s="38" t="s">
        <v>2124</v>
      </c>
      <c r="B247" s="38" t="s">
        <v>2125</v>
      </c>
      <c r="C247" s="38" t="s">
        <v>2126</v>
      </c>
      <c r="D247" s="38" t="s">
        <v>2127</v>
      </c>
      <c r="E247" s="38" t="s">
        <v>688</v>
      </c>
      <c r="F247" s="38" t="s">
        <v>2128</v>
      </c>
      <c r="G247" s="38" t="s">
        <v>2129</v>
      </c>
      <c r="J247" s="38" t="s">
        <v>44</v>
      </c>
      <c r="K247" s="38" t="s">
        <v>485</v>
      </c>
      <c r="N247" s="45">
        <f t="shared" si="12"/>
        <v>2.9090909090909092</v>
      </c>
      <c r="O247" s="45">
        <f t="shared" si="13"/>
        <v>1.8181818181818181E-2</v>
      </c>
      <c r="P247" s="45">
        <f t="shared" si="14"/>
        <v>6.2500000000000003E-3</v>
      </c>
      <c r="Q247" s="38" t="s">
        <v>635</v>
      </c>
      <c r="R247" s="38" t="s">
        <v>1471</v>
      </c>
      <c r="S247" s="38" t="s">
        <v>2130</v>
      </c>
      <c r="T247" s="38" t="s">
        <v>1534</v>
      </c>
      <c r="U247" s="38" t="s">
        <v>609</v>
      </c>
      <c r="V247" s="38" t="s">
        <v>2131</v>
      </c>
      <c r="W247" s="38" t="s">
        <v>715</v>
      </c>
      <c r="X247" s="38">
        <v>200</v>
      </c>
    </row>
    <row r="248" spans="1:24" hidden="1">
      <c r="A248" s="38" t="s">
        <v>2132</v>
      </c>
      <c r="B248" s="38" t="s">
        <v>2133</v>
      </c>
      <c r="C248" s="38" t="s">
        <v>2134</v>
      </c>
      <c r="D248" s="38" t="s">
        <v>2135</v>
      </c>
      <c r="E248" s="38" t="s">
        <v>688</v>
      </c>
      <c r="F248" s="38" t="s">
        <v>2136</v>
      </c>
      <c r="G248" s="38" t="s">
        <v>2137</v>
      </c>
      <c r="J248" s="38" t="s">
        <v>155</v>
      </c>
      <c r="K248" s="38" t="s">
        <v>713</v>
      </c>
      <c r="N248" s="45">
        <f t="shared" si="12"/>
        <v>2.8571428571428572</v>
      </c>
      <c r="O248" s="45">
        <f t="shared" si="13"/>
        <v>9.5238095238095247E-3</v>
      </c>
      <c r="P248" s="45">
        <f t="shared" si="14"/>
        <v>3.3333333333333335E-3</v>
      </c>
      <c r="Q248" s="38" t="s">
        <v>635</v>
      </c>
      <c r="R248" s="38" t="s">
        <v>870</v>
      </c>
      <c r="S248" s="38" t="s">
        <v>2138</v>
      </c>
      <c r="T248" s="38" t="s">
        <v>99</v>
      </c>
      <c r="U248" s="38" t="s">
        <v>609</v>
      </c>
      <c r="V248" s="38" t="s">
        <v>2137</v>
      </c>
      <c r="W248" s="38" t="s">
        <v>622</v>
      </c>
      <c r="X248" s="38">
        <v>200</v>
      </c>
    </row>
    <row r="249" spans="1:24" hidden="1">
      <c r="A249" s="38" t="s">
        <v>2139</v>
      </c>
      <c r="B249" s="38" t="s">
        <v>2140</v>
      </c>
      <c r="C249" s="38" t="s">
        <v>2141</v>
      </c>
      <c r="D249" s="38" t="s">
        <v>2142</v>
      </c>
      <c r="E249" s="38" t="s">
        <v>600</v>
      </c>
      <c r="F249" s="38" t="s">
        <v>2143</v>
      </c>
      <c r="G249" s="38" t="s">
        <v>2144</v>
      </c>
      <c r="J249" s="38" t="s">
        <v>2145</v>
      </c>
      <c r="K249" s="38" t="s">
        <v>199</v>
      </c>
      <c r="N249" s="45">
        <f t="shared" si="12"/>
        <v>1.7430037765081825</v>
      </c>
      <c r="O249" s="45">
        <f t="shared" si="13"/>
        <v>1.9366708627868694E-2</v>
      </c>
      <c r="P249" s="45">
        <f t="shared" si="14"/>
        <v>1.1111111111111112E-2</v>
      </c>
      <c r="Q249" s="38" t="s">
        <v>702</v>
      </c>
      <c r="R249" s="38" t="s">
        <v>741</v>
      </c>
      <c r="S249" s="38" t="s">
        <v>2146</v>
      </c>
      <c r="T249" s="38" t="s">
        <v>2147</v>
      </c>
      <c r="U249" s="38" t="s">
        <v>609</v>
      </c>
      <c r="V249" s="38" t="s">
        <v>2148</v>
      </c>
      <c r="W249" s="38" t="s">
        <v>715</v>
      </c>
      <c r="X249" s="38">
        <v>200</v>
      </c>
    </row>
    <row r="250" spans="1:24" hidden="1">
      <c r="A250" s="38" t="s">
        <v>2149</v>
      </c>
      <c r="B250" s="38" t="s">
        <v>2150</v>
      </c>
      <c r="C250" s="38" t="s">
        <v>2151</v>
      </c>
      <c r="D250" s="38" t="s">
        <v>2152</v>
      </c>
      <c r="E250" s="38" t="s">
        <v>600</v>
      </c>
      <c r="F250" s="38" t="s">
        <v>2153</v>
      </c>
      <c r="G250" s="38" t="s">
        <v>2154</v>
      </c>
      <c r="J250" s="38" t="s">
        <v>2155</v>
      </c>
      <c r="K250" s="38" t="s">
        <v>639</v>
      </c>
      <c r="N250" s="45">
        <f t="shared" si="12"/>
        <v>2.8393052834324046</v>
      </c>
      <c r="O250" s="45">
        <f t="shared" si="13"/>
        <v>4.9812373393550956E-3</v>
      </c>
      <c r="P250" s="45">
        <f t="shared" si="14"/>
        <v>1.7543859649122807E-3</v>
      </c>
      <c r="Q250" s="38" t="s">
        <v>635</v>
      </c>
      <c r="R250" s="38" t="s">
        <v>1490</v>
      </c>
      <c r="S250" s="38" t="s">
        <v>607</v>
      </c>
      <c r="T250" s="38" t="s">
        <v>988</v>
      </c>
      <c r="U250" s="38" t="s">
        <v>729</v>
      </c>
      <c r="V250" s="38" t="s">
        <v>621</v>
      </c>
      <c r="W250" s="38" t="s">
        <v>638</v>
      </c>
      <c r="X250" s="38">
        <v>300</v>
      </c>
    </row>
    <row r="251" spans="1:24" hidden="1">
      <c r="A251" s="38" t="s">
        <v>2156</v>
      </c>
      <c r="B251" s="38" t="s">
        <v>2157</v>
      </c>
      <c r="C251" s="38" t="s">
        <v>2158</v>
      </c>
      <c r="D251" s="38" t="s">
        <v>2159</v>
      </c>
      <c r="E251" s="38" t="s">
        <v>688</v>
      </c>
      <c r="F251" s="38" t="s">
        <v>2160</v>
      </c>
      <c r="G251" s="38" t="s">
        <v>2161</v>
      </c>
      <c r="J251" s="38" t="s">
        <v>44</v>
      </c>
      <c r="K251" s="38" t="s">
        <v>822</v>
      </c>
      <c r="N251" s="45">
        <f t="shared" si="12"/>
        <v>2.8181818181818183</v>
      </c>
      <c r="O251" s="45">
        <f t="shared" si="13"/>
        <v>1.8181818181818181E-2</v>
      </c>
      <c r="P251" s="45">
        <f t="shared" si="14"/>
        <v>6.4516129032258064E-3</v>
      </c>
      <c r="Q251" s="38" t="s">
        <v>605</v>
      </c>
      <c r="R251" s="38" t="s">
        <v>741</v>
      </c>
      <c r="S251" s="38" t="s">
        <v>620</v>
      </c>
      <c r="T251" s="38" t="s">
        <v>129</v>
      </c>
      <c r="U251" s="38" t="s">
        <v>609</v>
      </c>
      <c r="V251" s="38" t="s">
        <v>621</v>
      </c>
      <c r="W251" s="38" t="s">
        <v>928</v>
      </c>
      <c r="X251" s="38">
        <v>200</v>
      </c>
    </row>
    <row r="252" spans="1:24" hidden="1">
      <c r="A252" s="38" t="s">
        <v>2162</v>
      </c>
      <c r="B252" s="38" t="s">
        <v>2163</v>
      </c>
      <c r="C252" s="38" t="s">
        <v>2164</v>
      </c>
      <c r="D252" s="38" t="s">
        <v>2165</v>
      </c>
      <c r="E252" s="38" t="s">
        <v>688</v>
      </c>
      <c r="F252" s="38" t="s">
        <v>2166</v>
      </c>
      <c r="G252" s="38" t="s">
        <v>2167</v>
      </c>
      <c r="H252" s="51"/>
      <c r="I252" s="51"/>
      <c r="J252" s="38" t="s">
        <v>485</v>
      </c>
      <c r="K252" s="38" t="s">
        <v>1361</v>
      </c>
      <c r="N252" s="45">
        <f t="shared" si="12"/>
        <v>2.8125</v>
      </c>
      <c r="O252" s="45">
        <f t="shared" si="13"/>
        <v>9.3749999999999997E-3</v>
      </c>
      <c r="P252" s="45">
        <f t="shared" si="14"/>
        <v>3.3333333333333335E-3</v>
      </c>
      <c r="Q252" s="38" t="s">
        <v>605</v>
      </c>
      <c r="R252" s="38" t="s">
        <v>1246</v>
      </c>
      <c r="S252" s="38" t="s">
        <v>2168</v>
      </c>
      <c r="T252" s="38" t="s">
        <v>1297</v>
      </c>
      <c r="U252" s="38" t="s">
        <v>729</v>
      </c>
      <c r="V252" s="38" t="s">
        <v>2169</v>
      </c>
      <c r="W252" s="38" t="s">
        <v>763</v>
      </c>
      <c r="X252" s="38">
        <v>300</v>
      </c>
    </row>
    <row r="253" spans="1:24" hidden="1">
      <c r="A253" s="38" t="s">
        <v>2170</v>
      </c>
      <c r="B253" s="38" t="s">
        <v>2171</v>
      </c>
      <c r="C253" s="38" t="s">
        <v>2172</v>
      </c>
      <c r="D253" s="38" t="s">
        <v>2173</v>
      </c>
      <c r="E253" s="38" t="s">
        <v>600</v>
      </c>
      <c r="F253" s="38" t="s">
        <v>2174</v>
      </c>
      <c r="G253" s="38" t="s">
        <v>2175</v>
      </c>
      <c r="J253" s="38" t="s">
        <v>123</v>
      </c>
      <c r="K253" s="38" t="s">
        <v>975</v>
      </c>
      <c r="N253" s="45">
        <f t="shared" si="12"/>
        <v>2.8</v>
      </c>
      <c r="O253" s="45">
        <f t="shared" si="13"/>
        <v>0.01</v>
      </c>
      <c r="P253" s="45">
        <f t="shared" si="14"/>
        <v>3.5714285714285713E-3</v>
      </c>
      <c r="Q253" s="38" t="s">
        <v>605</v>
      </c>
      <c r="R253" s="38" t="s">
        <v>606</v>
      </c>
      <c r="S253" s="38" t="s">
        <v>620</v>
      </c>
      <c r="T253" s="38" t="s">
        <v>99</v>
      </c>
      <c r="U253" s="38" t="s">
        <v>729</v>
      </c>
      <c r="V253" s="38" t="s">
        <v>2176</v>
      </c>
      <c r="W253" s="38" t="s">
        <v>763</v>
      </c>
      <c r="X253" s="38">
        <v>300</v>
      </c>
    </row>
    <row r="254" spans="1:24" hidden="1">
      <c r="A254" s="38" t="s">
        <v>2177</v>
      </c>
      <c r="B254" s="38" t="s">
        <v>2178</v>
      </c>
      <c r="C254" s="38" t="s">
        <v>2179</v>
      </c>
      <c r="D254" s="38" t="s">
        <v>2180</v>
      </c>
      <c r="E254" s="38" t="s">
        <v>688</v>
      </c>
      <c r="F254" s="38" t="s">
        <v>2181</v>
      </c>
      <c r="G254" s="38" t="s">
        <v>2182</v>
      </c>
      <c r="J254" s="38" t="s">
        <v>477</v>
      </c>
      <c r="K254" s="38" t="s">
        <v>1031</v>
      </c>
      <c r="N254" s="45">
        <f t="shared" si="12"/>
        <v>2.7948717948717947</v>
      </c>
      <c r="O254" s="45">
        <f t="shared" si="13"/>
        <v>7.6923076923076927E-3</v>
      </c>
      <c r="P254" s="45">
        <f t="shared" si="14"/>
        <v>2.7522935779816515E-3</v>
      </c>
      <c r="Q254" s="38" t="s">
        <v>635</v>
      </c>
      <c r="R254" s="38" t="s">
        <v>1246</v>
      </c>
      <c r="S254" s="38" t="s">
        <v>637</v>
      </c>
      <c r="T254" s="38" t="s">
        <v>129</v>
      </c>
      <c r="U254" s="38" t="s">
        <v>729</v>
      </c>
      <c r="V254" s="38" t="s">
        <v>621</v>
      </c>
      <c r="W254" s="38" t="s">
        <v>928</v>
      </c>
      <c r="X254" s="38">
        <v>300</v>
      </c>
    </row>
    <row r="255" spans="1:24" hidden="1">
      <c r="A255" s="38" t="s">
        <v>148</v>
      </c>
      <c r="B255" s="38" t="s">
        <v>2183</v>
      </c>
      <c r="C255" s="38" t="s">
        <v>2184</v>
      </c>
      <c r="D255" s="38" t="s">
        <v>2185</v>
      </c>
      <c r="E255" s="38" t="s">
        <v>600</v>
      </c>
      <c r="F255" s="38" t="s">
        <v>2186</v>
      </c>
      <c r="G255" s="38" t="s">
        <v>2187</v>
      </c>
      <c r="H255" s="51"/>
      <c r="I255" s="51"/>
      <c r="J255" s="38" t="s">
        <v>2188</v>
      </c>
      <c r="K255" s="38" t="s">
        <v>571</v>
      </c>
      <c r="N255" s="45">
        <f t="shared" si="12"/>
        <v>2.7692307692307692</v>
      </c>
      <c r="O255" s="45">
        <f t="shared" si="13"/>
        <v>2.0512820512820513E-2</v>
      </c>
      <c r="P255" s="45">
        <f t="shared" si="14"/>
        <v>7.4074074074074077E-3</v>
      </c>
      <c r="Q255" s="38" t="s">
        <v>605</v>
      </c>
      <c r="R255" s="38" t="s">
        <v>2189</v>
      </c>
      <c r="S255" s="38" t="s">
        <v>620</v>
      </c>
      <c r="T255" s="38" t="s">
        <v>229</v>
      </c>
      <c r="U255" s="38" t="s">
        <v>729</v>
      </c>
      <c r="V255" s="38" t="s">
        <v>621</v>
      </c>
      <c r="W255" s="38" t="s">
        <v>638</v>
      </c>
      <c r="X255" s="38">
        <v>200</v>
      </c>
    </row>
    <row r="256" spans="1:24" hidden="1">
      <c r="A256" s="38" t="s">
        <v>2190</v>
      </c>
      <c r="B256" s="38" t="s">
        <v>2191</v>
      </c>
      <c r="C256" s="38" t="s">
        <v>2192</v>
      </c>
      <c r="D256" s="38" t="s">
        <v>2193</v>
      </c>
      <c r="E256" s="38" t="s">
        <v>600</v>
      </c>
      <c r="F256" s="38" t="s">
        <v>2194</v>
      </c>
      <c r="G256" s="38" t="s">
        <v>2195</v>
      </c>
      <c r="J256" s="38" t="s">
        <v>2196</v>
      </c>
      <c r="K256" s="38" t="s">
        <v>1178</v>
      </c>
      <c r="N256" s="45">
        <f t="shared" si="12"/>
        <v>2.7680474242461357</v>
      </c>
      <c r="O256" s="45">
        <f t="shared" si="13"/>
        <v>7.3487984714499183E-3</v>
      </c>
      <c r="P256" s="45">
        <f t="shared" si="14"/>
        <v>2.6548672566371681E-3</v>
      </c>
      <c r="Q256" s="38" t="s">
        <v>987</v>
      </c>
      <c r="R256" s="38" t="s">
        <v>1119</v>
      </c>
      <c r="S256" s="38" t="s">
        <v>620</v>
      </c>
      <c r="T256" s="38" t="s">
        <v>229</v>
      </c>
      <c r="U256" s="38" t="s">
        <v>729</v>
      </c>
      <c r="V256" s="38" t="s">
        <v>637</v>
      </c>
      <c r="W256" s="38" t="s">
        <v>638</v>
      </c>
      <c r="X256" s="38">
        <v>300</v>
      </c>
    </row>
    <row r="257" spans="1:24" hidden="1">
      <c r="A257" s="38" t="s">
        <v>2197</v>
      </c>
      <c r="B257" s="38" t="s">
        <v>2198</v>
      </c>
      <c r="C257" s="38" t="s">
        <v>2199</v>
      </c>
      <c r="D257" s="38" t="s">
        <v>2200</v>
      </c>
      <c r="E257" s="38" t="s">
        <v>600</v>
      </c>
      <c r="F257" s="38" t="s">
        <v>2201</v>
      </c>
      <c r="G257" s="38" t="s">
        <v>2202</v>
      </c>
      <c r="J257" s="38" t="s">
        <v>320</v>
      </c>
      <c r="K257" s="38" t="s">
        <v>1673</v>
      </c>
      <c r="N257" s="45">
        <f t="shared" si="12"/>
        <v>2.7333333333333334</v>
      </c>
      <c r="O257" s="45">
        <f t="shared" si="13"/>
        <v>1.3333333333333334E-2</v>
      </c>
      <c r="P257" s="45">
        <f t="shared" si="14"/>
        <v>4.8780487804878049E-3</v>
      </c>
      <c r="Q257" s="38" t="s">
        <v>605</v>
      </c>
      <c r="R257" s="38" t="s">
        <v>936</v>
      </c>
      <c r="S257" s="38" t="s">
        <v>637</v>
      </c>
      <c r="T257" s="38" t="s">
        <v>229</v>
      </c>
      <c r="U257" s="38" t="s">
        <v>609</v>
      </c>
      <c r="V257" s="38" t="s">
        <v>637</v>
      </c>
      <c r="W257" s="38" t="s">
        <v>804</v>
      </c>
      <c r="X257" s="38">
        <v>200</v>
      </c>
    </row>
    <row r="258" spans="1:24" hidden="1">
      <c r="A258" s="38" t="s">
        <v>2203</v>
      </c>
      <c r="B258" s="38" t="s">
        <v>2204</v>
      </c>
      <c r="C258" s="38" t="s">
        <v>2205</v>
      </c>
      <c r="D258" s="38" t="s">
        <v>2206</v>
      </c>
      <c r="E258" s="38" t="s">
        <v>600</v>
      </c>
      <c r="F258" s="38" t="s">
        <v>2207</v>
      </c>
      <c r="G258" s="38" t="s">
        <v>2208</v>
      </c>
      <c r="J258" s="38" t="s">
        <v>2209</v>
      </c>
      <c r="K258" s="38" t="s">
        <v>1038</v>
      </c>
      <c r="N258" s="45">
        <f t="shared" si="12"/>
        <v>2.691029900332226</v>
      </c>
      <c r="O258" s="45">
        <f t="shared" si="13"/>
        <v>9.9667774086378731E-3</v>
      </c>
      <c r="P258" s="45">
        <f t="shared" si="14"/>
        <v>3.7037037037037038E-3</v>
      </c>
      <c r="Q258" s="38" t="s">
        <v>605</v>
      </c>
      <c r="R258" s="38" t="s">
        <v>2210</v>
      </c>
      <c r="S258" s="38" t="s">
        <v>620</v>
      </c>
      <c r="T258" s="38" t="s">
        <v>1534</v>
      </c>
      <c r="U258" s="38" t="s">
        <v>729</v>
      </c>
      <c r="V258" s="38" t="s">
        <v>621</v>
      </c>
      <c r="W258" s="38" t="s">
        <v>928</v>
      </c>
      <c r="X258" s="38">
        <v>300</v>
      </c>
    </row>
    <row r="259" spans="1:24" hidden="1">
      <c r="A259" s="38" t="s">
        <v>2211</v>
      </c>
      <c r="B259" s="38" t="s">
        <v>2212</v>
      </c>
      <c r="C259" s="38" t="s">
        <v>2213</v>
      </c>
      <c r="D259" s="38" t="s">
        <v>2214</v>
      </c>
      <c r="E259" s="38" t="s">
        <v>600</v>
      </c>
      <c r="F259" s="38" t="s">
        <v>2215</v>
      </c>
      <c r="G259" s="38" t="s">
        <v>2216</v>
      </c>
      <c r="J259" s="38" t="s">
        <v>837</v>
      </c>
      <c r="K259" s="38" t="s">
        <v>717</v>
      </c>
      <c r="N259" s="45">
        <f t="shared" si="12"/>
        <v>7.45</v>
      </c>
      <c r="O259" s="45">
        <f t="shared" si="13"/>
        <v>0.01</v>
      </c>
      <c r="P259" s="45">
        <f t="shared" si="14"/>
        <v>1.3422818791946308E-3</v>
      </c>
      <c r="Q259" s="38" t="s">
        <v>1352</v>
      </c>
      <c r="R259" s="38" t="s">
        <v>2217</v>
      </c>
      <c r="S259" s="38" t="s">
        <v>620</v>
      </c>
      <c r="T259" s="38" t="s">
        <v>2218</v>
      </c>
      <c r="U259" s="38" t="s">
        <v>609</v>
      </c>
      <c r="V259" s="38" t="s">
        <v>621</v>
      </c>
      <c r="W259" s="38" t="s">
        <v>715</v>
      </c>
      <c r="X259" s="38">
        <v>200</v>
      </c>
    </row>
    <row r="260" spans="1:24" hidden="1">
      <c r="A260" s="38" t="s">
        <v>2219</v>
      </c>
      <c r="B260" s="38" t="s">
        <v>2220</v>
      </c>
      <c r="C260" s="38" t="s">
        <v>2221</v>
      </c>
      <c r="D260" s="38" t="s">
        <v>2222</v>
      </c>
      <c r="E260" s="38" t="s">
        <v>600</v>
      </c>
      <c r="F260" s="38" t="s">
        <v>2223</v>
      </c>
      <c r="G260" s="38" t="s">
        <v>2224</v>
      </c>
      <c r="J260" s="38" t="s">
        <v>461</v>
      </c>
      <c r="K260" s="38" t="s">
        <v>1484</v>
      </c>
      <c r="N260" s="45">
        <f t="shared" si="12"/>
        <v>2.6363636363636362</v>
      </c>
      <c r="O260" s="45">
        <f t="shared" si="13"/>
        <v>9.0909090909090905E-3</v>
      </c>
      <c r="P260" s="45">
        <f t="shared" si="14"/>
        <v>3.4482758620689655E-3</v>
      </c>
      <c r="Q260" s="38" t="s">
        <v>605</v>
      </c>
      <c r="R260" s="38" t="s">
        <v>2225</v>
      </c>
      <c r="S260" s="38" t="s">
        <v>620</v>
      </c>
      <c r="T260" s="38" t="s">
        <v>229</v>
      </c>
      <c r="U260" s="38" t="s">
        <v>609</v>
      </c>
      <c r="V260" s="38" t="s">
        <v>2226</v>
      </c>
      <c r="W260" s="38" t="s">
        <v>928</v>
      </c>
      <c r="X260" s="38">
        <v>200</v>
      </c>
    </row>
    <row r="261" spans="1:24" hidden="1">
      <c r="A261" s="38" t="s">
        <v>2227</v>
      </c>
      <c r="B261" s="38" t="s">
        <v>2228</v>
      </c>
      <c r="C261" s="38" t="s">
        <v>2229</v>
      </c>
      <c r="D261" s="38" t="s">
        <v>2230</v>
      </c>
      <c r="E261" s="38" t="s">
        <v>688</v>
      </c>
      <c r="F261" s="38" t="s">
        <v>2231</v>
      </c>
      <c r="G261" s="38" t="s">
        <v>2232</v>
      </c>
      <c r="J261" s="38" t="s">
        <v>187</v>
      </c>
      <c r="K261" s="38" t="s">
        <v>2233</v>
      </c>
      <c r="N261" s="45">
        <f t="shared" si="12"/>
        <v>4.5405405405405403</v>
      </c>
      <c r="O261" s="45">
        <f t="shared" si="13"/>
        <v>8.1081081081081086E-3</v>
      </c>
      <c r="P261" s="45">
        <f t="shared" si="14"/>
        <v>1.7857142857142857E-3</v>
      </c>
      <c r="Q261" s="38" t="s">
        <v>714</v>
      </c>
      <c r="R261" s="38" t="s">
        <v>2234</v>
      </c>
      <c r="S261" s="38" t="s">
        <v>645</v>
      </c>
      <c r="T261" s="38" t="s">
        <v>229</v>
      </c>
      <c r="U261" s="38" t="s">
        <v>729</v>
      </c>
      <c r="V261" s="38" t="s">
        <v>621</v>
      </c>
      <c r="W261" s="38" t="s">
        <v>622</v>
      </c>
      <c r="X261" s="38">
        <v>300</v>
      </c>
    </row>
    <row r="262" spans="1:24" hidden="1">
      <c r="A262" s="38" t="s">
        <v>2235</v>
      </c>
      <c r="B262" s="38" t="s">
        <v>1793</v>
      </c>
      <c r="C262" s="38" t="s">
        <v>2236</v>
      </c>
      <c r="D262" s="38" t="s">
        <v>2237</v>
      </c>
      <c r="E262" s="38" t="s">
        <v>600</v>
      </c>
      <c r="F262" s="38" t="s">
        <v>2238</v>
      </c>
      <c r="G262" s="38" t="s">
        <v>2239</v>
      </c>
      <c r="J262" s="38" t="s">
        <v>199</v>
      </c>
      <c r="K262" s="38" t="s">
        <v>2240</v>
      </c>
      <c r="N262" s="45">
        <f t="shared" si="12"/>
        <v>2.6111111111111112</v>
      </c>
      <c r="O262" s="45">
        <f t="shared" si="13"/>
        <v>1.1111111111111112E-2</v>
      </c>
      <c r="P262" s="45">
        <f t="shared" si="14"/>
        <v>4.2553191489361703E-3</v>
      </c>
      <c r="Q262" s="38" t="s">
        <v>635</v>
      </c>
      <c r="R262" s="38" t="s">
        <v>1388</v>
      </c>
      <c r="S262" s="38" t="s">
        <v>607</v>
      </c>
      <c r="T262" s="38" t="s">
        <v>193</v>
      </c>
      <c r="U262" s="38">
        <v>0</v>
      </c>
      <c r="V262" s="38" t="s">
        <v>621</v>
      </c>
      <c r="W262" s="38" t="s">
        <v>715</v>
      </c>
      <c r="X262" s="38">
        <v>200</v>
      </c>
    </row>
    <row r="263" spans="1:24" hidden="1">
      <c r="A263" s="38" t="s">
        <v>2241</v>
      </c>
      <c r="B263" s="38" t="s">
        <v>2242</v>
      </c>
      <c r="C263" s="38" t="s">
        <v>2243</v>
      </c>
      <c r="D263" s="38" t="s">
        <v>2243</v>
      </c>
      <c r="E263" s="38" t="s">
        <v>600</v>
      </c>
      <c r="F263" s="38" t="s">
        <v>2244</v>
      </c>
      <c r="G263" s="38" t="s">
        <v>2245</v>
      </c>
      <c r="J263" s="38" t="s">
        <v>44</v>
      </c>
      <c r="K263" s="38" t="s">
        <v>1286</v>
      </c>
      <c r="N263" s="45">
        <f t="shared" ref="N263:N309" si="15">K263/J263</f>
        <v>2.5454545454545454</v>
      </c>
      <c r="O263" s="45">
        <f t="shared" ref="O263:O309" si="16">X263/J263</f>
        <v>1.8181818181818181E-2</v>
      </c>
      <c r="P263" s="45">
        <f t="shared" ref="P263:P309" si="17">X263/K263</f>
        <v>7.1428571428571426E-3</v>
      </c>
      <c r="Q263" s="38" t="s">
        <v>605</v>
      </c>
      <c r="R263" s="38" t="s">
        <v>606</v>
      </c>
      <c r="S263" s="38" t="s">
        <v>671</v>
      </c>
      <c r="T263" s="38" t="s">
        <v>99</v>
      </c>
      <c r="U263" s="38" t="s">
        <v>609</v>
      </c>
      <c r="V263" s="38" t="s">
        <v>621</v>
      </c>
      <c r="W263" s="38" t="s">
        <v>804</v>
      </c>
      <c r="X263" s="38">
        <v>200</v>
      </c>
    </row>
    <row r="264" spans="1:24" hidden="1">
      <c r="A264" s="38" t="s">
        <v>2246</v>
      </c>
      <c r="B264" s="38" t="s">
        <v>2247</v>
      </c>
      <c r="C264" s="38" t="s">
        <v>2248</v>
      </c>
      <c r="D264" s="38" t="s">
        <v>2249</v>
      </c>
      <c r="E264" s="38" t="s">
        <v>688</v>
      </c>
      <c r="F264" s="38" t="s">
        <v>2250</v>
      </c>
      <c r="G264" s="38" t="s">
        <v>2251</v>
      </c>
      <c r="J264" s="38" t="s">
        <v>485</v>
      </c>
      <c r="K264" s="38" t="s">
        <v>1038</v>
      </c>
      <c r="N264" s="45">
        <f t="shared" si="15"/>
        <v>2.53125</v>
      </c>
      <c r="O264" s="45">
        <f t="shared" si="16"/>
        <v>9.3749999999999997E-3</v>
      </c>
      <c r="P264" s="45">
        <f t="shared" si="17"/>
        <v>3.7037037037037038E-3</v>
      </c>
      <c r="Q264" s="38" t="s">
        <v>605</v>
      </c>
      <c r="R264" s="38" t="s">
        <v>606</v>
      </c>
      <c r="S264" s="38" t="s">
        <v>620</v>
      </c>
      <c r="T264" s="38" t="s">
        <v>129</v>
      </c>
      <c r="U264" s="38" t="s">
        <v>729</v>
      </c>
      <c r="V264" s="38" t="s">
        <v>911</v>
      </c>
      <c r="W264" s="38" t="s">
        <v>928</v>
      </c>
      <c r="X264" s="38">
        <v>300</v>
      </c>
    </row>
    <row r="265" spans="1:24" hidden="1">
      <c r="A265" s="38" t="s">
        <v>2252</v>
      </c>
      <c r="B265" s="38" t="s">
        <v>2253</v>
      </c>
      <c r="C265" s="38" t="s">
        <v>2254</v>
      </c>
      <c r="D265" s="38" t="s">
        <v>2254</v>
      </c>
      <c r="E265" s="38" t="s">
        <v>688</v>
      </c>
      <c r="F265" s="38" t="s">
        <v>2255</v>
      </c>
      <c r="G265" s="38" t="s">
        <v>2256</v>
      </c>
      <c r="J265" s="38" t="s">
        <v>155</v>
      </c>
      <c r="K265" s="38" t="s">
        <v>895</v>
      </c>
      <c r="N265" s="45">
        <f t="shared" si="15"/>
        <v>2.4761904761904763</v>
      </c>
      <c r="O265" s="45">
        <f t="shared" si="16"/>
        <v>9.5238095238095247E-3</v>
      </c>
      <c r="P265" s="45">
        <f t="shared" si="17"/>
        <v>3.8461538461538464E-3</v>
      </c>
      <c r="Q265" s="38" t="s">
        <v>605</v>
      </c>
      <c r="R265" s="38" t="s">
        <v>606</v>
      </c>
      <c r="S265" s="38" t="s">
        <v>620</v>
      </c>
      <c r="T265" s="38" t="s">
        <v>229</v>
      </c>
      <c r="U265" s="38" t="s">
        <v>609</v>
      </c>
      <c r="V265" s="38" t="s">
        <v>1013</v>
      </c>
      <c r="W265" s="38" t="s">
        <v>622</v>
      </c>
      <c r="X265" s="38">
        <v>200</v>
      </c>
    </row>
    <row r="266" spans="1:24" hidden="1">
      <c r="A266" s="38" t="s">
        <v>2257</v>
      </c>
      <c r="B266" s="38" t="s">
        <v>2258</v>
      </c>
      <c r="C266" s="38" t="s">
        <v>2259</v>
      </c>
      <c r="D266" s="38" t="s">
        <v>2260</v>
      </c>
      <c r="E266" s="38" t="s">
        <v>600</v>
      </c>
      <c r="F266" s="38" t="s">
        <v>2261</v>
      </c>
      <c r="G266" s="38" t="s">
        <v>2262</v>
      </c>
      <c r="J266" s="38" t="s">
        <v>44</v>
      </c>
      <c r="K266" s="38" t="s">
        <v>571</v>
      </c>
      <c r="N266" s="45">
        <f t="shared" si="15"/>
        <v>2.4545454545454546</v>
      </c>
      <c r="O266" s="45">
        <f t="shared" si="16"/>
        <v>1.8181818181818181E-2</v>
      </c>
      <c r="P266" s="45">
        <f t="shared" si="17"/>
        <v>7.4074074074074077E-3</v>
      </c>
      <c r="Q266" s="38" t="s">
        <v>605</v>
      </c>
      <c r="R266" s="38" t="s">
        <v>1612</v>
      </c>
      <c r="S266" s="38" t="s">
        <v>607</v>
      </c>
      <c r="T266" s="38" t="s">
        <v>940</v>
      </c>
      <c r="U266" s="38" t="s">
        <v>609</v>
      </c>
      <c r="V266" s="38" t="s">
        <v>2263</v>
      </c>
      <c r="W266" s="38" t="s">
        <v>928</v>
      </c>
      <c r="X266" s="38">
        <v>200</v>
      </c>
    </row>
    <row r="267" spans="1:24" hidden="1">
      <c r="A267" s="38" t="s">
        <v>81</v>
      </c>
      <c r="B267" s="38" t="s">
        <v>2264</v>
      </c>
      <c r="C267" s="38" t="s">
        <v>2265</v>
      </c>
      <c r="D267" s="38" t="s">
        <v>2266</v>
      </c>
      <c r="E267" s="38" t="s">
        <v>600</v>
      </c>
      <c r="F267" s="38" t="s">
        <v>2267</v>
      </c>
      <c r="G267" s="38" t="s">
        <v>2268</v>
      </c>
      <c r="H267" s="51"/>
      <c r="I267" s="51"/>
      <c r="J267" s="38" t="s">
        <v>2269</v>
      </c>
      <c r="K267" s="38" t="s">
        <v>187</v>
      </c>
      <c r="N267" s="45">
        <f t="shared" si="15"/>
        <v>2.298136645962733</v>
      </c>
      <c r="O267" s="45">
        <f t="shared" si="16"/>
        <v>1.2422360248447204E-2</v>
      </c>
      <c r="P267" s="45">
        <f t="shared" si="17"/>
        <v>5.4054054054054057E-3</v>
      </c>
      <c r="Q267" s="38" t="s">
        <v>605</v>
      </c>
      <c r="R267" s="38" t="s">
        <v>741</v>
      </c>
      <c r="S267" s="38" t="s">
        <v>607</v>
      </c>
      <c r="T267" s="38" t="s">
        <v>99</v>
      </c>
      <c r="U267" s="38" t="s">
        <v>609</v>
      </c>
      <c r="V267" s="38" t="s">
        <v>621</v>
      </c>
      <c r="W267" s="38" t="s">
        <v>715</v>
      </c>
      <c r="X267" s="38">
        <v>200</v>
      </c>
    </row>
    <row r="268" spans="1:24" hidden="1">
      <c r="A268" s="38" t="s">
        <v>2270</v>
      </c>
      <c r="B268" s="38" t="s">
        <v>2271</v>
      </c>
      <c r="C268" s="38" t="s">
        <v>2272</v>
      </c>
      <c r="D268" s="38" t="s">
        <v>2272</v>
      </c>
      <c r="E268" s="38" t="s">
        <v>600</v>
      </c>
      <c r="F268" s="38" t="s">
        <v>2271</v>
      </c>
      <c r="G268" s="38" t="s">
        <v>2273</v>
      </c>
      <c r="J268" s="38" t="s">
        <v>2274</v>
      </c>
      <c r="K268" s="38" t="s">
        <v>2275</v>
      </c>
      <c r="N268" s="45">
        <f t="shared" si="15"/>
        <v>2.2733565526588069</v>
      </c>
      <c r="O268" s="45">
        <f t="shared" si="16"/>
        <v>2.9145596828959066E-3</v>
      </c>
      <c r="P268" s="45">
        <f t="shared" si="17"/>
        <v>1.2820512820512821E-3</v>
      </c>
      <c r="Q268" s="38" t="s">
        <v>605</v>
      </c>
      <c r="R268" s="38" t="s">
        <v>1119</v>
      </c>
      <c r="S268" s="38" t="s">
        <v>607</v>
      </c>
      <c r="T268" s="38" t="s">
        <v>940</v>
      </c>
      <c r="U268" s="38" t="s">
        <v>609</v>
      </c>
      <c r="V268" s="38" t="s">
        <v>621</v>
      </c>
      <c r="W268" s="38" t="s">
        <v>715</v>
      </c>
      <c r="X268" s="38">
        <v>200</v>
      </c>
    </row>
    <row r="269" spans="1:24" hidden="1">
      <c r="A269" s="38" t="s">
        <v>238</v>
      </c>
      <c r="B269" s="38" t="s">
        <v>2276</v>
      </c>
      <c r="C269" s="38" t="s">
        <v>2277</v>
      </c>
      <c r="D269" s="38" t="s">
        <v>2277</v>
      </c>
      <c r="E269" s="38" t="s">
        <v>600</v>
      </c>
      <c r="F269" s="38" t="s">
        <v>2278</v>
      </c>
      <c r="G269" s="38" t="s">
        <v>2279</v>
      </c>
      <c r="H269" s="51"/>
      <c r="I269" s="51"/>
      <c r="J269" s="38" t="s">
        <v>105</v>
      </c>
      <c r="K269" s="38" t="s">
        <v>571</v>
      </c>
      <c r="N269" s="45">
        <f t="shared" si="15"/>
        <v>2.25</v>
      </c>
      <c r="O269" s="45">
        <f t="shared" si="16"/>
        <v>1.6666666666666666E-2</v>
      </c>
      <c r="P269" s="45">
        <f t="shared" si="17"/>
        <v>7.4074074074074077E-3</v>
      </c>
      <c r="Q269" s="38" t="s">
        <v>605</v>
      </c>
      <c r="R269" s="38" t="s">
        <v>606</v>
      </c>
      <c r="S269" s="38" t="s">
        <v>728</v>
      </c>
      <c r="T269" s="38" t="s">
        <v>99</v>
      </c>
      <c r="U269" s="38" t="s">
        <v>609</v>
      </c>
      <c r="V269" s="38" t="s">
        <v>621</v>
      </c>
      <c r="W269" s="38" t="s">
        <v>804</v>
      </c>
      <c r="X269" s="38">
        <v>200</v>
      </c>
    </row>
    <row r="270" spans="1:24" hidden="1">
      <c r="A270" s="38" t="s">
        <v>2280</v>
      </c>
      <c r="B270" s="38" t="s">
        <v>2281</v>
      </c>
      <c r="C270" s="38" t="s">
        <v>2282</v>
      </c>
      <c r="D270" s="38" t="s">
        <v>2283</v>
      </c>
      <c r="E270" s="38" t="s">
        <v>600</v>
      </c>
      <c r="F270" s="38" t="s">
        <v>2284</v>
      </c>
      <c r="G270" s="38" t="s">
        <v>2285</v>
      </c>
      <c r="J270" s="38" t="s">
        <v>199</v>
      </c>
      <c r="K270" s="38" t="s">
        <v>785</v>
      </c>
      <c r="N270" s="45">
        <f t="shared" si="15"/>
        <v>4.333333333333333</v>
      </c>
      <c r="O270" s="45">
        <f t="shared" si="16"/>
        <v>1.1111111111111112E-2</v>
      </c>
      <c r="P270" s="45">
        <f t="shared" si="17"/>
        <v>2.5641025641025641E-3</v>
      </c>
      <c r="Q270" s="38" t="s">
        <v>1791</v>
      </c>
      <c r="R270" s="38" t="s">
        <v>606</v>
      </c>
      <c r="S270" s="38" t="s">
        <v>607</v>
      </c>
      <c r="T270" s="38" t="s">
        <v>99</v>
      </c>
      <c r="U270" s="38" t="s">
        <v>609</v>
      </c>
      <c r="V270" s="38" t="s">
        <v>621</v>
      </c>
      <c r="W270" s="38" t="s">
        <v>611</v>
      </c>
      <c r="X270" s="38">
        <v>200</v>
      </c>
    </row>
    <row r="271" spans="1:24" hidden="1">
      <c r="A271" s="38" t="s">
        <v>2286</v>
      </c>
      <c r="B271" s="38" t="s">
        <v>2287</v>
      </c>
      <c r="C271" s="38" t="s">
        <v>2288</v>
      </c>
      <c r="D271" s="38" t="s">
        <v>2289</v>
      </c>
      <c r="E271" s="38" t="s">
        <v>600</v>
      </c>
      <c r="F271" s="38" t="s">
        <v>2290</v>
      </c>
      <c r="G271" s="38" t="s">
        <v>2291</v>
      </c>
      <c r="J271" s="38" t="s">
        <v>175</v>
      </c>
      <c r="K271" s="38" t="s">
        <v>461</v>
      </c>
      <c r="N271" s="45">
        <f t="shared" si="15"/>
        <v>2.2000000000000002</v>
      </c>
      <c r="O271" s="45">
        <f t="shared" si="16"/>
        <v>0.02</v>
      </c>
      <c r="P271" s="45">
        <f t="shared" si="17"/>
        <v>9.0909090909090905E-3</v>
      </c>
      <c r="Q271" s="38" t="s">
        <v>635</v>
      </c>
      <c r="R271" s="38" t="s">
        <v>2292</v>
      </c>
      <c r="S271" s="38" t="s">
        <v>620</v>
      </c>
      <c r="T271" s="38" t="s">
        <v>129</v>
      </c>
      <c r="U271" s="38" t="s">
        <v>609</v>
      </c>
      <c r="V271" s="38" t="s">
        <v>621</v>
      </c>
      <c r="W271" s="38" t="s">
        <v>763</v>
      </c>
      <c r="X271" s="38">
        <v>200</v>
      </c>
    </row>
    <row r="272" spans="1:24" hidden="1">
      <c r="A272" s="38" t="s">
        <v>2293</v>
      </c>
      <c r="B272" s="38" t="s">
        <v>2294</v>
      </c>
      <c r="C272" s="38" t="s">
        <v>2295</v>
      </c>
      <c r="D272" s="38" t="s">
        <v>2296</v>
      </c>
      <c r="E272" s="38" t="s">
        <v>600</v>
      </c>
      <c r="F272" s="38" t="s">
        <v>2294</v>
      </c>
      <c r="G272" s="38" t="s">
        <v>2297</v>
      </c>
      <c r="J272" s="38" t="s">
        <v>175</v>
      </c>
      <c r="K272" s="38" t="s">
        <v>461</v>
      </c>
      <c r="N272" s="45">
        <f t="shared" si="15"/>
        <v>2.2000000000000002</v>
      </c>
      <c r="O272" s="45">
        <f t="shared" si="16"/>
        <v>0.02</v>
      </c>
      <c r="P272" s="45">
        <f t="shared" si="17"/>
        <v>9.0909090909090905E-3</v>
      </c>
      <c r="Q272" s="38" t="s">
        <v>605</v>
      </c>
      <c r="R272" s="38" t="s">
        <v>606</v>
      </c>
      <c r="S272" s="38" t="s">
        <v>2298</v>
      </c>
      <c r="T272" s="38" t="s">
        <v>129</v>
      </c>
      <c r="U272" s="38" t="s">
        <v>609</v>
      </c>
      <c r="V272" s="38" t="s">
        <v>621</v>
      </c>
      <c r="W272" s="38" t="s">
        <v>804</v>
      </c>
      <c r="X272" s="38">
        <v>200</v>
      </c>
    </row>
    <row r="273" spans="1:24" hidden="1">
      <c r="A273" s="38" t="s">
        <v>2299</v>
      </c>
      <c r="B273" s="38" t="s">
        <v>2300</v>
      </c>
      <c r="C273" s="38" t="s">
        <v>2301</v>
      </c>
      <c r="D273" s="38" t="s">
        <v>2302</v>
      </c>
      <c r="E273" s="38" t="s">
        <v>600</v>
      </c>
      <c r="F273" s="38" t="s">
        <v>2303</v>
      </c>
      <c r="G273" s="38" t="s">
        <v>2304</v>
      </c>
      <c r="J273" s="38" t="s">
        <v>44</v>
      </c>
      <c r="K273" s="38" t="s">
        <v>2305</v>
      </c>
      <c r="N273" s="45">
        <f t="shared" si="15"/>
        <v>2.1818181818181817</v>
      </c>
      <c r="O273" s="45">
        <f t="shared" si="16"/>
        <v>1.8181818181818181E-2</v>
      </c>
      <c r="P273" s="45">
        <f t="shared" si="17"/>
        <v>8.3333333333333332E-3</v>
      </c>
      <c r="Q273" s="38" t="s">
        <v>605</v>
      </c>
      <c r="R273" s="38" t="s">
        <v>2306</v>
      </c>
      <c r="S273" s="38" t="s">
        <v>620</v>
      </c>
      <c r="T273" s="38" t="s">
        <v>229</v>
      </c>
      <c r="U273" s="38" t="s">
        <v>609</v>
      </c>
      <c r="V273" s="38" t="s">
        <v>621</v>
      </c>
      <c r="W273" s="38" t="s">
        <v>622</v>
      </c>
      <c r="X273" s="38">
        <v>200</v>
      </c>
    </row>
    <row r="274" spans="1:24" hidden="1">
      <c r="A274" s="38" t="s">
        <v>2307</v>
      </c>
      <c r="B274" s="38" t="s">
        <v>2308</v>
      </c>
      <c r="C274" s="38" t="s">
        <v>2309</v>
      </c>
      <c r="D274" s="38" t="s">
        <v>2310</v>
      </c>
      <c r="E274" s="38" t="s">
        <v>600</v>
      </c>
      <c r="F274" s="38" t="s">
        <v>2311</v>
      </c>
      <c r="G274" s="38" t="s">
        <v>2312</v>
      </c>
      <c r="J274" s="38" t="s">
        <v>691</v>
      </c>
      <c r="K274" s="38" t="s">
        <v>752</v>
      </c>
      <c r="N274" s="45">
        <f t="shared" si="15"/>
        <v>2.1153846153846154</v>
      </c>
      <c r="O274" s="45">
        <f t="shared" si="16"/>
        <v>7.6923076923076927E-3</v>
      </c>
      <c r="P274" s="45">
        <f t="shared" si="17"/>
        <v>3.6363636363636364E-3</v>
      </c>
      <c r="Q274" s="38" t="s">
        <v>635</v>
      </c>
      <c r="R274" s="38" t="s">
        <v>606</v>
      </c>
      <c r="S274" s="38" t="s">
        <v>637</v>
      </c>
      <c r="T274" s="38" t="s">
        <v>129</v>
      </c>
      <c r="U274" s="38" t="s">
        <v>609</v>
      </c>
      <c r="V274" s="38" t="s">
        <v>637</v>
      </c>
      <c r="W274" s="38" t="s">
        <v>622</v>
      </c>
      <c r="X274" s="38">
        <v>200</v>
      </c>
    </row>
    <row r="275" spans="1:24" hidden="1">
      <c r="A275" s="38" t="s">
        <v>2313</v>
      </c>
      <c r="B275" s="38" t="s">
        <v>2314</v>
      </c>
      <c r="C275" s="38" t="s">
        <v>2315</v>
      </c>
      <c r="D275" s="38" t="s">
        <v>2316</v>
      </c>
      <c r="E275" s="38" t="s">
        <v>600</v>
      </c>
      <c r="F275" s="38" t="s">
        <v>2317</v>
      </c>
      <c r="G275" s="38" t="s">
        <v>2318</v>
      </c>
      <c r="J275" s="38" t="s">
        <v>2319</v>
      </c>
      <c r="K275" s="38" t="s">
        <v>2320</v>
      </c>
      <c r="N275" s="45">
        <f t="shared" si="15"/>
        <v>2.1028867168528413</v>
      </c>
      <c r="O275" s="45">
        <f t="shared" si="16"/>
        <v>4.5531811559009231E-3</v>
      </c>
      <c r="P275" s="45">
        <f t="shared" si="17"/>
        <v>2.1652051531882645E-3</v>
      </c>
      <c r="Q275" s="38" t="s">
        <v>635</v>
      </c>
      <c r="R275" s="38" t="s">
        <v>1246</v>
      </c>
      <c r="S275" s="38" t="s">
        <v>943</v>
      </c>
      <c r="T275" s="38" t="s">
        <v>645</v>
      </c>
      <c r="U275" s="38" t="s">
        <v>729</v>
      </c>
      <c r="V275" s="38" t="s">
        <v>2318</v>
      </c>
      <c r="W275" s="38" t="s">
        <v>715</v>
      </c>
      <c r="X275" s="38">
        <v>300</v>
      </c>
    </row>
    <row r="276" spans="1:24" hidden="1">
      <c r="A276" s="38" t="s">
        <v>2321</v>
      </c>
      <c r="B276" s="38" t="s">
        <v>2322</v>
      </c>
      <c r="C276" s="38" t="s">
        <v>2323</v>
      </c>
      <c r="D276" s="38" t="s">
        <v>2324</v>
      </c>
      <c r="E276" s="38" t="s">
        <v>1007</v>
      </c>
      <c r="F276" s="38" t="s">
        <v>2325</v>
      </c>
      <c r="G276" s="38" t="s">
        <v>2326</v>
      </c>
      <c r="J276" s="38" t="s">
        <v>175</v>
      </c>
      <c r="K276" s="38" t="s">
        <v>155</v>
      </c>
      <c r="N276" s="45">
        <f t="shared" si="15"/>
        <v>2.1</v>
      </c>
      <c r="O276" s="45">
        <f t="shared" si="16"/>
        <v>0.02</v>
      </c>
      <c r="P276" s="45">
        <f t="shared" si="17"/>
        <v>9.5238095238095247E-3</v>
      </c>
      <c r="Q276" s="38" t="s">
        <v>605</v>
      </c>
      <c r="R276" s="38" t="s">
        <v>1039</v>
      </c>
      <c r="S276" s="38" t="s">
        <v>620</v>
      </c>
      <c r="T276" s="38" t="s">
        <v>129</v>
      </c>
      <c r="U276" s="38" t="s">
        <v>609</v>
      </c>
      <c r="V276" s="38" t="s">
        <v>621</v>
      </c>
      <c r="W276" s="38" t="s">
        <v>715</v>
      </c>
      <c r="X276" s="38">
        <v>200</v>
      </c>
    </row>
    <row r="277" spans="1:24" hidden="1">
      <c r="A277" s="38" t="s">
        <v>2327</v>
      </c>
      <c r="B277" s="38" t="s">
        <v>2328</v>
      </c>
      <c r="C277" s="38" t="s">
        <v>2329</v>
      </c>
      <c r="D277" s="38" t="s">
        <v>2330</v>
      </c>
      <c r="E277" s="38" t="s">
        <v>600</v>
      </c>
      <c r="F277" s="38" t="s">
        <v>2331</v>
      </c>
      <c r="G277" s="38" t="s">
        <v>2332</v>
      </c>
      <c r="J277" s="38" t="s">
        <v>461</v>
      </c>
      <c r="K277" s="38" t="s">
        <v>217</v>
      </c>
      <c r="N277" s="45">
        <f t="shared" si="15"/>
        <v>2.0909090909090908</v>
      </c>
      <c r="O277" s="45">
        <f t="shared" si="16"/>
        <v>9.0909090909090905E-3</v>
      </c>
      <c r="P277" s="45">
        <f t="shared" si="17"/>
        <v>4.3478260869565218E-3</v>
      </c>
      <c r="Q277" s="38" t="s">
        <v>605</v>
      </c>
      <c r="R277" s="38" t="s">
        <v>2333</v>
      </c>
      <c r="S277" s="38" t="s">
        <v>620</v>
      </c>
      <c r="T277" s="38" t="s">
        <v>229</v>
      </c>
      <c r="U277" s="38" t="s">
        <v>609</v>
      </c>
      <c r="V277" s="38" t="s">
        <v>2334</v>
      </c>
      <c r="W277" s="38" t="s">
        <v>715</v>
      </c>
      <c r="X277" s="38">
        <v>200</v>
      </c>
    </row>
    <row r="278" spans="1:24" hidden="1">
      <c r="A278" s="38" t="s">
        <v>2335</v>
      </c>
      <c r="B278" s="38" t="s">
        <v>2331</v>
      </c>
      <c r="C278" s="38" t="s">
        <v>2329</v>
      </c>
      <c r="D278" s="38" t="s">
        <v>2330</v>
      </c>
      <c r="E278" s="38" t="s">
        <v>600</v>
      </c>
      <c r="F278" s="38" t="s">
        <v>2336</v>
      </c>
      <c r="G278" s="38" t="s">
        <v>2337</v>
      </c>
      <c r="J278" s="38" t="s">
        <v>461</v>
      </c>
      <c r="K278" s="38" t="s">
        <v>217</v>
      </c>
      <c r="N278" s="45">
        <f t="shared" si="15"/>
        <v>2.0909090909090908</v>
      </c>
      <c r="O278" s="45">
        <f t="shared" si="16"/>
        <v>9.0909090909090905E-3</v>
      </c>
      <c r="P278" s="45">
        <f t="shared" si="17"/>
        <v>4.3478260869565218E-3</v>
      </c>
      <c r="Q278" s="38" t="s">
        <v>605</v>
      </c>
      <c r="R278" s="38" t="s">
        <v>2333</v>
      </c>
      <c r="S278" s="38" t="s">
        <v>620</v>
      </c>
      <c r="T278" s="38" t="s">
        <v>229</v>
      </c>
      <c r="U278" s="38" t="s">
        <v>609</v>
      </c>
      <c r="V278" s="38" t="s">
        <v>2338</v>
      </c>
      <c r="W278" s="38" t="s">
        <v>662</v>
      </c>
      <c r="X278" s="38">
        <v>200</v>
      </c>
    </row>
    <row r="279" spans="1:24" hidden="1">
      <c r="A279" s="38" t="s">
        <v>180</v>
      </c>
      <c r="B279" s="38" t="s">
        <v>2339</v>
      </c>
      <c r="C279" s="38" t="s">
        <v>2340</v>
      </c>
      <c r="D279" s="38" t="s">
        <v>2340</v>
      </c>
      <c r="E279" s="38" t="s">
        <v>688</v>
      </c>
      <c r="F279" s="38" t="s">
        <v>2341</v>
      </c>
      <c r="G279" s="38" t="s">
        <v>2342</v>
      </c>
      <c r="H279" s="51"/>
      <c r="I279" s="51"/>
      <c r="J279" s="38" t="s">
        <v>822</v>
      </c>
      <c r="K279" s="38" t="s">
        <v>2343</v>
      </c>
      <c r="N279" s="45">
        <f t="shared" si="15"/>
        <v>2.0612903225806454</v>
      </c>
      <c r="O279" s="45">
        <f t="shared" si="16"/>
        <v>9.6774193548387101E-3</v>
      </c>
      <c r="P279" s="45">
        <f t="shared" si="17"/>
        <v>4.6948356807511738E-3</v>
      </c>
      <c r="Q279" s="38" t="s">
        <v>605</v>
      </c>
      <c r="R279" s="38" t="s">
        <v>1629</v>
      </c>
      <c r="S279" s="38" t="s">
        <v>620</v>
      </c>
      <c r="T279" s="38" t="s">
        <v>99</v>
      </c>
      <c r="U279" s="38" t="s">
        <v>729</v>
      </c>
      <c r="V279" s="38" t="s">
        <v>2342</v>
      </c>
      <c r="W279" s="38" t="s">
        <v>763</v>
      </c>
      <c r="X279" s="38">
        <v>300</v>
      </c>
    </row>
    <row r="280" spans="1:24" hidden="1">
      <c r="A280" s="38" t="s">
        <v>2344</v>
      </c>
      <c r="B280" s="38" t="s">
        <v>2345</v>
      </c>
      <c r="C280" s="38" t="s">
        <v>2346</v>
      </c>
      <c r="D280" s="38" t="s">
        <v>2347</v>
      </c>
      <c r="E280" s="38" t="s">
        <v>600</v>
      </c>
      <c r="F280" s="38" t="s">
        <v>2345</v>
      </c>
      <c r="G280" s="38" t="s">
        <v>2348</v>
      </c>
      <c r="H280" s="51"/>
      <c r="I280" s="51"/>
      <c r="J280" s="38" t="s">
        <v>2305</v>
      </c>
      <c r="K280" s="38" t="s">
        <v>1328</v>
      </c>
      <c r="N280" s="45">
        <f t="shared" si="15"/>
        <v>2</v>
      </c>
      <c r="O280" s="45">
        <f t="shared" si="16"/>
        <v>8.3333333333333332E-3</v>
      </c>
      <c r="P280" s="45">
        <f t="shared" si="17"/>
        <v>4.1666666666666666E-3</v>
      </c>
      <c r="Q280" s="38" t="s">
        <v>605</v>
      </c>
      <c r="R280" s="38" t="s">
        <v>1313</v>
      </c>
      <c r="S280" s="38" t="s">
        <v>645</v>
      </c>
      <c r="T280" s="38" t="s">
        <v>229</v>
      </c>
      <c r="U280" s="38" t="s">
        <v>609</v>
      </c>
      <c r="V280" s="38" t="s">
        <v>2349</v>
      </c>
      <c r="W280" s="38" t="s">
        <v>662</v>
      </c>
      <c r="X280" s="38">
        <v>200</v>
      </c>
    </row>
    <row r="281" spans="1:24" hidden="1">
      <c r="A281" s="38" t="s">
        <v>2350</v>
      </c>
      <c r="B281" s="38" t="s">
        <v>2351</v>
      </c>
      <c r="C281" s="38" t="s">
        <v>2352</v>
      </c>
      <c r="D281" s="38" t="s">
        <v>2353</v>
      </c>
      <c r="E281" s="38" t="s">
        <v>600</v>
      </c>
      <c r="F281" s="38" t="s">
        <v>2354</v>
      </c>
      <c r="G281" s="38" t="s">
        <v>2355</v>
      </c>
      <c r="J281" s="38" t="s">
        <v>155</v>
      </c>
      <c r="K281" s="38" t="s">
        <v>1673</v>
      </c>
      <c r="N281" s="45">
        <f t="shared" si="15"/>
        <v>1.9523809523809523</v>
      </c>
      <c r="O281" s="45">
        <f t="shared" si="16"/>
        <v>9.5238095238095247E-3</v>
      </c>
      <c r="P281" s="45">
        <f t="shared" si="17"/>
        <v>4.8780487804878049E-3</v>
      </c>
      <c r="Q281" s="38" t="s">
        <v>605</v>
      </c>
      <c r="R281" s="38" t="s">
        <v>606</v>
      </c>
      <c r="S281" s="38" t="s">
        <v>607</v>
      </c>
      <c r="T281" s="38" t="s">
        <v>229</v>
      </c>
      <c r="U281" s="38" t="s">
        <v>609</v>
      </c>
      <c r="V281" s="38" t="s">
        <v>637</v>
      </c>
      <c r="W281" s="38" t="s">
        <v>928</v>
      </c>
      <c r="X281" s="38">
        <v>200</v>
      </c>
    </row>
    <row r="282" spans="1:24" hidden="1">
      <c r="A282" s="38" t="s">
        <v>2356</v>
      </c>
      <c r="B282" s="38" t="s">
        <v>2357</v>
      </c>
      <c r="C282" s="38" t="s">
        <v>2358</v>
      </c>
      <c r="D282" s="38" t="s">
        <v>2358</v>
      </c>
      <c r="E282" s="38" t="s">
        <v>1007</v>
      </c>
      <c r="F282" s="38" t="s">
        <v>2357</v>
      </c>
      <c r="G282" s="38" t="s">
        <v>2359</v>
      </c>
      <c r="J282" s="38" t="s">
        <v>895</v>
      </c>
      <c r="K282" s="38" t="s">
        <v>948</v>
      </c>
      <c r="N282" s="45">
        <f t="shared" si="15"/>
        <v>1.9230769230769231</v>
      </c>
      <c r="O282" s="45">
        <f t="shared" si="16"/>
        <v>5.7692307692307696E-3</v>
      </c>
      <c r="P282" s="45">
        <f t="shared" si="17"/>
        <v>3.0000000000000001E-3</v>
      </c>
      <c r="Q282" s="38" t="s">
        <v>635</v>
      </c>
      <c r="R282" s="38" t="s">
        <v>2360</v>
      </c>
      <c r="S282" s="38" t="s">
        <v>2361</v>
      </c>
      <c r="T282" s="38" t="s">
        <v>229</v>
      </c>
      <c r="U282" s="38" t="s">
        <v>729</v>
      </c>
      <c r="V282" s="38" t="s">
        <v>621</v>
      </c>
      <c r="W282" s="38" t="s">
        <v>622</v>
      </c>
      <c r="X282" s="38">
        <v>300</v>
      </c>
    </row>
    <row r="283" spans="1:24" hidden="1">
      <c r="A283" s="38" t="s">
        <v>2362</v>
      </c>
      <c r="B283" s="38" t="s">
        <v>2363</v>
      </c>
      <c r="C283" s="38" t="s">
        <v>2363</v>
      </c>
      <c r="D283" s="38" t="s">
        <v>2364</v>
      </c>
      <c r="E283" s="38" t="s">
        <v>600</v>
      </c>
      <c r="F283" s="38" t="s">
        <v>2363</v>
      </c>
      <c r="G283" s="38" t="s">
        <v>2365</v>
      </c>
      <c r="J283" s="38" t="s">
        <v>2366</v>
      </c>
      <c r="K283" s="38" t="s">
        <v>1484</v>
      </c>
      <c r="N283" s="45">
        <f t="shared" si="15"/>
        <v>1.9205298013245033</v>
      </c>
      <c r="O283" s="45">
        <f t="shared" si="16"/>
        <v>9.9337748344370865E-3</v>
      </c>
      <c r="P283" s="45">
        <f t="shared" si="17"/>
        <v>5.1724137931034482E-3</v>
      </c>
      <c r="Q283" s="38" t="s">
        <v>605</v>
      </c>
      <c r="R283" s="38" t="s">
        <v>936</v>
      </c>
      <c r="S283" s="38" t="s">
        <v>607</v>
      </c>
      <c r="T283" s="38" t="s">
        <v>229</v>
      </c>
      <c r="U283" s="38" t="s">
        <v>729</v>
      </c>
      <c r="V283" s="38" t="s">
        <v>621</v>
      </c>
      <c r="W283" s="38" t="s">
        <v>928</v>
      </c>
      <c r="X283" s="38">
        <v>300</v>
      </c>
    </row>
    <row r="284" spans="1:24" hidden="1">
      <c r="A284" s="38" t="s">
        <v>2367</v>
      </c>
      <c r="B284" s="38" t="s">
        <v>2368</v>
      </c>
      <c r="C284" s="38" t="s">
        <v>2369</v>
      </c>
      <c r="D284" s="38" t="s">
        <v>2370</v>
      </c>
      <c r="E284" s="38" t="s">
        <v>600</v>
      </c>
      <c r="F284" s="38" t="s">
        <v>2371</v>
      </c>
      <c r="G284" s="38" t="s">
        <v>2372</v>
      </c>
      <c r="J284" s="38" t="s">
        <v>485</v>
      </c>
      <c r="K284" s="38" t="s">
        <v>1380</v>
      </c>
      <c r="N284" s="45">
        <f t="shared" si="15"/>
        <v>1.90625</v>
      </c>
      <c r="O284" s="45">
        <f t="shared" si="16"/>
        <v>9.3749999999999997E-3</v>
      </c>
      <c r="P284" s="45">
        <f t="shared" si="17"/>
        <v>4.9180327868852463E-3</v>
      </c>
      <c r="Q284" s="38" t="s">
        <v>718</v>
      </c>
      <c r="R284" s="38" t="s">
        <v>659</v>
      </c>
      <c r="S284" s="38" t="s">
        <v>728</v>
      </c>
      <c r="T284" s="38" t="s">
        <v>229</v>
      </c>
      <c r="U284" s="38" t="s">
        <v>729</v>
      </c>
      <c r="V284" s="38" t="s">
        <v>621</v>
      </c>
      <c r="W284" s="38" t="s">
        <v>928</v>
      </c>
      <c r="X284" s="38">
        <v>300</v>
      </c>
    </row>
    <row r="285" spans="1:24" hidden="1">
      <c r="A285" s="38" t="s">
        <v>2373</v>
      </c>
      <c r="B285" s="38" t="s">
        <v>2374</v>
      </c>
      <c r="C285" s="38" t="s">
        <v>2179</v>
      </c>
      <c r="D285" s="38" t="s">
        <v>2180</v>
      </c>
      <c r="E285" s="38" t="s">
        <v>688</v>
      </c>
      <c r="F285" s="38" t="s">
        <v>2375</v>
      </c>
      <c r="G285" s="38" t="s">
        <v>2376</v>
      </c>
      <c r="J285" s="38" t="s">
        <v>744</v>
      </c>
      <c r="K285" s="38" t="s">
        <v>838</v>
      </c>
      <c r="N285" s="45">
        <f t="shared" si="15"/>
        <v>1.8923076923076922</v>
      </c>
      <c r="O285" s="45">
        <f t="shared" si="16"/>
        <v>4.6153846153846158E-3</v>
      </c>
      <c r="P285" s="45">
        <f t="shared" si="17"/>
        <v>2.4390243902439024E-3</v>
      </c>
      <c r="Q285" s="38" t="s">
        <v>635</v>
      </c>
      <c r="R285" s="38" t="s">
        <v>1246</v>
      </c>
      <c r="S285" s="38" t="s">
        <v>637</v>
      </c>
      <c r="T285" s="38" t="s">
        <v>129</v>
      </c>
      <c r="U285" s="38" t="s">
        <v>729</v>
      </c>
      <c r="V285" s="38" t="s">
        <v>621</v>
      </c>
      <c r="W285" s="38" t="s">
        <v>928</v>
      </c>
      <c r="X285" s="38">
        <v>300</v>
      </c>
    </row>
    <row r="286" spans="1:24" hidden="1">
      <c r="A286" s="38" t="s">
        <v>2377</v>
      </c>
      <c r="B286" s="38" t="s">
        <v>2378</v>
      </c>
      <c r="C286" s="38" t="s">
        <v>2379</v>
      </c>
      <c r="D286" s="38" t="s">
        <v>2380</v>
      </c>
      <c r="E286" s="38" t="s">
        <v>688</v>
      </c>
      <c r="F286" s="38" t="s">
        <v>2378</v>
      </c>
      <c r="G286" s="38" t="s">
        <v>2381</v>
      </c>
      <c r="H286" s="51"/>
      <c r="I286" s="51"/>
      <c r="J286" s="38" t="s">
        <v>810</v>
      </c>
      <c r="K286" s="38" t="s">
        <v>1717</v>
      </c>
      <c r="N286" s="45">
        <f t="shared" si="15"/>
        <v>1.8285714285714285</v>
      </c>
      <c r="O286" s="45">
        <f t="shared" si="16"/>
        <v>8.5714285714285719E-3</v>
      </c>
      <c r="P286" s="45">
        <f t="shared" si="17"/>
        <v>4.6874999999999998E-3</v>
      </c>
      <c r="Q286" s="38" t="s">
        <v>605</v>
      </c>
      <c r="R286" s="38" t="s">
        <v>877</v>
      </c>
      <c r="S286" s="38" t="s">
        <v>620</v>
      </c>
      <c r="T286" s="38" t="s">
        <v>100</v>
      </c>
      <c r="U286" s="38" t="s">
        <v>729</v>
      </c>
      <c r="V286" s="38" t="s">
        <v>2382</v>
      </c>
      <c r="W286" s="38" t="s">
        <v>622</v>
      </c>
      <c r="X286" s="38">
        <v>300</v>
      </c>
    </row>
    <row r="287" spans="1:24" hidden="1">
      <c r="A287" s="38" t="s">
        <v>2383</v>
      </c>
      <c r="B287" s="38" t="s">
        <v>2384</v>
      </c>
      <c r="C287" s="38" t="s">
        <v>2385</v>
      </c>
      <c r="D287" s="38" t="s">
        <v>2386</v>
      </c>
      <c r="E287" s="38" t="s">
        <v>688</v>
      </c>
      <c r="F287" s="38" t="s">
        <v>2387</v>
      </c>
      <c r="G287" s="38" t="s">
        <v>2388</v>
      </c>
      <c r="J287" s="38" t="s">
        <v>895</v>
      </c>
      <c r="K287" s="38" t="s">
        <v>823</v>
      </c>
      <c r="N287" s="45">
        <f t="shared" si="15"/>
        <v>3.7307692307692308</v>
      </c>
      <c r="O287" s="45">
        <f t="shared" si="16"/>
        <v>5.7692307692307696E-3</v>
      </c>
      <c r="P287" s="45">
        <f t="shared" si="17"/>
        <v>1.5463917525773195E-3</v>
      </c>
      <c r="Q287" s="38" t="s">
        <v>2389</v>
      </c>
      <c r="R287" s="38" t="s">
        <v>812</v>
      </c>
      <c r="S287" s="38" t="s">
        <v>620</v>
      </c>
      <c r="T287" s="38" t="s">
        <v>229</v>
      </c>
      <c r="U287" s="38" t="s">
        <v>729</v>
      </c>
      <c r="V287" s="38" t="s">
        <v>637</v>
      </c>
      <c r="W287" s="38" t="s">
        <v>1116</v>
      </c>
      <c r="X287" s="38">
        <v>300</v>
      </c>
    </row>
    <row r="288" spans="1:24" hidden="1">
      <c r="A288" s="38" t="s">
        <v>2390</v>
      </c>
      <c r="B288" s="38" t="s">
        <v>2391</v>
      </c>
      <c r="C288" s="38" t="s">
        <v>2392</v>
      </c>
      <c r="D288" s="38" t="s">
        <v>2393</v>
      </c>
      <c r="E288" s="38" t="s">
        <v>600</v>
      </c>
      <c r="F288" s="38" t="s">
        <v>2391</v>
      </c>
      <c r="G288" s="38" t="s">
        <v>2394</v>
      </c>
      <c r="J288" s="38" t="s">
        <v>778</v>
      </c>
      <c r="K288" s="38" t="s">
        <v>1308</v>
      </c>
      <c r="N288" s="45">
        <f t="shared" si="15"/>
        <v>1.75</v>
      </c>
      <c r="O288" s="45">
        <f t="shared" si="16"/>
        <v>3.7499999999999999E-3</v>
      </c>
      <c r="P288" s="45">
        <f t="shared" si="17"/>
        <v>2.142857142857143E-3</v>
      </c>
      <c r="Q288" s="38" t="s">
        <v>605</v>
      </c>
      <c r="R288" s="38" t="s">
        <v>741</v>
      </c>
      <c r="S288" s="38" t="s">
        <v>2395</v>
      </c>
      <c r="T288" s="38" t="s">
        <v>99</v>
      </c>
      <c r="U288" s="38" t="s">
        <v>729</v>
      </c>
      <c r="V288" s="38" t="s">
        <v>2396</v>
      </c>
      <c r="W288" s="38" t="s">
        <v>804</v>
      </c>
      <c r="X288" s="38">
        <v>300</v>
      </c>
    </row>
    <row r="289" spans="1:24" hidden="1">
      <c r="A289" s="38" t="s">
        <v>2397</v>
      </c>
      <c r="B289" s="38" t="s">
        <v>2398</v>
      </c>
      <c r="C289" s="38" t="s">
        <v>2399</v>
      </c>
      <c r="D289" s="38" t="s">
        <v>2400</v>
      </c>
      <c r="E289" s="38" t="s">
        <v>688</v>
      </c>
      <c r="F289" s="38" t="s">
        <v>2401</v>
      </c>
      <c r="G289" s="38" t="s">
        <v>2402</v>
      </c>
      <c r="J289" s="38" t="s">
        <v>2240</v>
      </c>
      <c r="K289" s="38" t="s">
        <v>903</v>
      </c>
      <c r="N289" s="45">
        <f t="shared" si="15"/>
        <v>1.7446808510638299</v>
      </c>
      <c r="O289" s="45">
        <f t="shared" si="16"/>
        <v>6.382978723404255E-3</v>
      </c>
      <c r="P289" s="45">
        <f t="shared" si="17"/>
        <v>3.6585365853658539E-3</v>
      </c>
      <c r="Q289" s="38" t="s">
        <v>635</v>
      </c>
      <c r="R289" s="38" t="s">
        <v>1370</v>
      </c>
      <c r="S289" s="38" t="s">
        <v>620</v>
      </c>
      <c r="T289" s="38" t="s">
        <v>99</v>
      </c>
      <c r="U289" s="38" t="s">
        <v>729</v>
      </c>
      <c r="V289" s="38" t="s">
        <v>2403</v>
      </c>
      <c r="W289" s="38" t="s">
        <v>631</v>
      </c>
      <c r="X289" s="38">
        <v>300</v>
      </c>
    </row>
    <row r="290" spans="1:24" hidden="1">
      <c r="A290" s="38" t="s">
        <v>248</v>
      </c>
      <c r="B290" s="38" t="s">
        <v>2404</v>
      </c>
      <c r="C290" s="38" t="s">
        <v>2405</v>
      </c>
      <c r="D290" s="38" t="s">
        <v>2406</v>
      </c>
      <c r="E290" s="38" t="s">
        <v>688</v>
      </c>
      <c r="F290" s="38" t="s">
        <v>2407</v>
      </c>
      <c r="G290" s="38" t="s">
        <v>2408</v>
      </c>
      <c r="H290" s="51"/>
      <c r="I290" s="51"/>
      <c r="J290" s="38" t="s">
        <v>822</v>
      </c>
      <c r="K290" s="38" t="s">
        <v>1220</v>
      </c>
      <c r="N290" s="45">
        <f t="shared" si="15"/>
        <v>1.7419354838709677</v>
      </c>
      <c r="O290" s="45">
        <f t="shared" si="16"/>
        <v>9.6774193548387101E-3</v>
      </c>
      <c r="P290" s="45">
        <f t="shared" si="17"/>
        <v>5.5555555555555558E-3</v>
      </c>
      <c r="Q290" s="38" t="s">
        <v>635</v>
      </c>
      <c r="R290" s="38" t="s">
        <v>1246</v>
      </c>
      <c r="S290" s="38" t="s">
        <v>620</v>
      </c>
      <c r="T290" s="38" t="s">
        <v>99</v>
      </c>
      <c r="U290" s="38" t="s">
        <v>729</v>
      </c>
      <c r="V290" s="38" t="s">
        <v>2409</v>
      </c>
      <c r="W290" s="38" t="s">
        <v>622</v>
      </c>
      <c r="X290" s="38">
        <v>300</v>
      </c>
    </row>
    <row r="291" spans="1:24" hidden="1">
      <c r="A291" s="38" t="s">
        <v>2410</v>
      </c>
      <c r="B291" s="38" t="s">
        <v>1580</v>
      </c>
      <c r="C291" s="38" t="s">
        <v>2411</v>
      </c>
      <c r="D291" s="38" t="s">
        <v>2412</v>
      </c>
      <c r="E291" s="38" t="s">
        <v>600</v>
      </c>
      <c r="F291" s="38" t="s">
        <v>2413</v>
      </c>
      <c r="G291" s="38" t="s">
        <v>2414</v>
      </c>
      <c r="J291" s="38" t="s">
        <v>571</v>
      </c>
      <c r="K291" s="38" t="s">
        <v>233</v>
      </c>
      <c r="N291" s="45">
        <f t="shared" si="15"/>
        <v>1.6666666666666667</v>
      </c>
      <c r="O291" s="45">
        <f t="shared" si="16"/>
        <v>7.4074074074074077E-3</v>
      </c>
      <c r="P291" s="45">
        <f t="shared" si="17"/>
        <v>4.4444444444444444E-3</v>
      </c>
      <c r="Q291" s="38" t="s">
        <v>605</v>
      </c>
      <c r="R291" s="38" t="s">
        <v>2107</v>
      </c>
      <c r="S291" s="38" t="s">
        <v>620</v>
      </c>
      <c r="T291" s="38" t="s">
        <v>954</v>
      </c>
      <c r="U291" s="38" t="s">
        <v>609</v>
      </c>
      <c r="V291" s="38" t="s">
        <v>621</v>
      </c>
      <c r="W291" s="38" t="s">
        <v>715</v>
      </c>
      <c r="X291" s="38">
        <v>200</v>
      </c>
    </row>
    <row r="292" spans="1:24" hidden="1">
      <c r="A292" s="38" t="s">
        <v>2415</v>
      </c>
      <c r="B292" s="38" t="s">
        <v>2416</v>
      </c>
      <c r="C292" s="38" t="s">
        <v>2417</v>
      </c>
      <c r="D292" s="38" t="s">
        <v>2418</v>
      </c>
      <c r="E292" s="38" t="s">
        <v>600</v>
      </c>
      <c r="F292" s="38" t="s">
        <v>2419</v>
      </c>
      <c r="G292" s="38" t="s">
        <v>2420</v>
      </c>
      <c r="J292" s="38" t="s">
        <v>123</v>
      </c>
      <c r="K292" s="38" t="s">
        <v>1328</v>
      </c>
      <c r="N292" s="45">
        <f t="shared" si="15"/>
        <v>1.6</v>
      </c>
      <c r="O292" s="45">
        <f t="shared" si="16"/>
        <v>0.01</v>
      </c>
      <c r="P292" s="45">
        <f t="shared" si="17"/>
        <v>6.2500000000000003E-3</v>
      </c>
      <c r="Q292" s="38" t="s">
        <v>987</v>
      </c>
      <c r="R292" s="38" t="s">
        <v>606</v>
      </c>
      <c r="S292" s="38" t="s">
        <v>704</v>
      </c>
      <c r="T292" s="38" t="s">
        <v>99</v>
      </c>
      <c r="U292" s="38" t="s">
        <v>609</v>
      </c>
      <c r="V292" s="38" t="s">
        <v>621</v>
      </c>
      <c r="W292" s="38" t="s">
        <v>638</v>
      </c>
      <c r="X292" s="38">
        <v>300</v>
      </c>
    </row>
    <row r="293" spans="1:24" hidden="1">
      <c r="A293" s="38" t="s">
        <v>2421</v>
      </c>
      <c r="B293" s="38" t="s">
        <v>2422</v>
      </c>
      <c r="C293" s="38" t="s">
        <v>2423</v>
      </c>
      <c r="D293" s="38" t="s">
        <v>2424</v>
      </c>
      <c r="E293" s="38" t="s">
        <v>688</v>
      </c>
      <c r="F293" s="38" t="s">
        <v>2425</v>
      </c>
      <c r="G293" s="38" t="s">
        <v>2426</v>
      </c>
      <c r="J293" s="38" t="s">
        <v>1267</v>
      </c>
      <c r="K293" s="38" t="s">
        <v>1484</v>
      </c>
      <c r="N293" s="45">
        <f t="shared" si="15"/>
        <v>1.5466666666666666</v>
      </c>
      <c r="O293" s="45">
        <f t="shared" si="16"/>
        <v>8.0000000000000002E-3</v>
      </c>
      <c r="P293" s="45">
        <f t="shared" si="17"/>
        <v>5.1724137931034482E-3</v>
      </c>
      <c r="Q293" s="38" t="s">
        <v>987</v>
      </c>
      <c r="R293" s="38" t="s">
        <v>1542</v>
      </c>
      <c r="S293" s="38" t="s">
        <v>607</v>
      </c>
      <c r="T293" s="38" t="s">
        <v>129</v>
      </c>
      <c r="U293" s="38" t="s">
        <v>729</v>
      </c>
      <c r="V293" s="38" t="s">
        <v>621</v>
      </c>
      <c r="W293" s="38" t="s">
        <v>928</v>
      </c>
      <c r="X293" s="38">
        <v>300</v>
      </c>
    </row>
    <row r="294" spans="1:24" hidden="1">
      <c r="A294" s="38" t="s">
        <v>2427</v>
      </c>
      <c r="B294" s="38" t="s">
        <v>2428</v>
      </c>
      <c r="C294" s="38" t="s">
        <v>2429</v>
      </c>
      <c r="D294" s="38" t="s">
        <v>2430</v>
      </c>
      <c r="E294" s="38" t="s">
        <v>600</v>
      </c>
      <c r="F294" s="38" t="s">
        <v>2428</v>
      </c>
      <c r="G294" s="38" t="s">
        <v>2431</v>
      </c>
      <c r="J294" s="38" t="s">
        <v>1156</v>
      </c>
      <c r="K294" s="38" t="s">
        <v>1079</v>
      </c>
      <c r="N294" s="45">
        <f t="shared" si="15"/>
        <v>1.4705882352941178</v>
      </c>
      <c r="O294" s="45">
        <f t="shared" si="16"/>
        <v>1.1764705882352941E-2</v>
      </c>
      <c r="P294" s="45">
        <f t="shared" si="17"/>
        <v>8.0000000000000002E-3</v>
      </c>
      <c r="Q294" s="38" t="s">
        <v>605</v>
      </c>
      <c r="R294" s="38" t="s">
        <v>1370</v>
      </c>
      <c r="S294" s="38" t="s">
        <v>620</v>
      </c>
      <c r="T294" s="38" t="s">
        <v>99</v>
      </c>
      <c r="U294" s="38" t="s">
        <v>609</v>
      </c>
      <c r="V294" s="38" t="s">
        <v>2432</v>
      </c>
      <c r="W294" s="38" t="s">
        <v>928</v>
      </c>
      <c r="X294" s="38">
        <v>200</v>
      </c>
    </row>
    <row r="295" spans="1:24" hidden="1">
      <c r="A295" s="38" t="s">
        <v>2433</v>
      </c>
      <c r="B295" s="38" t="s">
        <v>2434</v>
      </c>
      <c r="C295" s="38" t="s">
        <v>2435</v>
      </c>
      <c r="D295" s="38" t="s">
        <v>2436</v>
      </c>
      <c r="E295" s="38" t="s">
        <v>688</v>
      </c>
      <c r="F295" s="38" t="s">
        <v>2437</v>
      </c>
      <c r="G295" s="38" t="s">
        <v>2438</v>
      </c>
      <c r="J295" s="38" t="s">
        <v>1444</v>
      </c>
      <c r="K295" s="38" t="s">
        <v>2439</v>
      </c>
      <c r="N295" s="45">
        <f t="shared" si="15"/>
        <v>1.42</v>
      </c>
      <c r="O295" s="45">
        <f t="shared" si="16"/>
        <v>6.0000000000000001E-3</v>
      </c>
      <c r="P295" s="45">
        <f t="shared" si="17"/>
        <v>4.2253521126760559E-3</v>
      </c>
      <c r="Q295" s="38" t="s">
        <v>635</v>
      </c>
      <c r="R295" s="38" t="s">
        <v>606</v>
      </c>
      <c r="S295" s="38" t="s">
        <v>2440</v>
      </c>
      <c r="T295" s="38" t="s">
        <v>1297</v>
      </c>
      <c r="U295" s="38" t="s">
        <v>729</v>
      </c>
      <c r="V295" s="38" t="s">
        <v>911</v>
      </c>
      <c r="W295" s="38" t="s">
        <v>631</v>
      </c>
      <c r="X295" s="38">
        <v>300</v>
      </c>
    </row>
    <row r="296" spans="1:24" hidden="1">
      <c r="A296" s="38" t="s">
        <v>2441</v>
      </c>
      <c r="B296" s="38" t="s">
        <v>2442</v>
      </c>
      <c r="C296" s="38" t="s">
        <v>2443</v>
      </c>
      <c r="D296" s="38" t="s">
        <v>2443</v>
      </c>
      <c r="E296" s="38" t="s">
        <v>600</v>
      </c>
      <c r="F296" s="38" t="s">
        <v>2444</v>
      </c>
      <c r="G296" s="38" t="s">
        <v>2445</v>
      </c>
      <c r="J296" s="38" t="s">
        <v>352</v>
      </c>
      <c r="K296" s="38" t="s">
        <v>691</v>
      </c>
      <c r="N296" s="45">
        <f t="shared" si="15"/>
        <v>1.368421052631579</v>
      </c>
      <c r="O296" s="45">
        <f t="shared" si="16"/>
        <v>1.0526315789473684E-2</v>
      </c>
      <c r="P296" s="45">
        <f t="shared" si="17"/>
        <v>7.6923076923076927E-3</v>
      </c>
      <c r="Q296" s="38" t="s">
        <v>605</v>
      </c>
      <c r="R296" s="38" t="s">
        <v>606</v>
      </c>
      <c r="S296" s="38" t="s">
        <v>620</v>
      </c>
      <c r="T296" s="38" t="s">
        <v>99</v>
      </c>
      <c r="U296" s="38" t="s">
        <v>609</v>
      </c>
      <c r="V296" s="38" t="s">
        <v>637</v>
      </c>
      <c r="W296" s="38" t="s">
        <v>611</v>
      </c>
      <c r="X296" s="38">
        <v>200</v>
      </c>
    </row>
    <row r="297" spans="1:24" hidden="1">
      <c r="A297" s="38" t="s">
        <v>2446</v>
      </c>
      <c r="B297" s="38" t="s">
        <v>2447</v>
      </c>
      <c r="C297" s="38" t="s">
        <v>2448</v>
      </c>
      <c r="D297" s="38" t="s">
        <v>2449</v>
      </c>
      <c r="E297" s="38" t="s">
        <v>688</v>
      </c>
      <c r="F297" s="38" t="s">
        <v>2450</v>
      </c>
      <c r="G297" s="38" t="s">
        <v>2451</v>
      </c>
      <c r="J297" s="38" t="s">
        <v>1156</v>
      </c>
      <c r="K297" s="38" t="s">
        <v>1420</v>
      </c>
      <c r="N297" s="45">
        <f t="shared" si="15"/>
        <v>1.3529411764705883</v>
      </c>
      <c r="O297" s="45">
        <f t="shared" si="16"/>
        <v>1.1764705882352941E-2</v>
      </c>
      <c r="P297" s="45">
        <f t="shared" si="17"/>
        <v>8.6956521739130436E-3</v>
      </c>
      <c r="Q297" s="38" t="s">
        <v>605</v>
      </c>
      <c r="R297" s="38" t="s">
        <v>674</v>
      </c>
      <c r="S297" s="38" t="s">
        <v>607</v>
      </c>
      <c r="T297" s="38" t="s">
        <v>129</v>
      </c>
      <c r="U297" s="38" t="s">
        <v>729</v>
      </c>
      <c r="V297" s="38" t="s">
        <v>2452</v>
      </c>
      <c r="W297" s="38" t="s">
        <v>928</v>
      </c>
      <c r="X297" s="38">
        <v>200</v>
      </c>
    </row>
    <row r="298" spans="1:24" hidden="1">
      <c r="A298" s="38" t="s">
        <v>301</v>
      </c>
      <c r="B298" s="38" t="s">
        <v>2453</v>
      </c>
      <c r="C298" s="38" t="s">
        <v>2454</v>
      </c>
      <c r="D298" s="38" t="s">
        <v>2455</v>
      </c>
      <c r="E298" s="38" t="s">
        <v>600</v>
      </c>
      <c r="F298" s="38" t="s">
        <v>2453</v>
      </c>
      <c r="G298" s="38" t="s">
        <v>2456</v>
      </c>
      <c r="J298" s="38" t="s">
        <v>1504</v>
      </c>
      <c r="K298" s="38" t="s">
        <v>1484</v>
      </c>
      <c r="N298" s="45">
        <f t="shared" si="15"/>
        <v>1.3488372093023255</v>
      </c>
      <c r="O298" s="45">
        <f t="shared" si="16"/>
        <v>6.9767441860465115E-3</v>
      </c>
      <c r="P298" s="45">
        <f t="shared" si="17"/>
        <v>5.1724137931034482E-3</v>
      </c>
      <c r="Q298" s="38" t="s">
        <v>987</v>
      </c>
      <c r="R298" s="38" t="s">
        <v>606</v>
      </c>
      <c r="S298" s="38" t="s">
        <v>671</v>
      </c>
      <c r="T298" s="38" t="s">
        <v>1437</v>
      </c>
      <c r="U298" s="38" t="s">
        <v>729</v>
      </c>
      <c r="V298" s="38" t="s">
        <v>2457</v>
      </c>
      <c r="W298" s="38" t="s">
        <v>715</v>
      </c>
      <c r="X298" s="38">
        <v>300</v>
      </c>
    </row>
    <row r="299" spans="1:24" hidden="1">
      <c r="A299" s="38" t="s">
        <v>2458</v>
      </c>
      <c r="B299" s="38" t="s">
        <v>2459</v>
      </c>
      <c r="C299" s="38" t="s">
        <v>2460</v>
      </c>
      <c r="D299" s="38" t="s">
        <v>2461</v>
      </c>
      <c r="E299" s="38" t="s">
        <v>600</v>
      </c>
      <c r="F299" s="38" t="s">
        <v>2462</v>
      </c>
      <c r="G299" s="38" t="s">
        <v>2463</v>
      </c>
      <c r="H299" s="51"/>
      <c r="I299" s="51"/>
      <c r="J299" s="38" t="s">
        <v>837</v>
      </c>
      <c r="K299" s="38" t="s">
        <v>691</v>
      </c>
      <c r="N299" s="45">
        <f t="shared" si="15"/>
        <v>1.3</v>
      </c>
      <c r="O299" s="45">
        <f t="shared" si="16"/>
        <v>0.01</v>
      </c>
      <c r="P299" s="45">
        <f t="shared" si="17"/>
        <v>7.6923076923076927E-3</v>
      </c>
      <c r="Q299" s="38" t="s">
        <v>605</v>
      </c>
      <c r="R299" s="38" t="s">
        <v>2464</v>
      </c>
      <c r="S299" s="38" t="s">
        <v>825</v>
      </c>
      <c r="T299" s="38" t="s">
        <v>100</v>
      </c>
      <c r="U299" s="38" t="s">
        <v>609</v>
      </c>
      <c r="V299" s="38" t="s">
        <v>621</v>
      </c>
      <c r="W299" s="38" t="s">
        <v>622</v>
      </c>
      <c r="X299" s="38">
        <v>200</v>
      </c>
    </row>
    <row r="300" spans="1:24" hidden="1">
      <c r="A300" s="38" t="s">
        <v>2465</v>
      </c>
      <c r="B300" s="38" t="s">
        <v>2466</v>
      </c>
      <c r="C300" s="38" t="s">
        <v>2467</v>
      </c>
      <c r="D300" s="38" t="s">
        <v>2468</v>
      </c>
      <c r="E300" s="38" t="s">
        <v>1007</v>
      </c>
      <c r="F300" s="38" t="s">
        <v>2466</v>
      </c>
      <c r="G300" s="38" t="s">
        <v>2469</v>
      </c>
      <c r="J300" s="38" t="s">
        <v>2470</v>
      </c>
      <c r="K300" s="38" t="s">
        <v>56</v>
      </c>
      <c r="N300" s="45">
        <f t="shared" si="15"/>
        <v>1.2440191387559809</v>
      </c>
      <c r="O300" s="45">
        <f t="shared" si="16"/>
        <v>1.9138755980861243E-2</v>
      </c>
      <c r="P300" s="45">
        <f t="shared" si="17"/>
        <v>1.5384615384615385E-2</v>
      </c>
      <c r="Q300" s="38" t="s">
        <v>605</v>
      </c>
      <c r="R300" s="38" t="s">
        <v>2471</v>
      </c>
      <c r="S300" s="38" t="s">
        <v>671</v>
      </c>
      <c r="T300" s="38" t="s">
        <v>229</v>
      </c>
      <c r="U300" s="38" t="s">
        <v>609</v>
      </c>
      <c r="V300" s="38" t="s">
        <v>2472</v>
      </c>
      <c r="W300" s="38" t="s">
        <v>715</v>
      </c>
      <c r="X300" s="38">
        <v>200</v>
      </c>
    </row>
    <row r="301" spans="1:24" hidden="1">
      <c r="A301" s="38" t="s">
        <v>2473</v>
      </c>
      <c r="B301" s="38" t="s">
        <v>2474</v>
      </c>
      <c r="C301" s="38" t="s">
        <v>2475</v>
      </c>
      <c r="D301" s="38" t="s">
        <v>2475</v>
      </c>
      <c r="E301" s="38" t="s">
        <v>688</v>
      </c>
      <c r="F301" s="38" t="s">
        <v>2476</v>
      </c>
      <c r="G301" s="38" t="s">
        <v>2477</v>
      </c>
      <c r="J301" s="38" t="s">
        <v>1573</v>
      </c>
      <c r="K301" s="38" t="s">
        <v>2478</v>
      </c>
      <c r="N301" s="45">
        <f t="shared" si="15"/>
        <v>1.1941176470588235</v>
      </c>
      <c r="O301" s="45">
        <f t="shared" si="16"/>
        <v>5.8823529411764705E-3</v>
      </c>
      <c r="P301" s="45">
        <f t="shared" si="17"/>
        <v>4.9261083743842365E-3</v>
      </c>
      <c r="Q301" s="38" t="s">
        <v>605</v>
      </c>
      <c r="R301" s="38" t="s">
        <v>2479</v>
      </c>
      <c r="S301" s="38" t="s">
        <v>671</v>
      </c>
      <c r="T301" s="38" t="s">
        <v>99</v>
      </c>
      <c r="U301" s="38" t="s">
        <v>729</v>
      </c>
      <c r="V301" s="38" t="s">
        <v>2477</v>
      </c>
      <c r="W301" s="38" t="s">
        <v>763</v>
      </c>
      <c r="X301" s="38">
        <v>300</v>
      </c>
    </row>
    <row r="302" spans="1:24" hidden="1">
      <c r="A302" s="38" t="s">
        <v>2480</v>
      </c>
      <c r="B302" s="38" t="s">
        <v>2481</v>
      </c>
      <c r="C302" s="38" t="s">
        <v>2482</v>
      </c>
      <c r="D302" s="38" t="s">
        <v>2483</v>
      </c>
      <c r="E302" s="38" t="s">
        <v>600</v>
      </c>
      <c r="F302" s="38" t="s">
        <v>2484</v>
      </c>
      <c r="G302" s="38" t="s">
        <v>2485</v>
      </c>
      <c r="J302" s="38" t="s">
        <v>1334</v>
      </c>
      <c r="K302" s="38" t="s">
        <v>1717</v>
      </c>
      <c r="N302" s="45">
        <f t="shared" si="15"/>
        <v>1.0847457627118644</v>
      </c>
      <c r="O302" s="45">
        <f t="shared" si="16"/>
        <v>5.084745762711864E-3</v>
      </c>
      <c r="P302" s="45">
        <f t="shared" si="17"/>
        <v>4.6874999999999998E-3</v>
      </c>
      <c r="Q302" s="38" t="s">
        <v>605</v>
      </c>
      <c r="R302" s="38" t="s">
        <v>936</v>
      </c>
      <c r="S302" s="38" t="s">
        <v>671</v>
      </c>
      <c r="T302" s="38" t="s">
        <v>129</v>
      </c>
      <c r="U302" s="38" t="s">
        <v>729</v>
      </c>
      <c r="V302" s="38" t="s">
        <v>637</v>
      </c>
      <c r="W302" s="38" t="s">
        <v>611</v>
      </c>
      <c r="X302" s="38">
        <v>300</v>
      </c>
    </row>
    <row r="303" spans="1:24" hidden="1">
      <c r="A303" s="38" t="s">
        <v>2486</v>
      </c>
      <c r="B303" s="38" t="s">
        <v>2487</v>
      </c>
      <c r="C303" s="38" t="s">
        <v>2488</v>
      </c>
      <c r="D303" s="38" t="s">
        <v>2489</v>
      </c>
      <c r="E303" s="38" t="s">
        <v>600</v>
      </c>
      <c r="F303" s="38" t="s">
        <v>2490</v>
      </c>
      <c r="G303" s="38" t="s">
        <v>2491</v>
      </c>
      <c r="J303" s="38" t="s">
        <v>1420</v>
      </c>
      <c r="K303" s="38" t="s">
        <v>461</v>
      </c>
      <c r="N303" s="45">
        <f t="shared" si="15"/>
        <v>0.95652173913043481</v>
      </c>
      <c r="O303" s="45">
        <f t="shared" si="16"/>
        <v>8.6956521739130436E-3</v>
      </c>
      <c r="P303" s="45">
        <f t="shared" si="17"/>
        <v>9.0909090909090905E-3</v>
      </c>
      <c r="Q303" s="38" t="s">
        <v>605</v>
      </c>
      <c r="R303" s="38" t="s">
        <v>2492</v>
      </c>
      <c r="S303" s="38" t="s">
        <v>728</v>
      </c>
      <c r="T303" s="38" t="s">
        <v>229</v>
      </c>
      <c r="U303" s="38" t="s">
        <v>609</v>
      </c>
      <c r="V303" s="38" t="s">
        <v>621</v>
      </c>
      <c r="W303" s="38" t="s">
        <v>928</v>
      </c>
      <c r="X303" s="38">
        <v>200</v>
      </c>
    </row>
    <row r="304" spans="1:24" hidden="1">
      <c r="A304" s="38" t="s">
        <v>2493</v>
      </c>
      <c r="B304" s="38" t="s">
        <v>2494</v>
      </c>
      <c r="C304" s="38" t="s">
        <v>2495</v>
      </c>
      <c r="D304" s="38" t="s">
        <v>2496</v>
      </c>
      <c r="E304" s="38" t="s">
        <v>688</v>
      </c>
      <c r="F304" s="38" t="s">
        <v>2494</v>
      </c>
      <c r="G304" s="38" t="s">
        <v>2497</v>
      </c>
      <c r="J304" s="38" t="s">
        <v>1573</v>
      </c>
      <c r="K304" s="38" t="s">
        <v>233</v>
      </c>
      <c r="N304" s="45">
        <f t="shared" si="15"/>
        <v>0.88235294117647056</v>
      </c>
      <c r="O304" s="45">
        <f t="shared" si="16"/>
        <v>5.8823529411764705E-3</v>
      </c>
      <c r="P304" s="45">
        <f t="shared" si="17"/>
        <v>6.6666666666666671E-3</v>
      </c>
      <c r="Q304" s="38" t="s">
        <v>635</v>
      </c>
      <c r="R304" s="38" t="s">
        <v>636</v>
      </c>
      <c r="S304" s="38" t="s">
        <v>644</v>
      </c>
      <c r="T304" s="38" t="s">
        <v>99</v>
      </c>
      <c r="U304" s="38" t="s">
        <v>729</v>
      </c>
      <c r="V304" s="38" t="s">
        <v>2498</v>
      </c>
      <c r="W304" s="38" t="s">
        <v>715</v>
      </c>
      <c r="X304" s="38">
        <v>300</v>
      </c>
    </row>
    <row r="305" spans="1:24" hidden="1">
      <c r="A305" s="38" t="s">
        <v>2499</v>
      </c>
      <c r="B305" s="38" t="s">
        <v>2500</v>
      </c>
      <c r="C305" s="38" t="s">
        <v>2501</v>
      </c>
      <c r="D305" s="38" t="s">
        <v>2502</v>
      </c>
      <c r="E305" s="38" t="s">
        <v>600</v>
      </c>
      <c r="F305" s="38" t="s">
        <v>2500</v>
      </c>
      <c r="G305" s="38" t="s">
        <v>2503</v>
      </c>
      <c r="J305" s="38" t="s">
        <v>44</v>
      </c>
      <c r="K305" s="38" t="s">
        <v>2504</v>
      </c>
      <c r="N305" s="45">
        <f t="shared" si="15"/>
        <v>0.81818181818181823</v>
      </c>
      <c r="O305" s="45">
        <f t="shared" si="16"/>
        <v>1.8181818181818181E-2</v>
      </c>
      <c r="P305" s="45">
        <f t="shared" si="17"/>
        <v>2.2222222222222223E-2</v>
      </c>
      <c r="Q305" s="38" t="s">
        <v>605</v>
      </c>
      <c r="R305" s="38" t="s">
        <v>1335</v>
      </c>
      <c r="S305" s="38" t="s">
        <v>2114</v>
      </c>
      <c r="T305" s="38" t="s">
        <v>229</v>
      </c>
      <c r="U305" s="38" t="s">
        <v>609</v>
      </c>
      <c r="V305" s="38" t="s">
        <v>742</v>
      </c>
      <c r="W305" s="38" t="s">
        <v>622</v>
      </c>
      <c r="X305" s="38">
        <v>200</v>
      </c>
    </row>
    <row r="306" spans="1:24" hidden="1">
      <c r="A306" s="38" t="s">
        <v>2505</v>
      </c>
      <c r="B306" s="38" t="s">
        <v>2506</v>
      </c>
      <c r="C306" s="38" t="s">
        <v>2507</v>
      </c>
      <c r="D306" s="38" t="s">
        <v>2508</v>
      </c>
      <c r="E306" s="38" t="s">
        <v>600</v>
      </c>
      <c r="F306" s="38" t="s">
        <v>2506</v>
      </c>
      <c r="G306" s="38" t="s">
        <v>2509</v>
      </c>
      <c r="J306" s="38" t="s">
        <v>2510</v>
      </c>
      <c r="K306" s="38" t="s">
        <v>2511</v>
      </c>
      <c r="N306" s="45">
        <f t="shared" si="15"/>
        <v>0.55714285714285716</v>
      </c>
      <c r="O306" s="45">
        <f t="shared" si="16"/>
        <v>7.1428571428571429E-4</v>
      </c>
      <c r="P306" s="45">
        <f t="shared" si="17"/>
        <v>1.2820512820512821E-3</v>
      </c>
      <c r="Q306" s="38" t="s">
        <v>753</v>
      </c>
      <c r="R306" s="38" t="s">
        <v>606</v>
      </c>
      <c r="S306" s="38" t="s">
        <v>637</v>
      </c>
      <c r="T306" s="38" t="s">
        <v>229</v>
      </c>
      <c r="U306" s="38" t="s">
        <v>729</v>
      </c>
      <c r="V306" s="38" t="s">
        <v>621</v>
      </c>
      <c r="W306" s="38" t="s">
        <v>763</v>
      </c>
      <c r="X306" s="38">
        <v>300</v>
      </c>
    </row>
    <row r="307" spans="1:24" hidden="1">
      <c r="A307" s="38" t="s">
        <v>2512</v>
      </c>
      <c r="B307" s="38" t="s">
        <v>2513</v>
      </c>
      <c r="C307" s="38" t="s">
        <v>2514</v>
      </c>
      <c r="D307" s="38" t="s">
        <v>2515</v>
      </c>
      <c r="E307" s="38" t="s">
        <v>688</v>
      </c>
      <c r="F307" s="38" t="s">
        <v>2516</v>
      </c>
      <c r="G307" s="38" t="s">
        <v>2517</v>
      </c>
      <c r="J307" s="38" t="s">
        <v>1286</v>
      </c>
      <c r="K307" s="38" t="s">
        <v>2518</v>
      </c>
      <c r="N307" s="45">
        <f t="shared" si="15"/>
        <v>0.46785714285714286</v>
      </c>
      <c r="O307" s="45">
        <f t="shared" si="16"/>
        <v>7.1428571428571426E-3</v>
      </c>
      <c r="P307" s="45">
        <f t="shared" si="17"/>
        <v>1.5267175572519083E-2</v>
      </c>
      <c r="Q307" s="38" t="s">
        <v>635</v>
      </c>
      <c r="R307" s="38" t="s">
        <v>2519</v>
      </c>
      <c r="S307" s="38" t="s">
        <v>671</v>
      </c>
      <c r="T307" s="38" t="s">
        <v>99</v>
      </c>
      <c r="U307" s="38" t="s">
        <v>609</v>
      </c>
      <c r="V307" s="38" t="s">
        <v>2517</v>
      </c>
      <c r="W307" s="38" t="s">
        <v>611</v>
      </c>
      <c r="X307" s="38">
        <v>200</v>
      </c>
    </row>
    <row r="308" spans="1:24" hidden="1">
      <c r="A308" s="38" t="s">
        <v>61</v>
      </c>
      <c r="B308" s="38" t="s">
        <v>2520</v>
      </c>
      <c r="C308" s="38" t="s">
        <v>2521</v>
      </c>
      <c r="D308" s="38" t="s">
        <v>2522</v>
      </c>
      <c r="E308" s="38" t="s">
        <v>600</v>
      </c>
      <c r="F308" s="38" t="s">
        <v>2523</v>
      </c>
      <c r="G308" s="38" t="s">
        <v>2524</v>
      </c>
      <c r="J308" s="38" t="s">
        <v>2525</v>
      </c>
      <c r="K308" s="38" t="s">
        <v>2139</v>
      </c>
      <c r="N308" s="45">
        <f t="shared" si="15"/>
        <v>0.43661971830985913</v>
      </c>
      <c r="O308" s="45">
        <f t="shared" si="16"/>
        <v>0</v>
      </c>
      <c r="P308" s="45">
        <f t="shared" si="17"/>
        <v>0</v>
      </c>
      <c r="Q308" s="38" t="s">
        <v>605</v>
      </c>
      <c r="R308" s="38" t="s">
        <v>2526</v>
      </c>
      <c r="S308" s="38" t="s">
        <v>620</v>
      </c>
      <c r="T308" s="38" t="s">
        <v>100</v>
      </c>
      <c r="U308" s="38">
        <v>0</v>
      </c>
      <c r="V308" s="38" t="s">
        <v>2527</v>
      </c>
      <c r="W308" s="38" t="s">
        <v>631</v>
      </c>
      <c r="X308" s="38">
        <v>0</v>
      </c>
    </row>
    <row r="309" spans="1:24" hidden="1">
      <c r="A309" s="38" t="s">
        <v>2528</v>
      </c>
      <c r="B309" s="38" t="s">
        <v>2529</v>
      </c>
      <c r="C309" s="38" t="s">
        <v>2530</v>
      </c>
      <c r="D309" s="38" t="s">
        <v>2531</v>
      </c>
      <c r="E309" s="38" t="s">
        <v>688</v>
      </c>
      <c r="F309" s="38" t="s">
        <v>2532</v>
      </c>
      <c r="G309" s="38" t="s">
        <v>2533</v>
      </c>
      <c r="J309" s="38" t="s">
        <v>1300</v>
      </c>
      <c r="K309" s="38" t="s">
        <v>199</v>
      </c>
      <c r="N309" s="45">
        <f t="shared" si="15"/>
        <v>0.26470588235294118</v>
      </c>
      <c r="O309" s="45">
        <f t="shared" si="16"/>
        <v>4.4117647058823529E-3</v>
      </c>
      <c r="P309" s="45">
        <f t="shared" si="17"/>
        <v>1.6666666666666666E-2</v>
      </c>
      <c r="Q309" s="38" t="s">
        <v>605</v>
      </c>
      <c r="R309" s="38" t="s">
        <v>939</v>
      </c>
      <c r="S309" s="38" t="s">
        <v>728</v>
      </c>
      <c r="T309" s="38" t="s">
        <v>2534</v>
      </c>
      <c r="U309" s="38" t="s">
        <v>729</v>
      </c>
      <c r="V309" s="38" t="s">
        <v>621</v>
      </c>
      <c r="W309" s="38" t="s">
        <v>715</v>
      </c>
      <c r="X309" s="38">
        <v>300</v>
      </c>
    </row>
    <row r="310" spans="1:24" hidden="1">
      <c r="A310" s="38" t="s">
        <v>333</v>
      </c>
      <c r="B310" s="38" t="s">
        <v>2535</v>
      </c>
      <c r="C310" s="38" t="s">
        <v>2536</v>
      </c>
      <c r="D310" s="38" t="s">
        <v>2537</v>
      </c>
      <c r="E310" s="38" t="s">
        <v>600</v>
      </c>
      <c r="F310" s="38" t="s">
        <v>2538</v>
      </c>
      <c r="G310" s="38" t="s">
        <v>2539</v>
      </c>
      <c r="H310" s="51"/>
      <c r="I310" s="51"/>
      <c r="J310" s="38" t="s">
        <v>56</v>
      </c>
      <c r="K310" s="38" t="s">
        <v>2540</v>
      </c>
      <c r="N310" s="45"/>
      <c r="O310" s="45"/>
      <c r="P310" s="45"/>
      <c r="Q310" s="38" t="s">
        <v>635</v>
      </c>
      <c r="R310" s="38" t="s">
        <v>1259</v>
      </c>
      <c r="S310" s="38" t="s">
        <v>620</v>
      </c>
      <c r="T310" s="38" t="s">
        <v>1297</v>
      </c>
      <c r="U310" s="38" t="s">
        <v>609</v>
      </c>
      <c r="V310" s="38" t="s">
        <v>2541</v>
      </c>
      <c r="W310" s="38" t="s">
        <v>622</v>
      </c>
      <c r="X310" s="38" t="s">
        <v>1255</v>
      </c>
    </row>
    <row r="311" spans="1:24" hidden="1">
      <c r="A311" s="38" t="s">
        <v>51</v>
      </c>
      <c r="B311" s="38" t="s">
        <v>2542</v>
      </c>
      <c r="C311" s="38" t="s">
        <v>2543</v>
      </c>
      <c r="D311" s="38" t="s">
        <v>2544</v>
      </c>
      <c r="E311" s="38" t="s">
        <v>600</v>
      </c>
      <c r="F311" s="38" t="s">
        <v>2545</v>
      </c>
      <c r="G311" s="38" t="s">
        <v>2546</v>
      </c>
      <c r="J311" s="38" t="s">
        <v>1872</v>
      </c>
      <c r="K311" s="38" t="s">
        <v>2547</v>
      </c>
      <c r="N311" s="45"/>
      <c r="O311" s="45"/>
      <c r="P311" s="45"/>
      <c r="Q311" s="38" t="s">
        <v>635</v>
      </c>
      <c r="R311" s="38" t="s">
        <v>606</v>
      </c>
      <c r="S311" s="38" t="s">
        <v>620</v>
      </c>
      <c r="T311" s="38" t="s">
        <v>99</v>
      </c>
      <c r="U311" s="38" t="s">
        <v>729</v>
      </c>
      <c r="V311" s="38" t="s">
        <v>2546</v>
      </c>
      <c r="W311" s="38" t="s">
        <v>763</v>
      </c>
      <c r="X311" s="38" t="s">
        <v>1255</v>
      </c>
    </row>
    <row r="312" spans="1:24" hidden="1">
      <c r="A312" s="38" t="s">
        <v>259</v>
      </c>
      <c r="B312" s="38" t="s">
        <v>2548</v>
      </c>
      <c r="C312" s="38" t="s">
        <v>2549</v>
      </c>
      <c r="D312" s="38" t="s">
        <v>2549</v>
      </c>
      <c r="E312" s="38" t="s">
        <v>600</v>
      </c>
      <c r="F312" s="38" t="s">
        <v>2550</v>
      </c>
      <c r="G312" s="38" t="s">
        <v>2551</v>
      </c>
      <c r="H312" s="51"/>
      <c r="I312" s="51"/>
      <c r="J312" s="38" t="s">
        <v>1368</v>
      </c>
      <c r="K312" s="38" t="s">
        <v>2552</v>
      </c>
      <c r="N312" s="45"/>
      <c r="O312" s="45"/>
      <c r="P312" s="45"/>
      <c r="Q312" s="38" t="s">
        <v>605</v>
      </c>
      <c r="R312" s="38" t="s">
        <v>606</v>
      </c>
      <c r="S312" s="38" t="s">
        <v>37</v>
      </c>
      <c r="T312" s="38" t="s">
        <v>100</v>
      </c>
      <c r="U312" s="38" t="s">
        <v>729</v>
      </c>
      <c r="V312" s="38" t="s">
        <v>911</v>
      </c>
      <c r="W312" s="38" t="s">
        <v>662</v>
      </c>
      <c r="X312" s="38" t="s">
        <v>1255</v>
      </c>
    </row>
    <row r="313" spans="1:24" hidden="1">
      <c r="A313" s="38" t="s">
        <v>78</v>
      </c>
      <c r="B313" s="38" t="s">
        <v>2553</v>
      </c>
      <c r="C313" s="38" t="s">
        <v>2554</v>
      </c>
      <c r="D313" s="38" t="s">
        <v>2554</v>
      </c>
      <c r="E313" s="38" t="s">
        <v>600</v>
      </c>
      <c r="F313" s="38" t="s">
        <v>2555</v>
      </c>
      <c r="G313" s="38" t="s">
        <v>2556</v>
      </c>
      <c r="H313" s="51"/>
      <c r="I313" s="51"/>
      <c r="J313" s="38" t="s">
        <v>44</v>
      </c>
      <c r="K313" s="38" t="s">
        <v>2275</v>
      </c>
      <c r="N313" s="45"/>
      <c r="O313" s="45"/>
      <c r="P313" s="45"/>
      <c r="Q313" s="38" t="s">
        <v>605</v>
      </c>
      <c r="R313" s="38" t="s">
        <v>606</v>
      </c>
      <c r="S313" s="38" t="s">
        <v>37</v>
      </c>
      <c r="T313" s="38" t="s">
        <v>100</v>
      </c>
      <c r="U313" s="38" t="s">
        <v>609</v>
      </c>
      <c r="V313" s="38" t="s">
        <v>911</v>
      </c>
      <c r="W313" s="38" t="s">
        <v>662</v>
      </c>
      <c r="X313" s="38" t="s">
        <v>1255</v>
      </c>
    </row>
    <row r="314" spans="1:24" hidden="1">
      <c r="A314" s="38" t="s">
        <v>2557</v>
      </c>
      <c r="B314" s="38" t="s">
        <v>2558</v>
      </c>
      <c r="C314" s="38" t="s">
        <v>2558</v>
      </c>
      <c r="D314" s="38" t="s">
        <v>2559</v>
      </c>
      <c r="E314" s="38" t="s">
        <v>600</v>
      </c>
      <c r="F314" s="38" t="s">
        <v>2560</v>
      </c>
      <c r="G314" s="38" t="s">
        <v>2561</v>
      </c>
      <c r="H314" s="51"/>
      <c r="I314" s="51"/>
      <c r="J314" s="38" t="s">
        <v>1156</v>
      </c>
      <c r="K314" s="38" t="s">
        <v>1115</v>
      </c>
      <c r="N314" s="45"/>
      <c r="O314" s="45"/>
      <c r="P314" s="45"/>
      <c r="Q314" s="38" t="s">
        <v>605</v>
      </c>
      <c r="R314" s="38" t="s">
        <v>606</v>
      </c>
      <c r="S314" s="38" t="s">
        <v>620</v>
      </c>
      <c r="T314" s="38" t="s">
        <v>129</v>
      </c>
      <c r="U314" s="38" t="s">
        <v>609</v>
      </c>
      <c r="V314" s="38" t="s">
        <v>2561</v>
      </c>
      <c r="W314" s="38" t="s">
        <v>715</v>
      </c>
      <c r="X314" s="38" t="s">
        <v>1255</v>
      </c>
    </row>
    <row r="315" spans="1:24" hidden="1">
      <c r="A315" s="38" t="s">
        <v>2562</v>
      </c>
      <c r="B315" s="38" t="s">
        <v>2563</v>
      </c>
      <c r="C315" s="38" t="s">
        <v>2564</v>
      </c>
      <c r="D315" s="38" t="s">
        <v>2564</v>
      </c>
      <c r="E315" s="38" t="s">
        <v>600</v>
      </c>
      <c r="F315" s="38" t="s">
        <v>2563</v>
      </c>
      <c r="G315" s="38" t="s">
        <v>2565</v>
      </c>
      <c r="J315" s="38" t="s">
        <v>2566</v>
      </c>
      <c r="K315" s="38" t="s">
        <v>770</v>
      </c>
      <c r="N315" s="45"/>
      <c r="O315" s="45"/>
      <c r="P315" s="45"/>
      <c r="Q315" s="38" t="s">
        <v>605</v>
      </c>
      <c r="R315" s="38" t="s">
        <v>2567</v>
      </c>
      <c r="S315" s="38" t="s">
        <v>620</v>
      </c>
      <c r="T315" s="38" t="s">
        <v>129</v>
      </c>
      <c r="U315" s="38" t="s">
        <v>609</v>
      </c>
      <c r="V315" s="38" t="s">
        <v>2565</v>
      </c>
      <c r="W315" s="38" t="s">
        <v>715</v>
      </c>
      <c r="X315" s="38" t="s">
        <v>1255</v>
      </c>
    </row>
    <row r="316" spans="1:24" hidden="1">
      <c r="A316" s="38" t="s">
        <v>2568</v>
      </c>
      <c r="B316" s="38" t="s">
        <v>2569</v>
      </c>
      <c r="C316" s="38" t="s">
        <v>2570</v>
      </c>
      <c r="D316" s="38" t="s">
        <v>2570</v>
      </c>
      <c r="E316" s="38" t="s">
        <v>600</v>
      </c>
      <c r="F316" s="38" t="s">
        <v>2571</v>
      </c>
      <c r="G316" s="38" t="s">
        <v>2572</v>
      </c>
      <c r="H316" s="51"/>
      <c r="I316" s="51"/>
      <c r="J316" s="38" t="s">
        <v>175</v>
      </c>
      <c r="K316" s="38" t="s">
        <v>1296</v>
      </c>
      <c r="N316" s="45"/>
      <c r="O316" s="45"/>
      <c r="P316" s="45"/>
      <c r="Q316" s="38" t="s">
        <v>605</v>
      </c>
      <c r="R316" s="38" t="s">
        <v>606</v>
      </c>
      <c r="S316" s="38" t="s">
        <v>37</v>
      </c>
      <c r="T316" s="38" t="s">
        <v>100</v>
      </c>
      <c r="U316" s="38" t="s">
        <v>609</v>
      </c>
      <c r="V316" s="38" t="s">
        <v>911</v>
      </c>
      <c r="W316" s="38" t="s">
        <v>662</v>
      </c>
      <c r="X316" s="38" t="s">
        <v>1255</v>
      </c>
    </row>
    <row r="317" spans="1:24" hidden="1">
      <c r="A317" s="38" t="s">
        <v>2573</v>
      </c>
      <c r="B317" s="38" t="s">
        <v>2574</v>
      </c>
      <c r="C317" s="38" t="s">
        <v>2575</v>
      </c>
      <c r="D317" s="38" t="s">
        <v>2575</v>
      </c>
      <c r="E317" s="38" t="s">
        <v>600</v>
      </c>
      <c r="F317" s="38" t="s">
        <v>2574</v>
      </c>
      <c r="G317" s="38" t="s">
        <v>2576</v>
      </c>
      <c r="J317" s="38" t="s">
        <v>1658</v>
      </c>
      <c r="K317" s="38" t="s">
        <v>2577</v>
      </c>
      <c r="N317" s="45"/>
      <c r="O317" s="45"/>
      <c r="P317" s="45"/>
      <c r="Q317" s="38" t="s">
        <v>605</v>
      </c>
      <c r="R317" s="38" t="s">
        <v>606</v>
      </c>
      <c r="S317" s="38" t="s">
        <v>620</v>
      </c>
      <c r="T317" s="38" t="s">
        <v>954</v>
      </c>
      <c r="U317" s="38" t="s">
        <v>729</v>
      </c>
      <c r="V317" s="38" t="s">
        <v>2576</v>
      </c>
      <c r="W317" s="38" t="s">
        <v>1116</v>
      </c>
      <c r="X317" s="38" t="s">
        <v>1255</v>
      </c>
    </row>
    <row r="318" spans="1:24" hidden="1">
      <c r="A318" s="38" t="s">
        <v>2578</v>
      </c>
      <c r="B318" s="38" t="s">
        <v>2579</v>
      </c>
      <c r="C318" s="38" t="s">
        <v>2580</v>
      </c>
      <c r="D318" s="38" t="s">
        <v>2580</v>
      </c>
      <c r="E318" s="38" t="s">
        <v>600</v>
      </c>
      <c r="F318" s="38" t="s">
        <v>2581</v>
      </c>
      <c r="G318" s="38" t="s">
        <v>2582</v>
      </c>
      <c r="H318" s="51"/>
      <c r="I318" s="51"/>
      <c r="J318" s="38" t="s">
        <v>890</v>
      </c>
      <c r="K318" s="38" t="s">
        <v>2583</v>
      </c>
      <c r="N318" s="45"/>
      <c r="O318" s="45"/>
      <c r="P318" s="45"/>
      <c r="Q318" s="38" t="s">
        <v>605</v>
      </c>
      <c r="R318" s="38" t="s">
        <v>684</v>
      </c>
      <c r="S318" s="38" t="s">
        <v>620</v>
      </c>
      <c r="T318" s="38" t="s">
        <v>99</v>
      </c>
      <c r="U318" s="38" t="s">
        <v>729</v>
      </c>
      <c r="V318" s="38" t="s">
        <v>2582</v>
      </c>
      <c r="W318" s="38" t="s">
        <v>631</v>
      </c>
      <c r="X318" s="38" t="s">
        <v>1255</v>
      </c>
    </row>
    <row r="319" spans="1:24" hidden="1">
      <c r="A319" s="38" t="s">
        <v>2584</v>
      </c>
      <c r="B319" s="38" t="s">
        <v>2585</v>
      </c>
      <c r="C319" s="38" t="s">
        <v>2586</v>
      </c>
      <c r="D319" s="38" t="s">
        <v>2586</v>
      </c>
      <c r="E319" s="38" t="s">
        <v>600</v>
      </c>
      <c r="F319" s="38" t="s">
        <v>2585</v>
      </c>
      <c r="G319" s="38" t="s">
        <v>2587</v>
      </c>
      <c r="H319" s="51"/>
      <c r="I319" s="51"/>
      <c r="J319" s="38" t="s">
        <v>895</v>
      </c>
      <c r="K319" s="38" t="s">
        <v>2588</v>
      </c>
      <c r="N319" s="45"/>
      <c r="O319" s="45"/>
      <c r="P319" s="45"/>
      <c r="Q319" s="38" t="s">
        <v>605</v>
      </c>
      <c r="R319" s="38" t="s">
        <v>2589</v>
      </c>
      <c r="S319" s="38" t="s">
        <v>620</v>
      </c>
      <c r="T319" s="38" t="s">
        <v>99</v>
      </c>
      <c r="U319" s="38" t="s">
        <v>729</v>
      </c>
      <c r="V319" s="38" t="s">
        <v>2587</v>
      </c>
      <c r="W319" s="38" t="s">
        <v>631</v>
      </c>
      <c r="X319" s="38" t="s">
        <v>1255</v>
      </c>
    </row>
    <row r="320" spans="1:24" hidden="1">
      <c r="A320" s="38" t="s">
        <v>2590</v>
      </c>
      <c r="B320" s="38" t="s">
        <v>2591</v>
      </c>
      <c r="C320" s="38" t="s">
        <v>2592</v>
      </c>
      <c r="D320" s="38" t="s">
        <v>2592</v>
      </c>
      <c r="E320" s="38" t="s">
        <v>600</v>
      </c>
      <c r="F320" s="38" t="s">
        <v>2591</v>
      </c>
      <c r="G320" s="38" t="s">
        <v>2593</v>
      </c>
      <c r="J320" s="38" t="s">
        <v>1420</v>
      </c>
      <c r="K320" s="38" t="s">
        <v>2594</v>
      </c>
      <c r="N320" s="45"/>
      <c r="O320" s="45"/>
      <c r="P320" s="45"/>
      <c r="Q320" s="38" t="s">
        <v>605</v>
      </c>
      <c r="R320" s="38" t="s">
        <v>2595</v>
      </c>
      <c r="S320" s="38" t="s">
        <v>620</v>
      </c>
      <c r="T320" s="38" t="s">
        <v>954</v>
      </c>
      <c r="U320" s="38" t="s">
        <v>609</v>
      </c>
      <c r="V320" s="38" t="s">
        <v>2593</v>
      </c>
      <c r="W320" s="38" t="s">
        <v>622</v>
      </c>
      <c r="X320" s="38" t="s">
        <v>1255</v>
      </c>
    </row>
    <row r="321" spans="1:24" hidden="1">
      <c r="A321" s="38" t="s">
        <v>2596</v>
      </c>
      <c r="B321" s="38" t="s">
        <v>2597</v>
      </c>
      <c r="C321" s="38" t="s">
        <v>2598</v>
      </c>
      <c r="D321" s="38" t="s">
        <v>2598</v>
      </c>
      <c r="E321" s="38" t="s">
        <v>600</v>
      </c>
      <c r="F321" s="38" t="s">
        <v>2599</v>
      </c>
      <c r="G321" s="38" t="s">
        <v>2600</v>
      </c>
      <c r="J321" s="38" t="s">
        <v>1837</v>
      </c>
      <c r="K321" s="38" t="s">
        <v>2601</v>
      </c>
      <c r="N321" s="45"/>
      <c r="O321" s="45"/>
      <c r="P321" s="45"/>
      <c r="Q321" s="38" t="s">
        <v>605</v>
      </c>
      <c r="R321" s="38" t="s">
        <v>936</v>
      </c>
      <c r="S321" s="38" t="s">
        <v>620</v>
      </c>
      <c r="T321" s="38" t="s">
        <v>99</v>
      </c>
      <c r="U321" s="38" t="s">
        <v>729</v>
      </c>
      <c r="V321" s="38" t="s">
        <v>2600</v>
      </c>
      <c r="W321" s="38" t="s">
        <v>622</v>
      </c>
      <c r="X321" s="38" t="s">
        <v>1255</v>
      </c>
    </row>
    <row r="322" spans="1:24" hidden="1">
      <c r="A322" s="38" t="s">
        <v>127</v>
      </c>
      <c r="B322" s="38" t="s">
        <v>2602</v>
      </c>
      <c r="C322" s="38" t="s">
        <v>2603</v>
      </c>
      <c r="D322" s="38" t="s">
        <v>2603</v>
      </c>
      <c r="E322" s="38" t="s">
        <v>600</v>
      </c>
      <c r="F322" s="38" t="s">
        <v>2604</v>
      </c>
      <c r="G322" s="38" t="s">
        <v>2605</v>
      </c>
      <c r="J322" s="38" t="s">
        <v>752</v>
      </c>
      <c r="K322" s="38" t="s">
        <v>2606</v>
      </c>
      <c r="N322" s="45"/>
      <c r="O322" s="45"/>
      <c r="P322" s="45"/>
      <c r="Q322" s="38" t="s">
        <v>605</v>
      </c>
      <c r="R322" s="38" t="s">
        <v>936</v>
      </c>
      <c r="S322" s="38" t="s">
        <v>620</v>
      </c>
      <c r="T322" s="38" t="s">
        <v>99</v>
      </c>
      <c r="U322" s="38" t="s">
        <v>729</v>
      </c>
      <c r="V322" s="38" t="s">
        <v>2605</v>
      </c>
      <c r="W322" s="38" t="s">
        <v>622</v>
      </c>
      <c r="X322" s="38" t="s">
        <v>1255</v>
      </c>
    </row>
    <row r="323" spans="1:24" hidden="1">
      <c r="A323" s="38" t="s">
        <v>2607</v>
      </c>
      <c r="B323" s="38" t="s">
        <v>2608</v>
      </c>
      <c r="C323" s="38" t="s">
        <v>2609</v>
      </c>
      <c r="D323" s="38" t="s">
        <v>2214</v>
      </c>
      <c r="E323" s="38" t="s">
        <v>600</v>
      </c>
      <c r="F323" s="38" t="s">
        <v>2608</v>
      </c>
      <c r="G323" s="38" t="s">
        <v>2610</v>
      </c>
      <c r="J323" s="38" t="s">
        <v>837</v>
      </c>
      <c r="K323" s="38" t="s">
        <v>2611</v>
      </c>
      <c r="N323" s="45">
        <f>K323/J323</f>
        <v>15.5</v>
      </c>
      <c r="O323" s="45">
        <f>X323/J323</f>
        <v>0.01</v>
      </c>
      <c r="P323" s="45">
        <f>X323/K323</f>
        <v>6.4516129032258064E-4</v>
      </c>
      <c r="Q323" s="38" t="s">
        <v>714</v>
      </c>
      <c r="R323" s="38" t="s">
        <v>2612</v>
      </c>
      <c r="S323" s="38" t="s">
        <v>620</v>
      </c>
      <c r="T323" s="38" t="s">
        <v>229</v>
      </c>
      <c r="U323" s="38" t="s">
        <v>609</v>
      </c>
      <c r="V323" s="38" t="s">
        <v>2613</v>
      </c>
      <c r="W323" s="38" t="s">
        <v>715</v>
      </c>
      <c r="X323" s="38">
        <v>200</v>
      </c>
    </row>
    <row r="324" spans="1:24" hidden="1">
      <c r="A324" s="38" t="s">
        <v>2614</v>
      </c>
      <c r="B324" s="38" t="s">
        <v>2615</v>
      </c>
      <c r="C324" s="38" t="s">
        <v>2616</v>
      </c>
      <c r="D324" s="38" t="s">
        <v>2616</v>
      </c>
      <c r="E324" s="38" t="s">
        <v>600</v>
      </c>
      <c r="F324" s="38" t="s">
        <v>2617</v>
      </c>
      <c r="G324" s="38" t="s">
        <v>2618</v>
      </c>
      <c r="J324" s="38" t="s">
        <v>909</v>
      </c>
      <c r="K324" s="38" t="s">
        <v>2619</v>
      </c>
      <c r="N324" s="45"/>
      <c r="O324" s="45"/>
      <c r="P324" s="45"/>
      <c r="Q324" s="38" t="s">
        <v>605</v>
      </c>
      <c r="R324" s="38" t="s">
        <v>936</v>
      </c>
      <c r="S324" s="38" t="s">
        <v>620</v>
      </c>
      <c r="T324" s="38" t="s">
        <v>99</v>
      </c>
      <c r="U324" s="38" t="s">
        <v>729</v>
      </c>
      <c r="V324" s="38" t="s">
        <v>2618</v>
      </c>
      <c r="W324" s="38" t="s">
        <v>715</v>
      </c>
      <c r="X324" s="38" t="s">
        <v>1255</v>
      </c>
    </row>
    <row r="325" spans="1:24" hidden="1">
      <c r="A325" s="38" t="s">
        <v>2620</v>
      </c>
      <c r="B325" s="38" t="s">
        <v>2621</v>
      </c>
      <c r="C325" s="38" t="s">
        <v>2622</v>
      </c>
      <c r="D325" s="38" t="s">
        <v>2622</v>
      </c>
      <c r="E325" s="38" t="s">
        <v>600</v>
      </c>
      <c r="F325" s="38" t="s">
        <v>2621</v>
      </c>
      <c r="G325" s="38" t="s">
        <v>2623</v>
      </c>
      <c r="J325" s="38" t="s">
        <v>44</v>
      </c>
      <c r="K325" s="38" t="s">
        <v>1001</v>
      </c>
      <c r="N325" s="45"/>
      <c r="O325" s="45"/>
      <c r="P325" s="45"/>
      <c r="Q325" s="38" t="s">
        <v>605</v>
      </c>
      <c r="R325" s="38" t="s">
        <v>2624</v>
      </c>
      <c r="S325" s="38" t="s">
        <v>620</v>
      </c>
      <c r="T325" s="38" t="s">
        <v>954</v>
      </c>
      <c r="U325" s="38" t="s">
        <v>609</v>
      </c>
      <c r="V325" s="38" t="s">
        <v>2623</v>
      </c>
      <c r="W325" s="38" t="s">
        <v>662</v>
      </c>
      <c r="X325" s="38" t="s">
        <v>1255</v>
      </c>
    </row>
    <row r="326" spans="1:24" hidden="1">
      <c r="A326" s="38" t="s">
        <v>2625</v>
      </c>
      <c r="B326" s="38" t="s">
        <v>2626</v>
      </c>
      <c r="C326" s="38" t="s">
        <v>2627</v>
      </c>
      <c r="D326" s="38" t="s">
        <v>2627</v>
      </c>
      <c r="E326" s="38" t="s">
        <v>600</v>
      </c>
      <c r="F326" s="38" t="s">
        <v>2626</v>
      </c>
      <c r="G326" s="38" t="s">
        <v>2628</v>
      </c>
      <c r="J326" s="38" t="s">
        <v>2629</v>
      </c>
      <c r="K326" s="38" t="s">
        <v>740</v>
      </c>
      <c r="N326" s="45"/>
      <c r="O326" s="45"/>
      <c r="P326" s="45"/>
      <c r="Q326" s="38" t="s">
        <v>605</v>
      </c>
      <c r="R326" s="38" t="s">
        <v>2630</v>
      </c>
      <c r="S326" s="38" t="s">
        <v>620</v>
      </c>
      <c r="T326" s="38" t="s">
        <v>954</v>
      </c>
      <c r="U326" s="38" t="s">
        <v>729</v>
      </c>
      <c r="V326" s="38" t="s">
        <v>2628</v>
      </c>
      <c r="W326" s="38" t="s">
        <v>928</v>
      </c>
      <c r="X326" s="38" t="s">
        <v>1255</v>
      </c>
    </row>
    <row r="327" spans="1:24" hidden="1">
      <c r="A327" s="38" t="s">
        <v>324</v>
      </c>
      <c r="B327" s="38" t="s">
        <v>2631</v>
      </c>
      <c r="C327" s="38" t="s">
        <v>2632</v>
      </c>
      <c r="D327" s="38" t="s">
        <v>2632</v>
      </c>
      <c r="E327" s="38" t="s">
        <v>600</v>
      </c>
      <c r="F327" s="38" t="s">
        <v>2633</v>
      </c>
      <c r="G327" s="38" t="s">
        <v>2632</v>
      </c>
      <c r="J327" s="38" t="s">
        <v>461</v>
      </c>
      <c r="K327" s="38" t="s">
        <v>802</v>
      </c>
      <c r="N327" s="45"/>
      <c r="O327" s="45"/>
      <c r="P327" s="45"/>
      <c r="Q327" s="38" t="s">
        <v>605</v>
      </c>
      <c r="R327" s="38" t="s">
        <v>936</v>
      </c>
      <c r="S327" s="38" t="s">
        <v>620</v>
      </c>
      <c r="T327" s="38" t="s">
        <v>229</v>
      </c>
      <c r="U327" s="38" t="s">
        <v>609</v>
      </c>
      <c r="V327" s="38" t="s">
        <v>2634</v>
      </c>
      <c r="W327" s="38" t="s">
        <v>662</v>
      </c>
      <c r="X327" s="38" t="s">
        <v>1255</v>
      </c>
    </row>
    <row r="328" spans="1:24" hidden="1">
      <c r="A328" s="38" t="s">
        <v>2635</v>
      </c>
      <c r="B328" s="38" t="s">
        <v>2636</v>
      </c>
      <c r="C328" s="38" t="s">
        <v>2637</v>
      </c>
      <c r="D328" s="38" t="s">
        <v>2637</v>
      </c>
      <c r="E328" s="38" t="s">
        <v>600</v>
      </c>
      <c r="F328" s="38" t="s">
        <v>2636</v>
      </c>
      <c r="G328" s="38" t="s">
        <v>2638</v>
      </c>
      <c r="J328" s="38" t="s">
        <v>320</v>
      </c>
      <c r="K328" s="38" t="s">
        <v>1001</v>
      </c>
      <c r="N328" s="45"/>
      <c r="O328" s="45"/>
      <c r="P328" s="45"/>
      <c r="Q328" s="38" t="s">
        <v>605</v>
      </c>
      <c r="R328" s="38" t="s">
        <v>2639</v>
      </c>
      <c r="S328" s="38" t="s">
        <v>620</v>
      </c>
      <c r="T328" s="38" t="s">
        <v>954</v>
      </c>
      <c r="U328" s="38" t="s">
        <v>609</v>
      </c>
      <c r="V328" s="38" t="s">
        <v>2638</v>
      </c>
      <c r="W328" s="38" t="s">
        <v>622</v>
      </c>
      <c r="X328" s="38" t="s">
        <v>1255</v>
      </c>
    </row>
    <row r="329" spans="1:24" hidden="1">
      <c r="A329" s="38" t="s">
        <v>2640</v>
      </c>
      <c r="B329" s="38" t="s">
        <v>2641</v>
      </c>
      <c r="C329" s="38" t="s">
        <v>2642</v>
      </c>
      <c r="D329" s="38" t="s">
        <v>2642</v>
      </c>
      <c r="E329" s="38" t="s">
        <v>688</v>
      </c>
      <c r="F329" s="38" t="s">
        <v>2641</v>
      </c>
      <c r="G329" s="38" t="s">
        <v>2643</v>
      </c>
      <c r="J329" s="38" t="s">
        <v>1658</v>
      </c>
      <c r="K329" s="38" t="s">
        <v>2644</v>
      </c>
      <c r="N329" s="45"/>
      <c r="O329" s="45"/>
      <c r="P329" s="45"/>
      <c r="Q329" s="38" t="s">
        <v>635</v>
      </c>
      <c r="R329" s="38" t="s">
        <v>741</v>
      </c>
      <c r="S329" s="38" t="s">
        <v>620</v>
      </c>
      <c r="T329" s="38" t="s">
        <v>229</v>
      </c>
      <c r="U329" s="38" t="s">
        <v>729</v>
      </c>
      <c r="V329" s="38" t="s">
        <v>2645</v>
      </c>
      <c r="W329" s="38" t="s">
        <v>928</v>
      </c>
      <c r="X329" s="38" t="s">
        <v>1255</v>
      </c>
    </row>
    <row r="330" spans="1:24" hidden="1">
      <c r="A330" s="38" t="s">
        <v>2646</v>
      </c>
      <c r="B330" s="38" t="s">
        <v>2647</v>
      </c>
      <c r="C330" s="38" t="s">
        <v>2648</v>
      </c>
      <c r="D330" s="38" t="s">
        <v>2648</v>
      </c>
      <c r="E330" s="38" t="s">
        <v>600</v>
      </c>
      <c r="F330" s="38" t="s">
        <v>2647</v>
      </c>
      <c r="G330" s="38" t="s">
        <v>2649</v>
      </c>
      <c r="J330" s="38" t="s">
        <v>1837</v>
      </c>
      <c r="K330" s="38" t="s">
        <v>2650</v>
      </c>
      <c r="N330" s="45"/>
      <c r="O330" s="45"/>
      <c r="P330" s="45"/>
      <c r="Q330" s="38" t="s">
        <v>605</v>
      </c>
      <c r="R330" s="38" t="s">
        <v>2651</v>
      </c>
      <c r="S330" s="38" t="s">
        <v>620</v>
      </c>
      <c r="T330" s="38" t="s">
        <v>1150</v>
      </c>
      <c r="U330" s="38" t="s">
        <v>729</v>
      </c>
      <c r="V330" s="38" t="s">
        <v>2649</v>
      </c>
      <c r="W330" s="38" t="s">
        <v>662</v>
      </c>
      <c r="X330" s="38" t="s">
        <v>1255</v>
      </c>
    </row>
    <row r="331" spans="1:24" hidden="1">
      <c r="A331" s="38" t="s">
        <v>2652</v>
      </c>
      <c r="B331" s="38" t="s">
        <v>2653</v>
      </c>
      <c r="C331" s="38" t="s">
        <v>2654</v>
      </c>
      <c r="D331" s="38" t="s">
        <v>2654</v>
      </c>
      <c r="E331" s="38" t="s">
        <v>600</v>
      </c>
      <c r="F331" s="38" t="s">
        <v>2653</v>
      </c>
      <c r="G331" s="38" t="s">
        <v>2655</v>
      </c>
      <c r="J331" s="38" t="s">
        <v>752</v>
      </c>
      <c r="K331" s="38" t="s">
        <v>2656</v>
      </c>
      <c r="N331" s="45"/>
      <c r="O331" s="45"/>
      <c r="P331" s="45"/>
      <c r="Q331" s="38" t="s">
        <v>635</v>
      </c>
      <c r="R331" s="38" t="s">
        <v>606</v>
      </c>
      <c r="S331" s="38" t="s">
        <v>620</v>
      </c>
      <c r="T331" s="38" t="s">
        <v>99</v>
      </c>
      <c r="U331" s="38" t="s">
        <v>729</v>
      </c>
      <c r="V331" s="38" t="s">
        <v>2657</v>
      </c>
      <c r="W331" s="38" t="s">
        <v>638</v>
      </c>
      <c r="X331" s="38" t="s">
        <v>1255</v>
      </c>
    </row>
    <row r="332" spans="1:24" hidden="1">
      <c r="A332" s="38" t="s">
        <v>2658</v>
      </c>
      <c r="B332" s="38" t="s">
        <v>2659</v>
      </c>
      <c r="C332" s="38" t="s">
        <v>2660</v>
      </c>
      <c r="D332" s="38" t="s">
        <v>2660</v>
      </c>
      <c r="E332" s="38" t="s">
        <v>600</v>
      </c>
      <c r="F332" s="38" t="s">
        <v>2661</v>
      </c>
      <c r="G332" s="38" t="s">
        <v>2662</v>
      </c>
      <c r="J332" s="38" t="s">
        <v>1484</v>
      </c>
      <c r="K332" s="38" t="s">
        <v>2663</v>
      </c>
      <c r="N332" s="45"/>
      <c r="O332" s="45"/>
      <c r="P332" s="45"/>
      <c r="Q332" s="38" t="s">
        <v>605</v>
      </c>
      <c r="R332" s="38" t="s">
        <v>606</v>
      </c>
      <c r="S332" s="38" t="s">
        <v>620</v>
      </c>
      <c r="T332" s="38" t="s">
        <v>2534</v>
      </c>
      <c r="U332" s="38" t="s">
        <v>729</v>
      </c>
      <c r="V332" s="38" t="s">
        <v>2662</v>
      </c>
      <c r="W332" s="38" t="s">
        <v>928</v>
      </c>
      <c r="X332" s="38" t="s">
        <v>1255</v>
      </c>
    </row>
    <row r="333" spans="1:24" hidden="1">
      <c r="A333" s="38" t="s">
        <v>2664</v>
      </c>
      <c r="B333" s="38" t="s">
        <v>2665</v>
      </c>
      <c r="C333" s="38" t="s">
        <v>2666</v>
      </c>
      <c r="D333" s="38" t="s">
        <v>2667</v>
      </c>
      <c r="E333" s="38" t="s">
        <v>688</v>
      </c>
      <c r="F333" s="38" t="s">
        <v>2668</v>
      </c>
      <c r="G333" s="38" t="s">
        <v>2669</v>
      </c>
      <c r="J333" s="38" t="s">
        <v>1156</v>
      </c>
      <c r="K333" s="38" t="s">
        <v>2594</v>
      </c>
      <c r="N333" s="45"/>
      <c r="O333" s="45"/>
      <c r="P333" s="45"/>
      <c r="Q333" s="38" t="s">
        <v>987</v>
      </c>
      <c r="R333" s="38" t="s">
        <v>2670</v>
      </c>
      <c r="S333" s="38" t="s">
        <v>671</v>
      </c>
      <c r="T333" s="38" t="s">
        <v>229</v>
      </c>
      <c r="U333" s="38" t="s">
        <v>609</v>
      </c>
      <c r="V333" s="38" t="s">
        <v>2671</v>
      </c>
      <c r="W333" s="38" t="s">
        <v>763</v>
      </c>
      <c r="X333" s="38" t="s">
        <v>1255</v>
      </c>
    </row>
    <row r="334" spans="1:24" hidden="1">
      <c r="A334" s="38" t="s">
        <v>2672</v>
      </c>
      <c r="B334" s="38" t="s">
        <v>2673</v>
      </c>
      <c r="C334" s="38" t="s">
        <v>2674</v>
      </c>
      <c r="D334" s="38" t="s">
        <v>2675</v>
      </c>
      <c r="E334" s="38" t="s">
        <v>1007</v>
      </c>
      <c r="F334" s="38" t="s">
        <v>2676</v>
      </c>
      <c r="G334" s="38" t="s">
        <v>2677</v>
      </c>
      <c r="J334" s="38" t="s">
        <v>837</v>
      </c>
      <c r="K334" s="38" t="s">
        <v>802</v>
      </c>
      <c r="Q334" s="38" t="s">
        <v>635</v>
      </c>
      <c r="R334" s="38" t="s">
        <v>1246</v>
      </c>
      <c r="S334" s="38" t="s">
        <v>644</v>
      </c>
      <c r="T334" s="38" t="s">
        <v>99</v>
      </c>
      <c r="U334" s="38" t="s">
        <v>609</v>
      </c>
      <c r="V334" s="38" t="s">
        <v>2678</v>
      </c>
      <c r="W334" s="38" t="s">
        <v>715</v>
      </c>
      <c r="X334" s="38" t="s">
        <v>1255</v>
      </c>
    </row>
    <row r="335" spans="1:24" hidden="1">
      <c r="A335" s="38" t="s">
        <v>2679</v>
      </c>
      <c r="B335" s="38" t="s">
        <v>2680</v>
      </c>
      <c r="C335" s="38" t="s">
        <v>2681</v>
      </c>
      <c r="D335" s="38" t="s">
        <v>2682</v>
      </c>
      <c r="E335" s="38" t="s">
        <v>600</v>
      </c>
      <c r="F335" s="38" t="s">
        <v>2683</v>
      </c>
      <c r="G335" s="38" t="s">
        <v>2684</v>
      </c>
      <c r="J335" s="38" t="s">
        <v>1444</v>
      </c>
      <c r="K335" s="38" t="s">
        <v>1271</v>
      </c>
      <c r="Q335" s="38" t="s">
        <v>605</v>
      </c>
      <c r="R335" s="38" t="s">
        <v>1814</v>
      </c>
      <c r="S335" s="38" t="s">
        <v>637</v>
      </c>
      <c r="T335" s="38" t="s">
        <v>705</v>
      </c>
      <c r="U335" s="38" t="s">
        <v>729</v>
      </c>
      <c r="V335" s="38" t="s">
        <v>2685</v>
      </c>
      <c r="W335" s="38" t="s">
        <v>611</v>
      </c>
      <c r="X335" s="38" t="s">
        <v>1255</v>
      </c>
    </row>
    <row r="336" spans="1:24" hidden="1">
      <c r="A336" s="38" t="s">
        <v>2686</v>
      </c>
      <c r="B336" s="38" t="s">
        <v>2687</v>
      </c>
      <c r="C336" s="38" t="s">
        <v>2688</v>
      </c>
      <c r="D336" s="38" t="s">
        <v>2689</v>
      </c>
      <c r="E336" s="38" t="s">
        <v>688</v>
      </c>
      <c r="F336" s="38" t="s">
        <v>2688</v>
      </c>
      <c r="G336" s="38" t="s">
        <v>2690</v>
      </c>
      <c r="J336" s="38" t="s">
        <v>187</v>
      </c>
      <c r="K336" s="38" t="s">
        <v>2644</v>
      </c>
      <c r="Q336" s="38" t="s">
        <v>605</v>
      </c>
      <c r="R336" s="38" t="s">
        <v>741</v>
      </c>
      <c r="S336" s="38" t="s">
        <v>637</v>
      </c>
      <c r="T336" s="38" t="s">
        <v>129</v>
      </c>
      <c r="U336" s="38" t="s">
        <v>729</v>
      </c>
      <c r="V336" s="38" t="s">
        <v>2691</v>
      </c>
      <c r="W336" s="38" t="s">
        <v>622</v>
      </c>
      <c r="X336" s="38" t="s">
        <v>1255</v>
      </c>
    </row>
  </sheetData>
  <autoFilter ref="A1:X336" xr:uid="{00000000-0009-0000-0000-000001000000}">
    <filterColumn colId="7">
      <customFilters>
        <customFilter operator="notEqual" val=""/>
      </customFilters>
    </filterColumn>
    <filterColumn colId="13">
      <filters blank="1">
        <filter val="0.2647"/>
        <filter val="0.4366"/>
        <filter val="0.4679"/>
        <filter val="0.5571"/>
        <filter val="0.8182"/>
        <filter val="0.8824"/>
        <filter val="0.9565"/>
        <filter val="1.0847"/>
        <filter val="1.1941"/>
        <filter val="1.2440"/>
        <filter val="1.3000"/>
        <filter val="1.3488"/>
        <filter val="1.3529"/>
        <filter val="1.3684"/>
        <filter val="1.4200"/>
        <filter val="1.4706"/>
        <filter val="1.5467"/>
        <filter val="1.6000"/>
        <filter val="1.6667"/>
        <filter val="1.7419"/>
        <filter val="1.7447"/>
        <filter val="1.7500"/>
        <filter val="1.8286"/>
        <filter val="1.8923"/>
        <filter val="1.9063"/>
        <filter val="1.9205"/>
        <filter val="1.9231"/>
        <filter val="1.9524"/>
        <filter val="10.2308"/>
        <filter val="10.3077"/>
        <filter val="10.4545"/>
        <filter val="10.5385"/>
        <filter val="10.6364"/>
        <filter val="10.7273"/>
        <filter val="10.7881"/>
        <filter val="11.4286"/>
        <filter val="11.8333"/>
        <filter val="12.3333"/>
        <filter val="12.6364"/>
        <filter val="12.7793"/>
        <filter val="13.4334"/>
        <filter val="13.7500"/>
        <filter val="14.5946"/>
        <filter val="144.0000"/>
        <filter val="15.0000"/>
        <filter val="15.1183"/>
        <filter val="15.5455"/>
        <filter val="16.0000"/>
        <filter val="18.0000"/>
        <filter val="18.0476"/>
        <filter val="2.0000"/>
        <filter val="2.0613"/>
        <filter val="2.0909"/>
        <filter val="2.1000"/>
        <filter val="2.1029"/>
        <filter val="2.1154"/>
        <filter val="2.1818"/>
        <filter val="2.2000"/>
        <filter val="2.2500"/>
        <filter val="2.2734"/>
        <filter val="2.2981"/>
        <filter val="2.4545"/>
        <filter val="2.4762"/>
        <filter val="2.5313"/>
        <filter val="2.5455"/>
        <filter val="2.6111"/>
        <filter val="2.6364"/>
        <filter val="2.6910"/>
        <filter val="2.7333"/>
        <filter val="2.7680"/>
        <filter val="2.7692"/>
        <filter val="2.7949"/>
        <filter val="2.8000"/>
        <filter val="2.8125"/>
        <filter val="2.8182"/>
        <filter val="2.8393"/>
        <filter val="2.8571"/>
        <filter val="2.9091"/>
        <filter val="2.9167"/>
        <filter val="2.9211"/>
        <filter val="2.9286"/>
        <filter val="2.9706"/>
        <filter val="20.3666"/>
        <filter val="22.4375"/>
        <filter val="23.4545"/>
        <filter val="25.3110"/>
        <filter val="3.0182"/>
        <filter val="3.0588"/>
        <filter val="3.0667"/>
        <filter val="3.0909"/>
        <filter val="3.1000"/>
        <filter val="3.1111"/>
        <filter val="3.1176"/>
        <filter val="3.1429"/>
        <filter val="3.2500"/>
        <filter val="3.3333"/>
        <filter val="3.3437"/>
        <filter val="3.3524"/>
        <filter val="3.3684"/>
        <filter val="3.4091"/>
        <filter val="3.4545"/>
        <filter val="3.4615"/>
        <filter val="3.4722"/>
        <filter val="3.4910"/>
        <filter val="3.5000"/>
        <filter val="3.5806"/>
        <filter val="3.5938"/>
        <filter val="3.6000"/>
        <filter val="3.6667"/>
        <filter val="3.7000"/>
        <filter val="3.7222"/>
        <filter val="3.7273"/>
        <filter val="3.7692"/>
        <filter val="3.8182"/>
        <filter val="3.8462"/>
        <filter val="3.8722"/>
        <filter val="3.8750"/>
        <filter val="3.8824"/>
        <filter val="3.8981"/>
        <filter val="3.8983"/>
        <filter val="3.9000"/>
        <filter val="3.9048"/>
        <filter val="3.9570"/>
        <filter val="3.9615"/>
        <filter val="3.9898"/>
        <filter val="31.4545"/>
        <filter val="4.0000"/>
        <filter val="4.0244"/>
        <filter val="4.0476"/>
        <filter val="4.0833"/>
        <filter val="4.1429"/>
        <filter val="4.2000"/>
        <filter val="4.2308"/>
        <filter val="4.2667"/>
        <filter val="4.2857"/>
        <filter val="4.3333"/>
        <filter val="4.3636"/>
        <filter val="4.3684"/>
        <filter val="4.3846"/>
        <filter val="4.3907"/>
        <filter val="4.4167"/>
        <filter val="4.4324"/>
        <filter val="4.4667"/>
        <filter val="4.5000"/>
        <filter val="4.5152"/>
        <filter val="4.5257"/>
        <filter val="4.5333"/>
        <filter val="4.5385"/>
        <filter val="4.5455"/>
        <filter val="4.5833"/>
        <filter val="4.6364"/>
        <filter val="4.6429"/>
        <filter val="4.6444"/>
        <filter val="4.6667"/>
        <filter val="4.6823"/>
        <filter val="4.6875"/>
        <filter val="4.6923"/>
        <filter val="4.7143"/>
        <filter val="4.7333"/>
        <filter val="4.7442"/>
        <filter val="4.7778"/>
        <filter val="4.8333"/>
        <filter val="4.8413"/>
        <filter val="4.8421"/>
        <filter val="4.8958"/>
        <filter val="4.9167"/>
        <filter val="4.9363"/>
        <filter val="4.9444"/>
        <filter val="4.9565"/>
        <filter val="4.9600"/>
        <filter val="4.9892"/>
        <filter val="5.0000"/>
        <filter val="5.0606"/>
        <filter val="5.0833"/>
        <filter val="5.0855"/>
        <filter val="5.1250"/>
        <filter val="5.1317"/>
        <filter val="5.1429"/>
        <filter val="5.1538"/>
        <filter val="5.1818"/>
        <filter val="5.1944"/>
        <filter val="5.2000"/>
        <filter val="5.2308"/>
        <filter val="5.2512"/>
        <filter val="5.3077"/>
        <filter val="5.3333"/>
        <filter val="5.3636"/>
        <filter val="5.3721"/>
        <filter val="5.3846"/>
        <filter val="5.3896"/>
        <filter val="5.4000"/>
        <filter val="5.4286"/>
        <filter val="5.5000"/>
        <filter val="5.5333"/>
        <filter val="5.5467"/>
        <filter val="5.5714"/>
        <filter val="5.5833"/>
        <filter val="5.5866"/>
        <filter val="5.6471"/>
        <filter val="5.6917"/>
        <filter val="5.7273"/>
        <filter val="5.7500"/>
        <filter val="5.8065"/>
        <filter val="5.8250"/>
        <filter val="5.8251"/>
        <filter val="5.9091"/>
        <filter val="6.0000"/>
        <filter val="6.0526"/>
        <filter val="6.0909"/>
        <filter val="6.1176"/>
        <filter val="6.1333"/>
        <filter val="6.1500"/>
        <filter val="6.1667"/>
        <filter val="6.2294"/>
        <filter val="6.2581"/>
        <filter val="6.3409"/>
        <filter val="6.3438"/>
        <filter val="6.4444"/>
        <filter val="6.4686"/>
        <filter val="6.5500"/>
        <filter val="6.6800"/>
        <filter val="6.7028"/>
        <filter val="6.7143"/>
        <filter val="6.7273"/>
        <filter val="6.7692"/>
        <filter val="6.8433"/>
        <filter val="6.9091"/>
        <filter val="6.9167"/>
        <filter val="6.9231"/>
        <filter val="7.0000"/>
        <filter val="7.0909"/>
        <filter val="7.1333"/>
        <filter val="7.1364"/>
        <filter val="7.1429"/>
        <filter val="7.2000"/>
        <filter val="7.2500"/>
        <filter val="7.2727"/>
        <filter val="7.3654"/>
        <filter val="7.4211"/>
        <filter val="7.4872"/>
        <filter val="7.5000"/>
        <filter val="7.5333"/>
        <filter val="7.7000"/>
        <filter val="7.8000"/>
        <filter val="7.8571"/>
        <filter val="7.8889"/>
        <filter val="7.9429"/>
        <filter val="8.2727"/>
        <filter val="8.2739"/>
        <filter val="8.3280"/>
        <filter val="8.3407"/>
        <filter val="8.4000"/>
        <filter val="8.4444"/>
        <filter val="8.5000"/>
        <filter val="8.6364"/>
        <filter val="9.0323"/>
        <filter val="9.0714"/>
        <filter val="9.0909"/>
        <filter val="9.1394"/>
        <filter val="9.1957"/>
        <filter val="9.4167"/>
        <filter val="9.5000"/>
        <filter val="9.5385"/>
        <filter val="9.6667"/>
        <filter val="9.7258"/>
        <filter val="9.7429"/>
      </filters>
    </filterColumn>
    <filterColumn colId="16">
      <filters>
        <filter val="护肤"/>
        <filter val="护肤,彩妆"/>
        <filter val="护肤,彩妆,穿搭"/>
        <filter val="护肤,彩妆,美食"/>
        <filter val="护肤,穿搭"/>
        <filter val="护肤,美食"/>
      </filters>
    </filterColumn>
    <filterColumn colId="19">
      <filters>
        <filter val=".5"/>
        <filter val="1"/>
        <filter val="2"/>
        <filter val="2天"/>
        <filter val="3"/>
        <filter val="3."/>
        <filter val="3.5"/>
        <filter val="3-4天"/>
        <filter val="3-5"/>
        <filter val="3-5日"/>
        <filter val="3天"/>
        <filter val="3天内"/>
        <filter val="4"/>
        <filter val="4天"/>
        <filter val="5"/>
        <filter val="5天"/>
        <filter val="5天内"/>
        <filter val="6"/>
        <filter val="7"/>
        <filter val="7天"/>
        <filter val="7天内"/>
        <filter val="一周内"/>
        <filter val="一星期内"/>
        <filter val="七天内"/>
        <filter val="三天内"/>
        <filter val="到货当个周末"/>
      </filters>
    </filterColumn>
  </autoFilter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343"/>
  <sheetViews>
    <sheetView topLeftCell="F1" zoomScale="85" zoomScaleNormal="85" workbookViewId="0">
      <selection activeCell="Q53" sqref="Q53"/>
    </sheetView>
  </sheetViews>
  <sheetFormatPr baseColWidth="10" defaultColWidth="8" defaultRowHeight="15"/>
  <cols>
    <col min="1" max="7" width="8" style="38"/>
    <col min="8" max="8" width="9.33203125" style="38" customWidth="1"/>
    <col min="9" max="9" width="24.77734375" style="38" customWidth="1"/>
    <col min="10" max="22" width="7.77734375" style="38" customWidth="1"/>
    <col min="23" max="23" width="25.33203125" style="38" customWidth="1"/>
    <col min="24" max="16384" width="8" style="38"/>
  </cols>
  <sheetData>
    <row r="1" spans="1:24">
      <c r="A1" s="38" t="s">
        <v>578</v>
      </c>
      <c r="B1" s="38" t="s">
        <v>2</v>
      </c>
      <c r="C1" s="38" t="s">
        <v>3</v>
      </c>
      <c r="D1" s="38" t="s">
        <v>8</v>
      </c>
      <c r="E1" s="38" t="s">
        <v>579</v>
      </c>
      <c r="F1" s="38" t="s">
        <v>4</v>
      </c>
      <c r="G1" s="38" t="s">
        <v>5</v>
      </c>
      <c r="H1" s="48" t="s">
        <v>580</v>
      </c>
      <c r="I1" s="48" t="s">
        <v>581</v>
      </c>
      <c r="J1" s="38" t="s">
        <v>6</v>
      </c>
      <c r="K1" s="38" t="s">
        <v>582</v>
      </c>
      <c r="L1" s="52" t="s">
        <v>583</v>
      </c>
      <c r="M1" s="52" t="s">
        <v>584</v>
      </c>
      <c r="N1" s="53" t="s">
        <v>585</v>
      </c>
      <c r="O1" s="53" t="s">
        <v>586</v>
      </c>
      <c r="P1" s="53" t="s">
        <v>587</v>
      </c>
      <c r="Q1" s="38" t="s">
        <v>588</v>
      </c>
      <c r="R1" s="38" t="s">
        <v>589</v>
      </c>
      <c r="S1" s="38" t="s">
        <v>590</v>
      </c>
      <c r="T1" s="38" t="s">
        <v>591</v>
      </c>
      <c r="U1" s="38" t="s">
        <v>592</v>
      </c>
      <c r="V1" s="38" t="s">
        <v>593</v>
      </c>
      <c r="W1" s="38" t="s">
        <v>594</v>
      </c>
      <c r="X1" s="38" t="s">
        <v>595</v>
      </c>
    </row>
    <row r="2" spans="1:24" hidden="1">
      <c r="A2" s="38" t="s">
        <v>596</v>
      </c>
      <c r="B2" s="38" t="s">
        <v>597</v>
      </c>
      <c r="C2" s="38" t="s">
        <v>598</v>
      </c>
      <c r="D2" s="38" t="s">
        <v>599</v>
      </c>
      <c r="E2" s="38" t="s">
        <v>600</v>
      </c>
      <c r="F2" s="38" t="s">
        <v>601</v>
      </c>
      <c r="G2" s="38" t="s">
        <v>602</v>
      </c>
      <c r="J2" s="38" t="s">
        <v>603</v>
      </c>
      <c r="K2" s="38" t="s">
        <v>604</v>
      </c>
      <c r="N2" s="45" t="e">
        <f t="shared" ref="N2:N65" si="0">K2/J2</f>
        <v>#VALUE!</v>
      </c>
      <c r="O2" s="45" t="e">
        <f t="shared" ref="O2:O9" si="1">X2/J2</f>
        <v>#VALUE!</v>
      </c>
      <c r="P2" s="45" t="e">
        <f t="shared" ref="P2:P9" si="2">X2/K2</f>
        <v>#VALUE!</v>
      </c>
      <c r="Q2" s="38" t="s">
        <v>605</v>
      </c>
      <c r="R2" s="38" t="s">
        <v>606</v>
      </c>
      <c r="S2" s="38" t="s">
        <v>607</v>
      </c>
      <c r="T2" s="38" t="s">
        <v>608</v>
      </c>
      <c r="U2" s="38" t="s">
        <v>609</v>
      </c>
      <c r="V2" s="38" t="s">
        <v>610</v>
      </c>
      <c r="W2" s="38" t="s">
        <v>611</v>
      </c>
      <c r="X2" s="38">
        <v>200</v>
      </c>
    </row>
    <row r="3" spans="1:24" hidden="1">
      <c r="A3" s="38" t="s">
        <v>128</v>
      </c>
      <c r="B3" s="38" t="s">
        <v>612</v>
      </c>
      <c r="C3" s="38" t="s">
        <v>613</v>
      </c>
      <c r="D3" s="38" t="s">
        <v>614</v>
      </c>
      <c r="E3" s="38" t="s">
        <v>600</v>
      </c>
      <c r="F3" s="38" t="s">
        <v>615</v>
      </c>
      <c r="G3" s="38" t="s">
        <v>616</v>
      </c>
      <c r="J3" s="38" t="s">
        <v>617</v>
      </c>
      <c r="K3" s="38" t="s">
        <v>618</v>
      </c>
      <c r="N3" s="45">
        <f t="shared" si="0"/>
        <v>25.311025311025311</v>
      </c>
      <c r="O3" s="45">
        <f t="shared" si="1"/>
        <v>2.8600028600028599E-2</v>
      </c>
      <c r="P3" s="45">
        <f t="shared" si="2"/>
        <v>1.1299435028248588E-3</v>
      </c>
      <c r="Q3" s="38" t="s">
        <v>605</v>
      </c>
      <c r="R3" s="38" t="s">
        <v>619</v>
      </c>
      <c r="S3" s="38" t="s">
        <v>620</v>
      </c>
      <c r="T3" s="38" t="s">
        <v>229</v>
      </c>
      <c r="U3" s="38">
        <v>300</v>
      </c>
      <c r="V3" s="38" t="s">
        <v>621</v>
      </c>
      <c r="W3" s="38" t="s">
        <v>622</v>
      </c>
      <c r="X3" s="38">
        <v>200</v>
      </c>
    </row>
    <row r="4" spans="1:24" hidden="1">
      <c r="A4" s="38" t="s">
        <v>411</v>
      </c>
      <c r="B4" s="38" t="s">
        <v>623</v>
      </c>
      <c r="C4" s="38" t="s">
        <v>624</v>
      </c>
      <c r="D4" s="38" t="s">
        <v>625</v>
      </c>
      <c r="E4" s="38" t="s">
        <v>600</v>
      </c>
      <c r="F4" s="38" t="s">
        <v>626</v>
      </c>
      <c r="G4" s="38" t="s">
        <v>627</v>
      </c>
      <c r="J4" s="38" t="s">
        <v>44</v>
      </c>
      <c r="K4" s="38" t="s">
        <v>628</v>
      </c>
      <c r="N4" s="45">
        <f t="shared" si="0"/>
        <v>31.454545454545453</v>
      </c>
      <c r="O4" s="45">
        <f t="shared" si="1"/>
        <v>1.8181818181818181E-2</v>
      </c>
      <c r="P4" s="45">
        <f t="shared" si="2"/>
        <v>5.7803468208092489E-4</v>
      </c>
      <c r="Q4" s="38" t="s">
        <v>605</v>
      </c>
      <c r="R4" s="38" t="s">
        <v>629</v>
      </c>
      <c r="S4" s="38" t="s">
        <v>630</v>
      </c>
      <c r="T4" s="38" t="s">
        <v>129</v>
      </c>
      <c r="U4" s="38">
        <v>300</v>
      </c>
      <c r="V4" s="38" t="s">
        <v>621</v>
      </c>
      <c r="W4" s="38" t="s">
        <v>631</v>
      </c>
      <c r="X4" s="38">
        <v>200</v>
      </c>
    </row>
    <row r="5" spans="1:24" hidden="1">
      <c r="A5" s="38" t="s">
        <v>362</v>
      </c>
      <c r="B5" s="38" t="s">
        <v>481</v>
      </c>
      <c r="C5" s="38" t="s">
        <v>482</v>
      </c>
      <c r="D5" s="38" t="s">
        <v>486</v>
      </c>
      <c r="E5" s="38" t="s">
        <v>600</v>
      </c>
      <c r="F5" s="38" t="s">
        <v>483</v>
      </c>
      <c r="G5" s="38" t="s">
        <v>484</v>
      </c>
      <c r="H5" s="38" t="s">
        <v>632</v>
      </c>
      <c r="I5" s="38" t="s">
        <v>633</v>
      </c>
      <c r="J5" s="38" t="s">
        <v>485</v>
      </c>
      <c r="K5" s="38" t="s">
        <v>634</v>
      </c>
      <c r="N5" s="45">
        <f t="shared" si="0"/>
        <v>22.4375</v>
      </c>
      <c r="O5" s="45">
        <f t="shared" si="1"/>
        <v>9.3749999999999997E-3</v>
      </c>
      <c r="P5" s="45">
        <f t="shared" si="2"/>
        <v>4.1782729805013927E-4</v>
      </c>
      <c r="Q5" s="38" t="s">
        <v>635</v>
      </c>
      <c r="R5" s="38" t="s">
        <v>636</v>
      </c>
      <c r="S5" s="38" t="s">
        <v>637</v>
      </c>
      <c r="T5" s="38" t="s">
        <v>99</v>
      </c>
      <c r="U5" s="38">
        <v>500</v>
      </c>
      <c r="V5" s="38" t="s">
        <v>621</v>
      </c>
      <c r="W5" s="38" t="s">
        <v>638</v>
      </c>
      <c r="X5" s="38">
        <v>300</v>
      </c>
    </row>
    <row r="6" spans="1:24" s="47" customFormat="1">
      <c r="A6" s="47" t="s">
        <v>466</v>
      </c>
      <c r="B6" s="47" t="s">
        <v>537</v>
      </c>
      <c r="C6" s="47" t="s">
        <v>538</v>
      </c>
      <c r="D6" s="47" t="s">
        <v>538</v>
      </c>
      <c r="E6" s="47" t="s">
        <v>600</v>
      </c>
      <c r="F6" s="47" t="s">
        <v>539</v>
      </c>
      <c r="G6" s="49" t="s">
        <v>540</v>
      </c>
      <c r="I6" s="47" t="s">
        <v>1065</v>
      </c>
      <c r="J6" s="47" t="s">
        <v>175</v>
      </c>
      <c r="K6" s="47" t="s">
        <v>1066</v>
      </c>
      <c r="M6" s="47" t="s">
        <v>584</v>
      </c>
      <c r="N6" s="54">
        <f t="shared" si="0"/>
        <v>144</v>
      </c>
      <c r="O6" s="54">
        <f>U6/J6</f>
        <v>0.03</v>
      </c>
      <c r="P6" s="54">
        <f>U6/K6</f>
        <v>2.0833333333333335E-4</v>
      </c>
      <c r="Q6" s="47" t="s">
        <v>605</v>
      </c>
      <c r="R6" s="47" t="s">
        <v>606</v>
      </c>
      <c r="S6" s="47" t="s">
        <v>645</v>
      </c>
      <c r="T6" s="47" t="s">
        <v>129</v>
      </c>
      <c r="U6" s="47">
        <v>300</v>
      </c>
      <c r="V6" s="47" t="s">
        <v>1067</v>
      </c>
      <c r="W6" s="47" t="s">
        <v>715</v>
      </c>
      <c r="X6" s="47">
        <v>200</v>
      </c>
    </row>
    <row r="7" spans="1:24" hidden="1">
      <c r="A7" s="38" t="s">
        <v>641</v>
      </c>
      <c r="B7" s="38" t="s">
        <v>32</v>
      </c>
      <c r="C7" s="38" t="s">
        <v>33</v>
      </c>
      <c r="D7" s="38" t="s">
        <v>642</v>
      </c>
      <c r="E7" s="38" t="s">
        <v>600</v>
      </c>
      <c r="F7" s="38" t="s">
        <v>34</v>
      </c>
      <c r="G7" s="38" t="s">
        <v>35</v>
      </c>
      <c r="H7" s="38" t="s">
        <v>632</v>
      </c>
      <c r="I7" s="38" t="s">
        <v>633</v>
      </c>
      <c r="J7" s="38" t="s">
        <v>36</v>
      </c>
      <c r="K7" s="38" t="s">
        <v>643</v>
      </c>
      <c r="N7" s="45">
        <f t="shared" si="0"/>
        <v>15.118343195266272</v>
      </c>
      <c r="O7" s="45">
        <f t="shared" si="1"/>
        <v>8.8757396449704144E-3</v>
      </c>
      <c r="P7" s="45">
        <f t="shared" si="2"/>
        <v>5.8708414872798433E-4</v>
      </c>
      <c r="Q7" s="38" t="s">
        <v>635</v>
      </c>
      <c r="R7" s="38" t="s">
        <v>606</v>
      </c>
      <c r="S7" s="38" t="s">
        <v>644</v>
      </c>
      <c r="T7" s="38" t="s">
        <v>99</v>
      </c>
      <c r="U7" s="38">
        <v>0</v>
      </c>
      <c r="V7" s="38" t="s">
        <v>645</v>
      </c>
      <c r="W7" s="38" t="s">
        <v>622</v>
      </c>
      <c r="X7" s="38">
        <v>300</v>
      </c>
    </row>
    <row r="8" spans="1:24" hidden="1">
      <c r="A8" s="38" t="s">
        <v>646</v>
      </c>
      <c r="B8" s="38" t="s">
        <v>647</v>
      </c>
      <c r="C8" s="38" t="s">
        <v>648</v>
      </c>
      <c r="D8" s="38" t="s">
        <v>648</v>
      </c>
      <c r="E8" s="38" t="s">
        <v>600</v>
      </c>
      <c r="F8" s="38" t="s">
        <v>649</v>
      </c>
      <c r="G8" s="38" t="s">
        <v>650</v>
      </c>
      <c r="J8" s="38" t="s">
        <v>651</v>
      </c>
      <c r="K8" s="38" t="s">
        <v>652</v>
      </c>
      <c r="N8" s="45">
        <f t="shared" si="0"/>
        <v>20.366598778004072</v>
      </c>
      <c r="O8" s="45">
        <f t="shared" si="1"/>
        <v>2.0366598778004074E-2</v>
      </c>
      <c r="P8" s="45">
        <f t="shared" si="2"/>
        <v>1E-3</v>
      </c>
      <c r="Q8" s="38" t="s">
        <v>605</v>
      </c>
      <c r="R8" s="38" t="s">
        <v>653</v>
      </c>
      <c r="S8" s="38" t="s">
        <v>654</v>
      </c>
      <c r="T8" s="38" t="s">
        <v>100</v>
      </c>
      <c r="U8" s="38">
        <v>300</v>
      </c>
      <c r="V8" s="38" t="s">
        <v>655</v>
      </c>
      <c r="W8" s="38" t="s">
        <v>631</v>
      </c>
      <c r="X8" s="38">
        <v>200</v>
      </c>
    </row>
    <row r="9" spans="1:24" hidden="1">
      <c r="A9" s="38" t="s">
        <v>656</v>
      </c>
      <c r="B9" s="38" t="s">
        <v>657</v>
      </c>
      <c r="C9" s="38" t="s">
        <v>489</v>
      </c>
      <c r="D9" s="38" t="s">
        <v>493</v>
      </c>
      <c r="E9" s="38" t="s">
        <v>600</v>
      </c>
      <c r="F9" s="38" t="s">
        <v>490</v>
      </c>
      <c r="G9" s="38" t="s">
        <v>491</v>
      </c>
      <c r="H9" s="38" t="s">
        <v>632</v>
      </c>
      <c r="I9" s="38" t="s">
        <v>633</v>
      </c>
      <c r="J9" s="38" t="s">
        <v>492</v>
      </c>
      <c r="K9" s="38" t="s">
        <v>658</v>
      </c>
      <c r="N9" s="45">
        <f t="shared" si="0"/>
        <v>13.75</v>
      </c>
      <c r="O9" s="45">
        <f t="shared" si="1"/>
        <v>1.1363636363636364E-2</v>
      </c>
      <c r="P9" s="45">
        <f t="shared" si="2"/>
        <v>8.2644628099173552E-4</v>
      </c>
      <c r="Q9" s="38" t="s">
        <v>605</v>
      </c>
      <c r="R9" s="38" t="s">
        <v>659</v>
      </c>
      <c r="S9" s="38" t="s">
        <v>660</v>
      </c>
      <c r="T9" s="38" t="s">
        <v>99</v>
      </c>
      <c r="U9" s="38">
        <v>500</v>
      </c>
      <c r="V9" s="38" t="s">
        <v>661</v>
      </c>
      <c r="W9" s="38" t="s">
        <v>662</v>
      </c>
      <c r="X9" s="38">
        <v>200</v>
      </c>
    </row>
    <row r="10" spans="1:24" s="47" customFormat="1">
      <c r="A10" s="47" t="s">
        <v>1117</v>
      </c>
      <c r="B10" s="47" t="s">
        <v>544</v>
      </c>
      <c r="C10" s="47" t="s">
        <v>545</v>
      </c>
      <c r="D10" s="47" t="s">
        <v>548</v>
      </c>
      <c r="E10" s="47" t="s">
        <v>600</v>
      </c>
      <c r="F10" s="47" t="s">
        <v>546</v>
      </c>
      <c r="G10" s="49" t="s">
        <v>547</v>
      </c>
      <c r="I10" s="47" t="s">
        <v>1065</v>
      </c>
      <c r="J10" s="47" t="s">
        <v>155</v>
      </c>
      <c r="K10" s="47" t="s">
        <v>1118</v>
      </c>
      <c r="M10" s="47" t="s">
        <v>584</v>
      </c>
      <c r="N10" s="54">
        <f t="shared" si="0"/>
        <v>18.047619047619047</v>
      </c>
      <c r="O10" s="54">
        <f t="shared" ref="O10:O15" si="3">U10/J10</f>
        <v>1.4285714285714285E-2</v>
      </c>
      <c r="P10" s="54">
        <f t="shared" ref="P10:P15" si="4">U10/K10</f>
        <v>7.9155672823218995E-4</v>
      </c>
      <c r="Q10" s="47" t="s">
        <v>605</v>
      </c>
      <c r="R10" s="47" t="s">
        <v>1119</v>
      </c>
      <c r="S10" s="47" t="s">
        <v>1120</v>
      </c>
      <c r="T10" s="47" t="s">
        <v>229</v>
      </c>
      <c r="U10" s="47">
        <v>300</v>
      </c>
      <c r="V10" s="47" t="s">
        <v>1121</v>
      </c>
      <c r="W10" s="47" t="s">
        <v>715</v>
      </c>
      <c r="X10" s="47">
        <v>200</v>
      </c>
    </row>
    <row r="11" spans="1:24" hidden="1">
      <c r="A11" s="38" t="s">
        <v>667</v>
      </c>
      <c r="B11" s="38" t="s">
        <v>40</v>
      </c>
      <c r="C11" s="38" t="s">
        <v>41</v>
      </c>
      <c r="D11" s="38" t="s">
        <v>668</v>
      </c>
      <c r="E11" s="38" t="s">
        <v>600</v>
      </c>
      <c r="F11" s="38" t="s">
        <v>42</v>
      </c>
      <c r="G11" s="38" t="s">
        <v>43</v>
      </c>
      <c r="H11" s="38" t="s">
        <v>632</v>
      </c>
      <c r="I11" s="38" t="s">
        <v>633</v>
      </c>
      <c r="J11" s="38" t="s">
        <v>44</v>
      </c>
      <c r="K11" s="38" t="s">
        <v>669</v>
      </c>
      <c r="N11" s="45">
        <f t="shared" si="0"/>
        <v>10.454545454545455</v>
      </c>
      <c r="O11" s="45">
        <f t="shared" ref="O11:O13" si="5">X11/J11</f>
        <v>1.8181818181818181E-2</v>
      </c>
      <c r="P11" s="45">
        <f t="shared" ref="P11:P13" si="6">X11/K11</f>
        <v>1.7391304347826088E-3</v>
      </c>
      <c r="Q11" s="38" t="s">
        <v>605</v>
      </c>
      <c r="R11" s="38" t="s">
        <v>670</v>
      </c>
      <c r="S11" s="38" t="s">
        <v>671</v>
      </c>
      <c r="T11" s="38" t="s">
        <v>129</v>
      </c>
      <c r="U11" s="38">
        <v>300</v>
      </c>
      <c r="V11" s="38" t="s">
        <v>621</v>
      </c>
      <c r="W11" s="38" t="s">
        <v>638</v>
      </c>
      <c r="X11" s="38">
        <v>200</v>
      </c>
    </row>
    <row r="12" spans="1:24" hidden="1">
      <c r="A12" s="38" t="s">
        <v>672</v>
      </c>
      <c r="B12" s="38" t="s">
        <v>53</v>
      </c>
      <c r="C12" s="38" t="s">
        <v>54</v>
      </c>
      <c r="D12" s="38" t="s">
        <v>54</v>
      </c>
      <c r="E12" s="38" t="s">
        <v>600</v>
      </c>
      <c r="F12" s="38" t="s">
        <v>53</v>
      </c>
      <c r="G12" s="38" t="s">
        <v>55</v>
      </c>
      <c r="H12" s="38" t="s">
        <v>632</v>
      </c>
      <c r="I12" s="38" t="s">
        <v>633</v>
      </c>
      <c r="J12" s="38" t="s">
        <v>56</v>
      </c>
      <c r="K12" s="38" t="s">
        <v>673</v>
      </c>
      <c r="N12" s="45">
        <f t="shared" si="0"/>
        <v>10.307692307692308</v>
      </c>
      <c r="O12" s="45">
        <f t="shared" si="5"/>
        <v>1.5384615384615385E-2</v>
      </c>
      <c r="P12" s="45">
        <f t="shared" si="6"/>
        <v>1.4925373134328358E-3</v>
      </c>
      <c r="Q12" s="38" t="s">
        <v>635</v>
      </c>
      <c r="R12" s="38" t="s">
        <v>674</v>
      </c>
      <c r="S12" s="38" t="s">
        <v>620</v>
      </c>
      <c r="T12" s="38" t="s">
        <v>100</v>
      </c>
      <c r="U12" s="38">
        <v>300</v>
      </c>
      <c r="V12" s="38" t="s">
        <v>675</v>
      </c>
      <c r="W12" s="38" t="s">
        <v>622</v>
      </c>
      <c r="X12" s="38">
        <v>200</v>
      </c>
    </row>
    <row r="13" spans="1:24" hidden="1">
      <c r="A13" s="38" t="s">
        <v>676</v>
      </c>
      <c r="B13" s="38" t="s">
        <v>64</v>
      </c>
      <c r="C13" s="38" t="s">
        <v>65</v>
      </c>
      <c r="D13" s="38" t="s">
        <v>677</v>
      </c>
      <c r="E13" s="38" t="s">
        <v>600</v>
      </c>
      <c r="F13" s="38" t="s">
        <v>64</v>
      </c>
      <c r="G13" s="38" t="s">
        <v>66</v>
      </c>
      <c r="H13" s="38" t="s">
        <v>632</v>
      </c>
      <c r="I13" s="38" t="s">
        <v>633</v>
      </c>
      <c r="J13" s="38" t="s">
        <v>56</v>
      </c>
      <c r="K13" s="38" t="s">
        <v>678</v>
      </c>
      <c r="N13" s="45">
        <f t="shared" si="0"/>
        <v>9.5384615384615383</v>
      </c>
      <c r="O13" s="45">
        <f t="shared" si="5"/>
        <v>1.5384615384615385E-2</v>
      </c>
      <c r="P13" s="45">
        <f t="shared" si="6"/>
        <v>1.6129032258064516E-3</v>
      </c>
      <c r="Q13" s="38" t="s">
        <v>605</v>
      </c>
      <c r="R13" s="38" t="s">
        <v>606</v>
      </c>
      <c r="S13" s="38" t="s">
        <v>620</v>
      </c>
      <c r="T13" s="38" t="s">
        <v>99</v>
      </c>
      <c r="U13" s="38">
        <v>500</v>
      </c>
      <c r="V13" s="38" t="s">
        <v>621</v>
      </c>
      <c r="W13" s="38" t="s">
        <v>622</v>
      </c>
      <c r="X13" s="38">
        <v>200</v>
      </c>
    </row>
    <row r="14" spans="1:24" s="35" customFormat="1">
      <c r="A14" s="35" t="s">
        <v>363</v>
      </c>
      <c r="B14" s="35" t="s">
        <v>432</v>
      </c>
      <c r="C14" s="35" t="s">
        <v>433</v>
      </c>
      <c r="D14" s="35" t="s">
        <v>435</v>
      </c>
      <c r="E14" s="35" t="s">
        <v>600</v>
      </c>
      <c r="F14" s="35" t="s">
        <v>432</v>
      </c>
      <c r="G14" s="36" t="s">
        <v>434</v>
      </c>
      <c r="I14" s="35" t="s">
        <v>633</v>
      </c>
      <c r="J14" s="35" t="s">
        <v>44</v>
      </c>
      <c r="K14" s="35" t="s">
        <v>639</v>
      </c>
      <c r="M14" s="35" t="s">
        <v>584</v>
      </c>
      <c r="N14" s="37">
        <f t="shared" si="0"/>
        <v>15.545454545454545</v>
      </c>
      <c r="O14" s="37">
        <f t="shared" si="3"/>
        <v>2.7272727272727271E-2</v>
      </c>
      <c r="P14" s="37">
        <f t="shared" si="4"/>
        <v>1.7543859649122807E-3</v>
      </c>
      <c r="Q14" s="35" t="s">
        <v>605</v>
      </c>
      <c r="R14" s="35" t="s">
        <v>606</v>
      </c>
      <c r="S14" s="35" t="s">
        <v>637</v>
      </c>
      <c r="T14" s="35" t="s">
        <v>99</v>
      </c>
      <c r="U14" s="35">
        <v>300</v>
      </c>
      <c r="V14" s="36" t="s">
        <v>640</v>
      </c>
      <c r="W14" s="35" t="s">
        <v>622</v>
      </c>
      <c r="X14" s="35">
        <v>200</v>
      </c>
    </row>
    <row r="15" spans="1:24" hidden="1">
      <c r="A15" s="38" t="s">
        <v>679</v>
      </c>
      <c r="B15" s="38" t="s">
        <v>680</v>
      </c>
      <c r="C15" s="38" t="s">
        <v>681</v>
      </c>
      <c r="D15" s="38" t="s">
        <v>681</v>
      </c>
      <c r="E15" s="38" t="s">
        <v>600</v>
      </c>
      <c r="F15" s="38" t="s">
        <v>680</v>
      </c>
      <c r="G15" s="50" t="s">
        <v>682</v>
      </c>
      <c r="I15" s="38" t="s">
        <v>633</v>
      </c>
      <c r="J15" s="38" t="s">
        <v>113</v>
      </c>
      <c r="K15" s="38" t="s">
        <v>683</v>
      </c>
      <c r="M15" s="38" t="s">
        <v>584</v>
      </c>
      <c r="N15" s="45">
        <f t="shared" si="0"/>
        <v>15</v>
      </c>
      <c r="O15" s="45">
        <f t="shared" si="3"/>
        <v>2.1428571428571429E-2</v>
      </c>
      <c r="P15" s="45">
        <f t="shared" si="4"/>
        <v>1.4285714285714286E-3</v>
      </c>
      <c r="Q15" s="38" t="s">
        <v>605</v>
      </c>
      <c r="R15" s="38" t="s">
        <v>684</v>
      </c>
      <c r="S15" s="38" t="s">
        <v>620</v>
      </c>
      <c r="T15" s="38" t="s">
        <v>99</v>
      </c>
      <c r="U15" s="38">
        <v>300</v>
      </c>
      <c r="V15" s="38" t="s">
        <v>682</v>
      </c>
      <c r="W15" s="38" t="s">
        <v>631</v>
      </c>
      <c r="X15" s="38">
        <v>300</v>
      </c>
    </row>
    <row r="16" spans="1:24" hidden="1">
      <c r="A16" s="38" t="s">
        <v>204</v>
      </c>
      <c r="B16" s="38" t="s">
        <v>696</v>
      </c>
      <c r="C16" s="38" t="s">
        <v>697</v>
      </c>
      <c r="D16" s="38" t="s">
        <v>698</v>
      </c>
      <c r="E16" s="38" t="s">
        <v>688</v>
      </c>
      <c r="F16" s="38" t="s">
        <v>696</v>
      </c>
      <c r="G16" s="38" t="s">
        <v>699</v>
      </c>
      <c r="H16" s="51"/>
      <c r="I16" s="51"/>
      <c r="J16" s="38" t="s">
        <v>700</v>
      </c>
      <c r="K16" s="38" t="s">
        <v>701</v>
      </c>
      <c r="N16" s="45">
        <f t="shared" si="0"/>
        <v>2.6324540013300819</v>
      </c>
      <c r="O16" s="45">
        <f t="shared" ref="O16:O22" si="7">X16/J16</f>
        <v>8.3130126357792069E-3</v>
      </c>
      <c r="P16" s="45">
        <f t="shared" ref="P16:P22" si="8">X16/K16</f>
        <v>3.1578947368421052E-3</v>
      </c>
      <c r="Q16" s="38" t="s">
        <v>702</v>
      </c>
      <c r="R16" s="38" t="s">
        <v>703</v>
      </c>
      <c r="S16" s="38" t="s">
        <v>704</v>
      </c>
      <c r="T16" s="38" t="s">
        <v>705</v>
      </c>
      <c r="U16" s="38">
        <v>0</v>
      </c>
      <c r="V16" s="38" t="s">
        <v>706</v>
      </c>
      <c r="W16" s="38" t="s">
        <v>631</v>
      </c>
      <c r="X16" s="38">
        <v>300</v>
      </c>
    </row>
    <row r="17" spans="1:24" hidden="1">
      <c r="A17" s="38" t="s">
        <v>707</v>
      </c>
      <c r="B17" s="38" t="s">
        <v>708</v>
      </c>
      <c r="C17" s="38" t="s">
        <v>709</v>
      </c>
      <c r="D17" s="38" t="s">
        <v>710</v>
      </c>
      <c r="E17" s="38" t="s">
        <v>688</v>
      </c>
      <c r="F17" s="38" t="s">
        <v>711</v>
      </c>
      <c r="G17" s="38" t="s">
        <v>712</v>
      </c>
      <c r="J17" s="38" t="s">
        <v>105</v>
      </c>
      <c r="K17" s="38" t="s">
        <v>713</v>
      </c>
      <c r="N17" s="45">
        <f t="shared" si="0"/>
        <v>5</v>
      </c>
      <c r="O17" s="45">
        <f t="shared" si="7"/>
        <v>1.6666666666666666E-2</v>
      </c>
      <c r="P17" s="45">
        <f t="shared" si="8"/>
        <v>3.3333333333333335E-3</v>
      </c>
      <c r="Q17" s="38" t="s">
        <v>714</v>
      </c>
      <c r="R17" s="38" t="s">
        <v>606</v>
      </c>
      <c r="S17" s="38" t="s">
        <v>620</v>
      </c>
      <c r="T17" s="38" t="s">
        <v>99</v>
      </c>
      <c r="U17" s="38" t="s">
        <v>609</v>
      </c>
      <c r="V17" s="38" t="s">
        <v>621</v>
      </c>
      <c r="W17" s="38" t="s">
        <v>715</v>
      </c>
      <c r="X17" s="38">
        <v>200</v>
      </c>
    </row>
    <row r="18" spans="1:24" hidden="1">
      <c r="A18" s="38" t="s">
        <v>465</v>
      </c>
      <c r="B18" s="38" t="s">
        <v>69</v>
      </c>
      <c r="C18" s="38" t="s">
        <v>70</v>
      </c>
      <c r="D18" s="38" t="s">
        <v>716</v>
      </c>
      <c r="E18" s="38" t="s">
        <v>600</v>
      </c>
      <c r="F18" s="38" t="s">
        <v>71</v>
      </c>
      <c r="G18" s="38" t="s">
        <v>72</v>
      </c>
      <c r="H18" s="38" t="s">
        <v>632</v>
      </c>
      <c r="I18" s="38" t="s">
        <v>633</v>
      </c>
      <c r="J18" s="38" t="s">
        <v>73</v>
      </c>
      <c r="K18" s="38" t="s">
        <v>717</v>
      </c>
      <c r="N18" s="45">
        <f t="shared" si="0"/>
        <v>9.1394221922345587</v>
      </c>
      <c r="O18" s="45">
        <f t="shared" si="7"/>
        <v>1.2267680794945715E-2</v>
      </c>
      <c r="P18" s="45">
        <f t="shared" si="8"/>
        <v>1.3422818791946308E-3</v>
      </c>
      <c r="Q18" s="38" t="s">
        <v>718</v>
      </c>
      <c r="R18" s="38" t="s">
        <v>719</v>
      </c>
      <c r="S18" s="38" t="s">
        <v>637</v>
      </c>
      <c r="T18" s="38" t="s">
        <v>129</v>
      </c>
      <c r="U18" s="38">
        <v>300</v>
      </c>
      <c r="V18" s="38" t="s">
        <v>621</v>
      </c>
      <c r="W18" s="38" t="s">
        <v>622</v>
      </c>
      <c r="X18" s="38">
        <v>200</v>
      </c>
    </row>
    <row r="19" spans="1:24" hidden="1">
      <c r="A19" s="38" t="s">
        <v>117</v>
      </c>
      <c r="B19" s="38" t="s">
        <v>720</v>
      </c>
      <c r="C19" s="38" t="s">
        <v>721</v>
      </c>
      <c r="D19" s="38" t="s">
        <v>722</v>
      </c>
      <c r="E19" s="38" t="s">
        <v>600</v>
      </c>
      <c r="F19" s="38" t="s">
        <v>723</v>
      </c>
      <c r="G19" s="38" t="s">
        <v>724</v>
      </c>
      <c r="J19" s="38" t="s">
        <v>725</v>
      </c>
      <c r="K19" s="38" t="s">
        <v>726</v>
      </c>
      <c r="N19" s="45">
        <f t="shared" si="0"/>
        <v>13.433388919770243</v>
      </c>
      <c r="O19" s="45">
        <f t="shared" si="7"/>
        <v>2.7793218454697052E-2</v>
      </c>
      <c r="P19" s="45">
        <f t="shared" si="8"/>
        <v>2.0689655172413794E-3</v>
      </c>
      <c r="Q19" s="38" t="s">
        <v>605</v>
      </c>
      <c r="R19" s="38" t="s">
        <v>727</v>
      </c>
      <c r="S19" s="38" t="s">
        <v>728</v>
      </c>
      <c r="T19" s="38" t="s">
        <v>99</v>
      </c>
      <c r="U19" s="38">
        <v>500</v>
      </c>
      <c r="V19" s="38" t="s">
        <v>621</v>
      </c>
      <c r="W19" s="38" t="s">
        <v>631</v>
      </c>
      <c r="X19" s="38">
        <v>300</v>
      </c>
    </row>
    <row r="20" spans="1:24" hidden="1">
      <c r="A20" s="38" t="s">
        <v>730</v>
      </c>
      <c r="B20" s="38" t="s">
        <v>731</v>
      </c>
      <c r="C20" s="38" t="s">
        <v>732</v>
      </c>
      <c r="D20" s="38" t="s">
        <v>733</v>
      </c>
      <c r="E20" s="38" t="s">
        <v>600</v>
      </c>
      <c r="F20" s="38" t="s">
        <v>734</v>
      </c>
      <c r="G20" s="38" t="s">
        <v>735</v>
      </c>
      <c r="H20" s="38" t="s">
        <v>632</v>
      </c>
      <c r="I20" s="38" t="s">
        <v>633</v>
      </c>
      <c r="J20" s="38" t="s">
        <v>461</v>
      </c>
      <c r="K20" s="38" t="s">
        <v>736</v>
      </c>
      <c r="N20" s="45">
        <f t="shared" si="0"/>
        <v>8.6363636363636367</v>
      </c>
      <c r="O20" s="45">
        <f t="shared" si="7"/>
        <v>9.0909090909090905E-3</v>
      </c>
      <c r="P20" s="45">
        <f t="shared" si="8"/>
        <v>1.0526315789473684E-3</v>
      </c>
      <c r="Q20" s="38" t="s">
        <v>635</v>
      </c>
      <c r="R20" s="38" t="s">
        <v>606</v>
      </c>
      <c r="S20" s="38" t="s">
        <v>728</v>
      </c>
      <c r="T20" s="38" t="s">
        <v>229</v>
      </c>
      <c r="U20" s="38">
        <v>500</v>
      </c>
      <c r="V20" s="38" t="s">
        <v>621</v>
      </c>
      <c r="W20" s="38" t="s">
        <v>662</v>
      </c>
      <c r="X20" s="38">
        <v>200</v>
      </c>
    </row>
    <row r="21" spans="1:24" hidden="1">
      <c r="A21" s="38" t="s">
        <v>737</v>
      </c>
      <c r="B21" s="38" t="s">
        <v>738</v>
      </c>
      <c r="C21" s="38" t="s">
        <v>2692</v>
      </c>
      <c r="D21" s="38" t="s">
        <v>739</v>
      </c>
      <c r="E21" s="38" t="s">
        <v>600</v>
      </c>
      <c r="F21" s="38" t="s">
        <v>83</v>
      </c>
      <c r="G21" s="38" t="s">
        <v>84</v>
      </c>
      <c r="H21" s="38" t="s">
        <v>632</v>
      </c>
      <c r="I21" s="38" t="s">
        <v>633</v>
      </c>
      <c r="J21" s="38" t="s">
        <v>85</v>
      </c>
      <c r="K21" s="38" t="s">
        <v>740</v>
      </c>
      <c r="N21" s="45">
        <f t="shared" si="0"/>
        <v>8.3279948750800763</v>
      </c>
      <c r="O21" s="45">
        <f t="shared" si="7"/>
        <v>1.2812299807815503E-2</v>
      </c>
      <c r="P21" s="45">
        <f t="shared" si="8"/>
        <v>1.5384615384615385E-3</v>
      </c>
      <c r="Q21" s="38" t="s">
        <v>635</v>
      </c>
      <c r="R21" s="38" t="s">
        <v>741</v>
      </c>
      <c r="S21" s="38" t="s">
        <v>728</v>
      </c>
      <c r="T21" s="38" t="s">
        <v>99</v>
      </c>
      <c r="U21" s="38">
        <v>300</v>
      </c>
      <c r="V21" s="38" t="s">
        <v>742</v>
      </c>
      <c r="W21" s="38" t="s">
        <v>622</v>
      </c>
      <c r="X21" s="38">
        <v>200</v>
      </c>
    </row>
    <row r="22" spans="1:24" hidden="1">
      <c r="A22" s="38" t="s">
        <v>743</v>
      </c>
      <c r="B22" s="38" t="s">
        <v>498</v>
      </c>
      <c r="C22" s="38" t="s">
        <v>499</v>
      </c>
      <c r="D22" s="38" t="s">
        <v>502</v>
      </c>
      <c r="E22" s="38" t="s">
        <v>600</v>
      </c>
      <c r="F22" s="38" t="s">
        <v>498</v>
      </c>
      <c r="G22" s="38" t="s">
        <v>500</v>
      </c>
      <c r="H22" s="38" t="s">
        <v>632</v>
      </c>
      <c r="I22" s="38" t="s">
        <v>633</v>
      </c>
      <c r="J22" s="38" t="s">
        <v>501</v>
      </c>
      <c r="K22" s="38" t="s">
        <v>744</v>
      </c>
      <c r="N22" s="45">
        <f t="shared" si="0"/>
        <v>8.2739307535641551</v>
      </c>
      <c r="O22" s="45">
        <f t="shared" si="7"/>
        <v>2.5458248472505093E-2</v>
      </c>
      <c r="P22" s="45">
        <f t="shared" si="8"/>
        <v>3.0769230769230769E-3</v>
      </c>
      <c r="Q22" s="38" t="s">
        <v>605</v>
      </c>
      <c r="R22" s="38" t="s">
        <v>745</v>
      </c>
      <c r="S22" s="38" t="s">
        <v>67</v>
      </c>
      <c r="T22" s="38" t="s">
        <v>99</v>
      </c>
      <c r="U22" s="38">
        <v>300</v>
      </c>
      <c r="V22" s="38" t="s">
        <v>621</v>
      </c>
      <c r="W22" s="38" t="s">
        <v>622</v>
      </c>
      <c r="X22" s="38">
        <v>200</v>
      </c>
    </row>
    <row r="23" spans="1:24" s="47" customFormat="1">
      <c r="A23" s="47" t="s">
        <v>245</v>
      </c>
      <c r="B23" s="47" t="s">
        <v>550</v>
      </c>
      <c r="C23" s="47" t="s">
        <v>551</v>
      </c>
      <c r="D23" s="47" t="s">
        <v>554</v>
      </c>
      <c r="E23" s="47" t="s">
        <v>600</v>
      </c>
      <c r="F23" s="47" t="s">
        <v>552</v>
      </c>
      <c r="G23" s="49" t="s">
        <v>553</v>
      </c>
      <c r="I23" s="47" t="s">
        <v>633</v>
      </c>
      <c r="J23" s="47" t="s">
        <v>44</v>
      </c>
      <c r="K23" s="47" t="s">
        <v>663</v>
      </c>
      <c r="M23" s="47" t="s">
        <v>584</v>
      </c>
      <c r="N23" s="54">
        <f t="shared" si="0"/>
        <v>10.636363636363637</v>
      </c>
      <c r="O23" s="54">
        <f>U23/J23</f>
        <v>2.7272727272727271E-2</v>
      </c>
      <c r="P23" s="54">
        <f>U23/K23</f>
        <v>2.5641025641025641E-3</v>
      </c>
      <c r="Q23" s="47" t="s">
        <v>605</v>
      </c>
      <c r="R23" s="47" t="s">
        <v>664</v>
      </c>
      <c r="S23" s="47" t="s">
        <v>607</v>
      </c>
      <c r="T23" s="47" t="s">
        <v>665</v>
      </c>
      <c r="U23" s="47">
        <v>300</v>
      </c>
      <c r="V23" s="47" t="s">
        <v>666</v>
      </c>
      <c r="W23" s="47" t="s">
        <v>622</v>
      </c>
      <c r="X23" s="47">
        <v>200</v>
      </c>
    </row>
    <row r="24" spans="1:24" hidden="1">
      <c r="A24" s="38" t="s">
        <v>750</v>
      </c>
      <c r="B24" s="38" t="s">
        <v>91</v>
      </c>
      <c r="C24" s="38" t="s">
        <v>751</v>
      </c>
      <c r="D24" s="38" t="s">
        <v>751</v>
      </c>
      <c r="E24" s="38" t="s">
        <v>600</v>
      </c>
      <c r="F24" s="38" t="s">
        <v>92</v>
      </c>
      <c r="G24" s="38" t="s">
        <v>93</v>
      </c>
      <c r="H24" s="38" t="s">
        <v>632</v>
      </c>
      <c r="I24" s="38" t="s">
        <v>633</v>
      </c>
      <c r="J24" s="38" t="s">
        <v>94</v>
      </c>
      <c r="K24" s="38" t="s">
        <v>752</v>
      </c>
      <c r="N24" s="45">
        <f t="shared" si="0"/>
        <v>7.8571428571428568</v>
      </c>
      <c r="O24" s="45">
        <f t="shared" ref="O24:O33" si="9">X24/J24</f>
        <v>2.8571428571428571E-2</v>
      </c>
      <c r="P24" s="45">
        <f t="shared" ref="P24:P33" si="10">X24/K24</f>
        <v>3.6363636363636364E-3</v>
      </c>
      <c r="Q24" s="38" t="s">
        <v>753</v>
      </c>
      <c r="R24" s="38" t="s">
        <v>754</v>
      </c>
      <c r="S24" s="38" t="s">
        <v>755</v>
      </c>
      <c r="T24" s="38" t="s">
        <v>99</v>
      </c>
      <c r="U24" s="38">
        <v>300</v>
      </c>
      <c r="V24" s="38" t="s">
        <v>637</v>
      </c>
      <c r="W24" s="38" t="s">
        <v>622</v>
      </c>
      <c r="X24" s="38">
        <v>200</v>
      </c>
    </row>
    <row r="25" spans="1:24" hidden="1">
      <c r="A25" s="38" t="s">
        <v>756</v>
      </c>
      <c r="B25" s="38" t="s">
        <v>757</v>
      </c>
      <c r="C25" s="38" t="s">
        <v>758</v>
      </c>
      <c r="D25" s="38" t="s">
        <v>758</v>
      </c>
      <c r="E25" s="38" t="s">
        <v>600</v>
      </c>
      <c r="F25" s="38" t="s">
        <v>757</v>
      </c>
      <c r="G25" s="38" t="s">
        <v>759</v>
      </c>
      <c r="J25" s="38" t="s">
        <v>760</v>
      </c>
      <c r="K25" s="38" t="s">
        <v>761</v>
      </c>
      <c r="N25" s="45">
        <f t="shared" si="0"/>
        <v>10.788133053640994</v>
      </c>
      <c r="O25" s="45">
        <f t="shared" si="9"/>
        <v>1.9978024173409249E-2</v>
      </c>
      <c r="P25" s="45">
        <f t="shared" si="10"/>
        <v>1.8518518518518519E-3</v>
      </c>
      <c r="Q25" s="38" t="s">
        <v>605</v>
      </c>
      <c r="R25" s="38" t="s">
        <v>762</v>
      </c>
      <c r="S25" s="38" t="s">
        <v>620</v>
      </c>
      <c r="T25" s="38" t="s">
        <v>229</v>
      </c>
      <c r="U25" s="38">
        <v>300</v>
      </c>
      <c r="V25" s="38" t="s">
        <v>621</v>
      </c>
      <c r="W25" s="38" t="s">
        <v>763</v>
      </c>
      <c r="X25" s="38">
        <v>200</v>
      </c>
    </row>
    <row r="26" spans="1:24" s="35" customFormat="1">
      <c r="A26" s="35" t="s">
        <v>912</v>
      </c>
      <c r="B26" s="35" t="s">
        <v>913</v>
      </c>
      <c r="C26" s="35" t="s">
        <v>438</v>
      </c>
      <c r="D26" s="35" t="s">
        <v>441</v>
      </c>
      <c r="E26" s="35" t="s">
        <v>600</v>
      </c>
      <c r="F26" s="35" t="s">
        <v>439</v>
      </c>
      <c r="G26" s="36" t="s">
        <v>440</v>
      </c>
      <c r="I26" s="35" t="s">
        <v>633</v>
      </c>
      <c r="J26" s="35" t="s">
        <v>56</v>
      </c>
      <c r="K26" s="35" t="s">
        <v>914</v>
      </c>
      <c r="M26" s="35" t="s">
        <v>584</v>
      </c>
      <c r="N26" s="37">
        <f t="shared" si="0"/>
        <v>10.538461538461538</v>
      </c>
      <c r="O26" s="37">
        <f>U26/J26</f>
        <v>3.8461538461538464E-2</v>
      </c>
      <c r="P26" s="37">
        <f>U26/K26</f>
        <v>3.6496350364963502E-3</v>
      </c>
      <c r="Q26" s="35" t="s">
        <v>635</v>
      </c>
      <c r="R26" s="35" t="s">
        <v>915</v>
      </c>
      <c r="S26" s="35" t="s">
        <v>644</v>
      </c>
      <c r="T26" s="35" t="s">
        <v>129</v>
      </c>
      <c r="U26" s="35">
        <v>500</v>
      </c>
      <c r="V26" s="35" t="s">
        <v>916</v>
      </c>
      <c r="W26" s="35" t="s">
        <v>662</v>
      </c>
      <c r="X26" s="35">
        <v>200</v>
      </c>
    </row>
    <row r="27" spans="1:24" hidden="1">
      <c r="A27" s="38" t="s">
        <v>246</v>
      </c>
      <c r="B27" s="38" t="s">
        <v>773</v>
      </c>
      <c r="C27" s="38" t="s">
        <v>774</v>
      </c>
      <c r="D27" s="38" t="s">
        <v>775</v>
      </c>
      <c r="E27" s="38" t="s">
        <v>688</v>
      </c>
      <c r="F27" s="38" t="s">
        <v>776</v>
      </c>
      <c r="G27" s="38" t="s">
        <v>777</v>
      </c>
      <c r="H27" s="38" t="s">
        <v>632</v>
      </c>
      <c r="I27" s="38" t="s">
        <v>633</v>
      </c>
      <c r="J27" s="38" t="s">
        <v>44</v>
      </c>
      <c r="K27" s="38" t="s">
        <v>778</v>
      </c>
      <c r="N27" s="45">
        <f t="shared" si="0"/>
        <v>7.2727272727272725</v>
      </c>
      <c r="O27" s="45">
        <f t="shared" si="9"/>
        <v>1.8181818181818181E-2</v>
      </c>
      <c r="P27" s="45">
        <f t="shared" si="10"/>
        <v>2.5000000000000001E-3</v>
      </c>
      <c r="Q27" s="38" t="s">
        <v>635</v>
      </c>
      <c r="R27" s="38" t="s">
        <v>779</v>
      </c>
      <c r="S27" s="38" t="s">
        <v>704</v>
      </c>
      <c r="T27" s="38" t="s">
        <v>99</v>
      </c>
      <c r="U27" s="38">
        <v>300</v>
      </c>
      <c r="V27" s="38" t="s">
        <v>637</v>
      </c>
      <c r="W27" s="38" t="s">
        <v>622</v>
      </c>
      <c r="X27" s="38">
        <v>200</v>
      </c>
    </row>
    <row r="28" spans="1:24" hidden="1">
      <c r="A28" s="38" t="s">
        <v>780</v>
      </c>
      <c r="B28" s="38" t="s">
        <v>781</v>
      </c>
      <c r="C28" s="38" t="s">
        <v>782</v>
      </c>
      <c r="D28" s="38" t="s">
        <v>783</v>
      </c>
      <c r="E28" s="38" t="s">
        <v>688</v>
      </c>
      <c r="F28" s="38" t="s">
        <v>781</v>
      </c>
      <c r="G28" s="38" t="s">
        <v>784</v>
      </c>
      <c r="H28" s="38" t="s">
        <v>632</v>
      </c>
      <c r="I28" s="38" t="s">
        <v>633</v>
      </c>
      <c r="J28" s="38" t="s">
        <v>44</v>
      </c>
      <c r="K28" s="38" t="s">
        <v>785</v>
      </c>
      <c r="N28" s="45">
        <f t="shared" si="0"/>
        <v>7.0909090909090908</v>
      </c>
      <c r="O28" s="45">
        <f t="shared" si="9"/>
        <v>1.8181818181818181E-2</v>
      </c>
      <c r="P28" s="45">
        <f t="shared" si="10"/>
        <v>2.5641025641025641E-3</v>
      </c>
      <c r="Q28" s="38" t="s">
        <v>605</v>
      </c>
      <c r="R28" s="38" t="s">
        <v>786</v>
      </c>
      <c r="S28" s="38" t="s">
        <v>620</v>
      </c>
      <c r="T28" s="38" t="s">
        <v>99</v>
      </c>
      <c r="U28" s="38">
        <v>300</v>
      </c>
      <c r="V28" s="38" t="s">
        <v>621</v>
      </c>
      <c r="W28" s="38" t="s">
        <v>662</v>
      </c>
      <c r="X28" s="38">
        <v>200</v>
      </c>
    </row>
    <row r="29" spans="1:24" hidden="1">
      <c r="A29" s="38" t="s">
        <v>787</v>
      </c>
      <c r="B29" s="38" t="s">
        <v>101</v>
      </c>
      <c r="C29" s="38" t="s">
        <v>102</v>
      </c>
      <c r="D29" s="38" t="s">
        <v>788</v>
      </c>
      <c r="E29" s="38" t="s">
        <v>600</v>
      </c>
      <c r="F29" s="38" t="s">
        <v>103</v>
      </c>
      <c r="G29" s="38" t="s">
        <v>104</v>
      </c>
      <c r="H29" s="38" t="s">
        <v>632</v>
      </c>
      <c r="I29" s="38" t="s">
        <v>633</v>
      </c>
      <c r="J29" s="38" t="s">
        <v>105</v>
      </c>
      <c r="K29" s="38" t="s">
        <v>789</v>
      </c>
      <c r="N29" s="45">
        <f t="shared" si="0"/>
        <v>6.916666666666667</v>
      </c>
      <c r="O29" s="45">
        <f t="shared" si="9"/>
        <v>1.6666666666666666E-2</v>
      </c>
      <c r="P29" s="45">
        <f t="shared" si="10"/>
        <v>2.4096385542168677E-3</v>
      </c>
      <c r="Q29" s="38" t="s">
        <v>605</v>
      </c>
      <c r="R29" s="38" t="s">
        <v>790</v>
      </c>
      <c r="S29" s="38" t="s">
        <v>637</v>
      </c>
      <c r="T29" s="38" t="s">
        <v>229</v>
      </c>
      <c r="U29" s="38">
        <v>300</v>
      </c>
      <c r="V29" s="38" t="s">
        <v>621</v>
      </c>
      <c r="W29" s="38" t="s">
        <v>662</v>
      </c>
      <c r="X29" s="38">
        <v>200</v>
      </c>
    </row>
    <row r="30" spans="1:24" hidden="1">
      <c r="A30" s="38" t="s">
        <v>791</v>
      </c>
      <c r="B30" s="38" t="s">
        <v>792</v>
      </c>
      <c r="C30" s="38" t="s">
        <v>793</v>
      </c>
      <c r="D30" s="38" t="s">
        <v>794</v>
      </c>
      <c r="E30" s="38" t="s">
        <v>688</v>
      </c>
      <c r="F30" s="38" t="s">
        <v>795</v>
      </c>
      <c r="G30" s="38" t="s">
        <v>796</v>
      </c>
      <c r="H30" s="38" t="s">
        <v>632</v>
      </c>
      <c r="I30" s="38" t="s">
        <v>633</v>
      </c>
      <c r="J30" s="38" t="s">
        <v>44</v>
      </c>
      <c r="K30" s="38" t="s">
        <v>797</v>
      </c>
      <c r="N30" s="45">
        <f t="shared" si="0"/>
        <v>6.9090909090909092</v>
      </c>
      <c r="O30" s="45">
        <f t="shared" si="9"/>
        <v>1.8181818181818181E-2</v>
      </c>
      <c r="P30" s="45">
        <f t="shared" si="10"/>
        <v>2.631578947368421E-3</v>
      </c>
      <c r="Q30" s="38" t="s">
        <v>605</v>
      </c>
      <c r="R30" s="38" t="s">
        <v>741</v>
      </c>
      <c r="S30" s="38" t="s">
        <v>620</v>
      </c>
      <c r="T30" s="38" t="s">
        <v>129</v>
      </c>
      <c r="U30" s="38">
        <v>500</v>
      </c>
      <c r="V30" s="38" t="s">
        <v>637</v>
      </c>
      <c r="W30" s="38" t="s">
        <v>622</v>
      </c>
      <c r="X30" s="38">
        <v>200</v>
      </c>
    </row>
    <row r="31" spans="1:24" hidden="1">
      <c r="A31" s="38" t="s">
        <v>193</v>
      </c>
      <c r="B31" s="38" t="s">
        <v>798</v>
      </c>
      <c r="C31" s="38" t="s">
        <v>799</v>
      </c>
      <c r="D31" s="38" t="s">
        <v>800</v>
      </c>
      <c r="E31" s="38" t="s">
        <v>600</v>
      </c>
      <c r="F31" s="38" t="s">
        <v>798</v>
      </c>
      <c r="G31" s="38" t="s">
        <v>801</v>
      </c>
      <c r="J31" s="38" t="s">
        <v>56</v>
      </c>
      <c r="K31" s="38" t="s">
        <v>802</v>
      </c>
      <c r="N31" s="45">
        <f t="shared" si="0"/>
        <v>10.23076923076923</v>
      </c>
      <c r="O31" s="45">
        <f t="shared" si="9"/>
        <v>1.5384615384615385E-2</v>
      </c>
      <c r="P31" s="45">
        <f t="shared" si="10"/>
        <v>1.5037593984962407E-3</v>
      </c>
      <c r="Q31" s="38" t="s">
        <v>635</v>
      </c>
      <c r="R31" s="38" t="s">
        <v>803</v>
      </c>
      <c r="S31" s="38" t="s">
        <v>620</v>
      </c>
      <c r="T31" s="38" t="s">
        <v>99</v>
      </c>
      <c r="U31" s="38">
        <v>500</v>
      </c>
      <c r="V31" s="38" t="s">
        <v>742</v>
      </c>
      <c r="W31" s="38" t="s">
        <v>804</v>
      </c>
      <c r="X31" s="38">
        <v>200</v>
      </c>
    </row>
    <row r="32" spans="1:24" hidden="1">
      <c r="A32" s="38" t="s">
        <v>805</v>
      </c>
      <c r="B32" s="38" t="s">
        <v>806</v>
      </c>
      <c r="C32" s="38" t="s">
        <v>807</v>
      </c>
      <c r="D32" s="38" t="s">
        <v>808</v>
      </c>
      <c r="E32" s="38" t="s">
        <v>688</v>
      </c>
      <c r="F32" s="38" t="s">
        <v>806</v>
      </c>
      <c r="G32" s="38" t="s">
        <v>809</v>
      </c>
      <c r="J32" s="38" t="s">
        <v>810</v>
      </c>
      <c r="K32" s="38" t="s">
        <v>811</v>
      </c>
      <c r="N32" s="45">
        <f t="shared" si="0"/>
        <v>9.742857142857142</v>
      </c>
      <c r="O32" s="45">
        <f t="shared" si="9"/>
        <v>8.5714285714285719E-3</v>
      </c>
      <c r="P32" s="45">
        <f t="shared" si="10"/>
        <v>8.7976539589442815E-4</v>
      </c>
      <c r="Q32" s="38" t="s">
        <v>635</v>
      </c>
      <c r="R32" s="38" t="s">
        <v>812</v>
      </c>
      <c r="S32" s="38" t="s">
        <v>607</v>
      </c>
      <c r="T32" s="38" t="s">
        <v>229</v>
      </c>
      <c r="U32" s="38">
        <v>500</v>
      </c>
      <c r="V32" s="38" t="s">
        <v>621</v>
      </c>
      <c r="W32" s="38" t="s">
        <v>804</v>
      </c>
      <c r="X32" s="38">
        <v>300</v>
      </c>
    </row>
    <row r="33" spans="1:24" hidden="1">
      <c r="A33" s="38" t="s">
        <v>813</v>
      </c>
      <c r="B33" s="38" t="s">
        <v>111</v>
      </c>
      <c r="C33" s="38" t="s">
        <v>111</v>
      </c>
      <c r="D33" s="38" t="s">
        <v>2693</v>
      </c>
      <c r="E33" s="38" t="s">
        <v>600</v>
      </c>
      <c r="F33" s="38" t="s">
        <v>111</v>
      </c>
      <c r="G33" s="38" t="s">
        <v>112</v>
      </c>
      <c r="H33" s="38" t="s">
        <v>632</v>
      </c>
      <c r="I33" s="38" t="s">
        <v>633</v>
      </c>
      <c r="J33" s="38" t="s">
        <v>113</v>
      </c>
      <c r="K33" s="38" t="s">
        <v>814</v>
      </c>
      <c r="N33" s="45">
        <f t="shared" si="0"/>
        <v>6.7142857142857144</v>
      </c>
      <c r="O33" s="45">
        <f t="shared" si="9"/>
        <v>1.4285714285714285E-2</v>
      </c>
      <c r="P33" s="45">
        <f t="shared" si="10"/>
        <v>2.1276595744680851E-3</v>
      </c>
      <c r="Q33" s="38" t="s">
        <v>605</v>
      </c>
      <c r="R33" s="38" t="s">
        <v>815</v>
      </c>
      <c r="S33" s="38" t="s">
        <v>728</v>
      </c>
      <c r="T33" s="38" t="s">
        <v>229</v>
      </c>
      <c r="U33" s="38">
        <v>300</v>
      </c>
      <c r="V33" s="38" t="s">
        <v>816</v>
      </c>
      <c r="W33" s="38" t="s">
        <v>662</v>
      </c>
      <c r="X33" s="38">
        <v>200</v>
      </c>
    </row>
    <row r="34" spans="1:24" hidden="1">
      <c r="A34" s="38" t="s">
        <v>118</v>
      </c>
      <c r="B34" s="38" t="s">
        <v>685</v>
      </c>
      <c r="C34" s="38" t="s">
        <v>686</v>
      </c>
      <c r="D34" s="38" t="s">
        <v>687</v>
      </c>
      <c r="E34" s="38" t="s">
        <v>688</v>
      </c>
      <c r="F34" s="38" t="s">
        <v>689</v>
      </c>
      <c r="G34" s="38" t="s">
        <v>690</v>
      </c>
      <c r="I34" s="38" t="s">
        <v>633</v>
      </c>
      <c r="J34" s="38" t="s">
        <v>691</v>
      </c>
      <c r="K34" s="38" t="s">
        <v>692</v>
      </c>
      <c r="M34" s="38" t="s">
        <v>584</v>
      </c>
      <c r="N34" s="45">
        <f t="shared" si="0"/>
        <v>9.5384615384615383</v>
      </c>
      <c r="O34" s="45">
        <f t="shared" ref="O34:O39" si="11">U34/J34</f>
        <v>1.1538461538461539E-2</v>
      </c>
      <c r="P34" s="45">
        <f t="shared" ref="P34:P39" si="12">U34/K34</f>
        <v>1.2096774193548388E-3</v>
      </c>
      <c r="Q34" s="38" t="s">
        <v>635</v>
      </c>
      <c r="R34" s="38" t="s">
        <v>693</v>
      </c>
      <c r="S34" s="38" t="s">
        <v>694</v>
      </c>
      <c r="T34" s="38" t="s">
        <v>229</v>
      </c>
      <c r="U34" s="38">
        <v>300</v>
      </c>
      <c r="V34" s="38" t="s">
        <v>695</v>
      </c>
      <c r="W34" s="38" t="s">
        <v>662</v>
      </c>
      <c r="X34" s="38">
        <v>200</v>
      </c>
    </row>
    <row r="35" spans="1:24" hidden="1">
      <c r="A35" s="38" t="s">
        <v>827</v>
      </c>
      <c r="B35" s="38" t="s">
        <v>120</v>
      </c>
      <c r="C35" s="38" t="s">
        <v>121</v>
      </c>
      <c r="D35" s="38" t="s">
        <v>828</v>
      </c>
      <c r="E35" s="38" t="s">
        <v>600</v>
      </c>
      <c r="F35" s="38" t="s">
        <v>120</v>
      </c>
      <c r="G35" s="38" t="s">
        <v>122</v>
      </c>
      <c r="H35" s="38" t="s">
        <v>632</v>
      </c>
      <c r="I35" s="38" t="s">
        <v>633</v>
      </c>
      <c r="J35" s="38" t="s">
        <v>123</v>
      </c>
      <c r="K35" s="38" t="s">
        <v>829</v>
      </c>
      <c r="N35" s="45">
        <f t="shared" si="0"/>
        <v>6.166666666666667</v>
      </c>
      <c r="O35" s="45">
        <f t="shared" ref="O35:O38" si="13">X35/J35</f>
        <v>0.01</v>
      </c>
      <c r="P35" s="45">
        <f t="shared" ref="P35:P38" si="14">X35/K35</f>
        <v>1.6216216216216215E-3</v>
      </c>
      <c r="Q35" s="38" t="s">
        <v>605</v>
      </c>
      <c r="R35" s="38" t="s">
        <v>830</v>
      </c>
      <c r="S35" s="38" t="s">
        <v>620</v>
      </c>
      <c r="T35" s="38" t="s">
        <v>831</v>
      </c>
      <c r="U35" s="38">
        <v>500</v>
      </c>
      <c r="V35" s="38" t="s">
        <v>621</v>
      </c>
      <c r="W35" s="38" t="s">
        <v>622</v>
      </c>
      <c r="X35" s="38">
        <v>300</v>
      </c>
    </row>
    <row r="36" spans="1:24" hidden="1">
      <c r="A36" s="38" t="s">
        <v>832</v>
      </c>
      <c r="B36" s="38" t="s">
        <v>833</v>
      </c>
      <c r="C36" s="38" t="s">
        <v>834</v>
      </c>
      <c r="D36" s="38" t="s">
        <v>835</v>
      </c>
      <c r="E36" s="38" t="s">
        <v>688</v>
      </c>
      <c r="F36" s="38" t="s">
        <v>833</v>
      </c>
      <c r="G36" s="38" t="s">
        <v>836</v>
      </c>
      <c r="H36" s="38" t="s">
        <v>632</v>
      </c>
      <c r="I36" s="38" t="s">
        <v>633</v>
      </c>
      <c r="J36" s="38" t="s">
        <v>837</v>
      </c>
      <c r="K36" s="38" t="s">
        <v>838</v>
      </c>
      <c r="N36" s="45">
        <f t="shared" si="0"/>
        <v>6.15</v>
      </c>
      <c r="O36" s="45">
        <f t="shared" si="13"/>
        <v>0.01</v>
      </c>
      <c r="P36" s="45">
        <f t="shared" si="14"/>
        <v>1.6260162601626016E-3</v>
      </c>
      <c r="Q36" s="38" t="s">
        <v>635</v>
      </c>
      <c r="R36" s="38" t="s">
        <v>839</v>
      </c>
      <c r="S36" s="38" t="s">
        <v>620</v>
      </c>
      <c r="T36" s="38" t="s">
        <v>100</v>
      </c>
      <c r="U36" s="38">
        <v>500</v>
      </c>
      <c r="V36" s="38" t="s">
        <v>621</v>
      </c>
      <c r="W36" s="38" t="s">
        <v>622</v>
      </c>
      <c r="X36" s="38">
        <v>200</v>
      </c>
    </row>
    <row r="37" spans="1:24" s="35" customFormat="1">
      <c r="A37" s="35" t="s">
        <v>955</v>
      </c>
      <c r="B37" s="35" t="s">
        <v>445</v>
      </c>
      <c r="C37" s="35" t="s">
        <v>446</v>
      </c>
      <c r="D37" s="35" t="s">
        <v>449</v>
      </c>
      <c r="E37" s="35" t="s">
        <v>600</v>
      </c>
      <c r="F37" s="35" t="s">
        <v>445</v>
      </c>
      <c r="G37" s="36" t="s">
        <v>447</v>
      </c>
      <c r="I37" s="35" t="s">
        <v>923</v>
      </c>
      <c r="J37" s="35" t="s">
        <v>448</v>
      </c>
      <c r="K37" s="35" t="s">
        <v>956</v>
      </c>
      <c r="M37" s="35" t="s">
        <v>584</v>
      </c>
      <c r="N37" s="37">
        <f t="shared" si="0"/>
        <v>9.0322580645161299</v>
      </c>
      <c r="O37" s="37">
        <f t="shared" si="11"/>
        <v>2.4193548387096774E-2</v>
      </c>
      <c r="P37" s="37">
        <f t="shared" si="12"/>
        <v>2.6785714285714286E-3</v>
      </c>
      <c r="Q37" s="35" t="s">
        <v>605</v>
      </c>
      <c r="R37" s="35" t="s">
        <v>741</v>
      </c>
      <c r="S37" s="35" t="s">
        <v>671</v>
      </c>
      <c r="T37" s="35" t="s">
        <v>99</v>
      </c>
      <c r="U37" s="35">
        <v>300</v>
      </c>
      <c r="V37" s="35" t="s">
        <v>957</v>
      </c>
      <c r="W37" s="35" t="s">
        <v>611</v>
      </c>
      <c r="X37" s="35">
        <v>200</v>
      </c>
    </row>
    <row r="38" spans="1:24" hidden="1">
      <c r="A38" s="38" t="s">
        <v>848</v>
      </c>
      <c r="B38" s="38" t="s">
        <v>131</v>
      </c>
      <c r="C38" s="38" t="s">
        <v>131</v>
      </c>
      <c r="D38" s="38" t="s">
        <v>2694</v>
      </c>
      <c r="E38" s="38" t="s">
        <v>600</v>
      </c>
      <c r="F38" s="38" t="s">
        <v>131</v>
      </c>
      <c r="G38" s="38" t="s">
        <v>132</v>
      </c>
      <c r="H38" s="38" t="s">
        <v>632</v>
      </c>
      <c r="I38" s="38" t="s">
        <v>633</v>
      </c>
      <c r="J38" s="38" t="s">
        <v>133</v>
      </c>
      <c r="K38" s="38" t="s">
        <v>849</v>
      </c>
      <c r="N38" s="45">
        <f t="shared" si="0"/>
        <v>5.8250877752952439</v>
      </c>
      <c r="O38" s="45">
        <f t="shared" si="13"/>
        <v>1.5959144589849983E-2</v>
      </c>
      <c r="P38" s="45">
        <f t="shared" si="14"/>
        <v>2.7397260273972603E-3</v>
      </c>
      <c r="Q38" s="38" t="s">
        <v>605</v>
      </c>
      <c r="R38" s="38" t="s">
        <v>754</v>
      </c>
      <c r="S38" s="38" t="s">
        <v>620</v>
      </c>
      <c r="T38" s="38" t="s">
        <v>229</v>
      </c>
      <c r="U38" s="38">
        <v>300</v>
      </c>
      <c r="V38" s="38" t="s">
        <v>621</v>
      </c>
      <c r="W38" s="38" t="s">
        <v>622</v>
      </c>
      <c r="X38" s="38">
        <v>200</v>
      </c>
    </row>
    <row r="39" spans="1:24" s="47" customFormat="1">
      <c r="A39" s="47" t="s">
        <v>746</v>
      </c>
      <c r="B39" s="47" t="s">
        <v>556</v>
      </c>
      <c r="C39" s="47" t="s">
        <v>556</v>
      </c>
      <c r="D39" s="47" t="s">
        <v>558</v>
      </c>
      <c r="E39" s="47" t="s">
        <v>600</v>
      </c>
      <c r="F39" s="47" t="s">
        <v>556</v>
      </c>
      <c r="G39" s="49" t="s">
        <v>557</v>
      </c>
      <c r="I39" s="47" t="s">
        <v>633</v>
      </c>
      <c r="J39" s="47" t="s">
        <v>44</v>
      </c>
      <c r="K39" s="47" t="s">
        <v>747</v>
      </c>
      <c r="M39" s="47" t="s">
        <v>584</v>
      </c>
      <c r="N39" s="54">
        <f t="shared" si="0"/>
        <v>8.2727272727272734</v>
      </c>
      <c r="O39" s="54">
        <f t="shared" si="11"/>
        <v>2.7272727272727271E-2</v>
      </c>
      <c r="P39" s="54">
        <f t="shared" si="12"/>
        <v>3.2967032967032967E-3</v>
      </c>
      <c r="Q39" s="47" t="s">
        <v>605</v>
      </c>
      <c r="R39" s="47" t="s">
        <v>748</v>
      </c>
      <c r="S39" s="47" t="s">
        <v>671</v>
      </c>
      <c r="T39" s="47" t="s">
        <v>99</v>
      </c>
      <c r="U39" s="47">
        <v>300</v>
      </c>
      <c r="V39" s="47" t="s">
        <v>749</v>
      </c>
      <c r="W39" s="47" t="s">
        <v>622</v>
      </c>
      <c r="X39" s="47">
        <v>200</v>
      </c>
    </row>
    <row r="40" spans="1:24" hidden="1">
      <c r="A40" s="38" t="s">
        <v>257</v>
      </c>
      <c r="B40" s="38" t="s">
        <v>532</v>
      </c>
      <c r="C40" s="38" t="s">
        <v>856</v>
      </c>
      <c r="D40" s="38" t="s">
        <v>856</v>
      </c>
      <c r="E40" s="38" t="s">
        <v>600</v>
      </c>
      <c r="F40" s="38" t="s">
        <v>857</v>
      </c>
      <c r="G40" s="38" t="s">
        <v>858</v>
      </c>
      <c r="H40" s="51"/>
      <c r="I40" s="51"/>
      <c r="J40" s="38" t="s">
        <v>105</v>
      </c>
      <c r="K40" s="38" t="s">
        <v>859</v>
      </c>
      <c r="N40" s="45">
        <f t="shared" si="0"/>
        <v>4.083333333333333</v>
      </c>
      <c r="O40" s="45">
        <f t="shared" ref="O40:O47" si="15">X40/J40</f>
        <v>1.6666666666666666E-2</v>
      </c>
      <c r="P40" s="45">
        <f t="shared" ref="P40:P47" si="16">X40/K40</f>
        <v>4.0816326530612249E-3</v>
      </c>
      <c r="Q40" s="38" t="s">
        <v>860</v>
      </c>
      <c r="R40" s="38" t="s">
        <v>861</v>
      </c>
      <c r="S40" s="38" t="s">
        <v>862</v>
      </c>
      <c r="T40" s="38" t="s">
        <v>229</v>
      </c>
      <c r="U40" s="38" t="s">
        <v>609</v>
      </c>
      <c r="V40" s="38" t="s">
        <v>863</v>
      </c>
      <c r="W40" s="38" t="s">
        <v>763</v>
      </c>
      <c r="X40" s="38">
        <v>200</v>
      </c>
    </row>
    <row r="41" spans="1:24">
      <c r="A41" s="38" t="s">
        <v>1205</v>
      </c>
      <c r="B41" s="38" t="s">
        <v>1206</v>
      </c>
      <c r="C41" s="38" t="s">
        <v>1207</v>
      </c>
      <c r="D41" s="38" t="s">
        <v>1208</v>
      </c>
      <c r="E41" s="38" t="s">
        <v>600</v>
      </c>
      <c r="F41" s="38" t="s">
        <v>1209</v>
      </c>
      <c r="G41" s="50" t="s">
        <v>1210</v>
      </c>
      <c r="I41" s="38" t="s">
        <v>1065</v>
      </c>
      <c r="J41" s="38" t="s">
        <v>810</v>
      </c>
      <c r="K41" s="38" t="s">
        <v>1211</v>
      </c>
      <c r="M41" s="38" t="s">
        <v>584</v>
      </c>
      <c r="N41" s="45">
        <f t="shared" si="0"/>
        <v>7.9428571428571431</v>
      </c>
      <c r="O41" s="45">
        <f>U41/J41</f>
        <v>1.4285714285714285E-2</v>
      </c>
      <c r="P41" s="45">
        <f>U41/K41</f>
        <v>1.7985611510791368E-3</v>
      </c>
      <c r="Q41" s="38" t="s">
        <v>605</v>
      </c>
      <c r="R41" s="38" t="s">
        <v>606</v>
      </c>
      <c r="S41" s="38" t="s">
        <v>1212</v>
      </c>
      <c r="T41" s="38" t="s">
        <v>129</v>
      </c>
      <c r="U41" s="38">
        <v>500</v>
      </c>
      <c r="V41" s="38" t="s">
        <v>1213</v>
      </c>
      <c r="W41" s="38" t="s">
        <v>715</v>
      </c>
      <c r="X41" s="38">
        <v>300</v>
      </c>
    </row>
    <row r="42" spans="1:24" hidden="1">
      <c r="A42" s="38" t="s">
        <v>867</v>
      </c>
      <c r="B42" s="38" t="s">
        <v>868</v>
      </c>
      <c r="C42" s="38" t="s">
        <v>152</v>
      </c>
      <c r="D42" s="38" t="s">
        <v>869</v>
      </c>
      <c r="E42" s="38" t="s">
        <v>600</v>
      </c>
      <c r="F42" s="38" t="s">
        <v>153</v>
      </c>
      <c r="G42" s="38" t="s">
        <v>154</v>
      </c>
      <c r="H42" s="38" t="s">
        <v>632</v>
      </c>
      <c r="I42" s="38" t="s">
        <v>633</v>
      </c>
      <c r="J42" s="38" t="s">
        <v>155</v>
      </c>
      <c r="K42" s="38" t="s">
        <v>663</v>
      </c>
      <c r="N42" s="45">
        <f t="shared" si="0"/>
        <v>5.5714285714285712</v>
      </c>
      <c r="O42" s="45">
        <f t="shared" si="15"/>
        <v>9.5238095238095247E-3</v>
      </c>
      <c r="P42" s="45">
        <f t="shared" si="16"/>
        <v>1.7094017094017094E-3</v>
      </c>
      <c r="Q42" s="38" t="s">
        <v>605</v>
      </c>
      <c r="R42" s="38" t="s">
        <v>870</v>
      </c>
      <c r="S42" s="38" t="s">
        <v>637</v>
      </c>
      <c r="T42" s="38" t="s">
        <v>129</v>
      </c>
      <c r="U42" s="38">
        <v>0</v>
      </c>
      <c r="V42" s="38" t="s">
        <v>661</v>
      </c>
      <c r="W42" s="38" t="s">
        <v>638</v>
      </c>
      <c r="X42" s="38">
        <v>200</v>
      </c>
    </row>
    <row r="43" spans="1:24" hidden="1">
      <c r="A43" s="38" t="s">
        <v>871</v>
      </c>
      <c r="B43" s="38" t="s">
        <v>157</v>
      </c>
      <c r="C43" s="38" t="s">
        <v>872</v>
      </c>
      <c r="D43" s="38" t="s">
        <v>872</v>
      </c>
      <c r="E43" s="38" t="s">
        <v>600</v>
      </c>
      <c r="F43" s="38" t="s">
        <v>158</v>
      </c>
      <c r="G43" s="38" t="s">
        <v>159</v>
      </c>
      <c r="H43" s="38" t="s">
        <v>632</v>
      </c>
      <c r="I43" s="38" t="s">
        <v>633</v>
      </c>
      <c r="J43" s="38" t="s">
        <v>113</v>
      </c>
      <c r="K43" s="38" t="s">
        <v>873</v>
      </c>
      <c r="N43" s="45">
        <f t="shared" si="0"/>
        <v>5.5</v>
      </c>
      <c r="O43" s="45">
        <f t="shared" si="15"/>
        <v>1.4285714285714285E-2</v>
      </c>
      <c r="P43" s="45">
        <f t="shared" si="16"/>
        <v>2.5974025974025974E-3</v>
      </c>
      <c r="Q43" s="38" t="s">
        <v>605</v>
      </c>
      <c r="R43" s="38" t="s">
        <v>874</v>
      </c>
      <c r="S43" s="38" t="s">
        <v>644</v>
      </c>
      <c r="T43" s="38" t="s">
        <v>99</v>
      </c>
      <c r="U43" s="38">
        <v>300</v>
      </c>
      <c r="V43" s="38" t="s">
        <v>637</v>
      </c>
      <c r="W43" s="38" t="s">
        <v>662</v>
      </c>
      <c r="X43" s="38">
        <v>200</v>
      </c>
    </row>
    <row r="44" spans="1:24" hidden="1">
      <c r="A44" s="38" t="s">
        <v>875</v>
      </c>
      <c r="B44" s="38" t="s">
        <v>161</v>
      </c>
      <c r="C44" s="38" t="s">
        <v>162</v>
      </c>
      <c r="D44" s="38" t="s">
        <v>876</v>
      </c>
      <c r="E44" s="38" t="s">
        <v>600</v>
      </c>
      <c r="F44" s="38" t="s">
        <v>161</v>
      </c>
      <c r="G44" s="38" t="s">
        <v>163</v>
      </c>
      <c r="H44" s="38" t="s">
        <v>632</v>
      </c>
      <c r="I44" s="38" t="s">
        <v>633</v>
      </c>
      <c r="J44" s="38" t="s">
        <v>164</v>
      </c>
      <c r="K44" s="38" t="s">
        <v>789</v>
      </c>
      <c r="N44" s="45">
        <f t="shared" si="0"/>
        <v>5.3896103896103895</v>
      </c>
      <c r="O44" s="45">
        <f t="shared" si="15"/>
        <v>1.2987012987012988E-2</v>
      </c>
      <c r="P44" s="45">
        <f t="shared" si="16"/>
        <v>2.4096385542168677E-3</v>
      </c>
      <c r="Q44" s="38" t="s">
        <v>718</v>
      </c>
      <c r="R44" s="38" t="s">
        <v>877</v>
      </c>
      <c r="S44" s="38" t="s">
        <v>637</v>
      </c>
      <c r="T44" s="38" t="s">
        <v>100</v>
      </c>
      <c r="U44" s="38">
        <v>300</v>
      </c>
      <c r="V44" s="38" t="s">
        <v>637</v>
      </c>
      <c r="W44" s="38" t="s">
        <v>622</v>
      </c>
      <c r="X44" s="38">
        <v>200</v>
      </c>
    </row>
    <row r="45" spans="1:24" hidden="1">
      <c r="A45" s="38" t="s">
        <v>878</v>
      </c>
      <c r="B45" s="38" t="s">
        <v>532</v>
      </c>
      <c r="C45" s="38" t="s">
        <v>533</v>
      </c>
      <c r="D45" s="38" t="s">
        <v>533</v>
      </c>
      <c r="E45" s="38" t="s">
        <v>600</v>
      </c>
      <c r="F45" s="38" t="s">
        <v>534</v>
      </c>
      <c r="G45" s="38" t="s">
        <v>879</v>
      </c>
      <c r="H45" s="38" t="s">
        <v>632</v>
      </c>
      <c r="I45" s="38" t="s">
        <v>633</v>
      </c>
      <c r="J45" s="38" t="s">
        <v>536</v>
      </c>
      <c r="K45" s="38" t="s">
        <v>752</v>
      </c>
      <c r="N45" s="45">
        <f t="shared" si="0"/>
        <v>5.3721429966790391</v>
      </c>
      <c r="O45" s="45">
        <f t="shared" si="15"/>
        <v>1.9535065442469232E-2</v>
      </c>
      <c r="P45" s="45">
        <f t="shared" si="16"/>
        <v>3.6363636363636364E-3</v>
      </c>
      <c r="Q45" s="38" t="s">
        <v>605</v>
      </c>
      <c r="R45" s="38" t="s">
        <v>880</v>
      </c>
      <c r="S45" s="38" t="s">
        <v>728</v>
      </c>
      <c r="T45" s="38" t="s">
        <v>99</v>
      </c>
      <c r="U45" s="38">
        <v>0</v>
      </c>
      <c r="V45" s="38" t="s">
        <v>621</v>
      </c>
      <c r="W45" s="38" t="s">
        <v>662</v>
      </c>
      <c r="X45" s="38">
        <v>200</v>
      </c>
    </row>
    <row r="46" spans="1:24" hidden="1">
      <c r="A46" s="38" t="s">
        <v>881</v>
      </c>
      <c r="B46" s="38" t="s">
        <v>882</v>
      </c>
      <c r="C46" s="38" t="s">
        <v>883</v>
      </c>
      <c r="D46" s="38" t="s">
        <v>884</v>
      </c>
      <c r="E46" s="38" t="s">
        <v>600</v>
      </c>
      <c r="F46" s="38" t="s">
        <v>882</v>
      </c>
      <c r="G46" s="38" t="s">
        <v>885</v>
      </c>
      <c r="J46" s="38" t="s">
        <v>392</v>
      </c>
      <c r="K46" s="38" t="s">
        <v>886</v>
      </c>
      <c r="N46" s="45">
        <f t="shared" si="0"/>
        <v>8.5</v>
      </c>
      <c r="O46" s="45">
        <f t="shared" si="15"/>
        <v>8.3333333333333332E-3</v>
      </c>
      <c r="P46" s="45">
        <f t="shared" si="16"/>
        <v>9.8039215686274508E-4</v>
      </c>
      <c r="Q46" s="38" t="s">
        <v>605</v>
      </c>
      <c r="R46" s="38" t="s">
        <v>741</v>
      </c>
      <c r="S46" s="38" t="s">
        <v>607</v>
      </c>
      <c r="T46" s="38" t="s">
        <v>229</v>
      </c>
      <c r="U46" s="38">
        <v>500</v>
      </c>
      <c r="V46" s="38" t="s">
        <v>621</v>
      </c>
      <c r="W46" s="38" t="s">
        <v>763</v>
      </c>
      <c r="X46" s="38">
        <v>300</v>
      </c>
    </row>
    <row r="47" spans="1:24" hidden="1">
      <c r="A47" s="38" t="s">
        <v>887</v>
      </c>
      <c r="B47" s="38" t="s">
        <v>888</v>
      </c>
      <c r="C47" s="38" t="s">
        <v>533</v>
      </c>
      <c r="D47" s="38" t="s">
        <v>533</v>
      </c>
      <c r="E47" s="38" t="s">
        <v>600</v>
      </c>
      <c r="F47" s="38" t="s">
        <v>534</v>
      </c>
      <c r="G47" s="38" t="s">
        <v>879</v>
      </c>
      <c r="H47" s="38" t="s">
        <v>632</v>
      </c>
      <c r="I47" s="38" t="s">
        <v>633</v>
      </c>
      <c r="J47" s="38" t="s">
        <v>536</v>
      </c>
      <c r="K47" s="38" t="s">
        <v>752</v>
      </c>
      <c r="N47" s="45">
        <f t="shared" si="0"/>
        <v>5.3721429966790391</v>
      </c>
      <c r="O47" s="45">
        <f t="shared" si="15"/>
        <v>1.9535065442469232E-2</v>
      </c>
      <c r="P47" s="45">
        <f t="shared" si="16"/>
        <v>3.6363636363636364E-3</v>
      </c>
      <c r="Q47" s="38" t="s">
        <v>605</v>
      </c>
      <c r="R47" s="38" t="s">
        <v>880</v>
      </c>
      <c r="S47" s="38" t="s">
        <v>728</v>
      </c>
      <c r="T47" s="38" t="s">
        <v>99</v>
      </c>
      <c r="U47" s="38">
        <v>300</v>
      </c>
      <c r="V47" s="38" t="s">
        <v>621</v>
      </c>
      <c r="W47" s="38" t="s">
        <v>662</v>
      </c>
      <c r="X47" s="38">
        <v>200</v>
      </c>
    </row>
    <row r="48" spans="1:24" s="47" customFormat="1">
      <c r="A48" s="47" t="s">
        <v>764</v>
      </c>
      <c r="B48" s="47" t="s">
        <v>765</v>
      </c>
      <c r="C48" s="47" t="s">
        <v>766</v>
      </c>
      <c r="D48" s="47" t="s">
        <v>767</v>
      </c>
      <c r="E48" s="47" t="s">
        <v>600</v>
      </c>
      <c r="F48" s="47" t="s">
        <v>768</v>
      </c>
      <c r="G48" s="49" t="s">
        <v>769</v>
      </c>
      <c r="I48" s="47" t="s">
        <v>633</v>
      </c>
      <c r="J48" s="47" t="s">
        <v>113</v>
      </c>
      <c r="K48" s="47" t="s">
        <v>770</v>
      </c>
      <c r="M48" s="47" t="s">
        <v>584</v>
      </c>
      <c r="N48" s="54">
        <f t="shared" si="0"/>
        <v>7.5</v>
      </c>
      <c r="O48" s="54">
        <f>U48/J48</f>
        <v>2.1428571428571429E-2</v>
      </c>
      <c r="P48" s="54">
        <f>U48/K48</f>
        <v>2.8571428571428571E-3</v>
      </c>
      <c r="Q48" s="47" t="s">
        <v>605</v>
      </c>
      <c r="R48" s="47" t="s">
        <v>771</v>
      </c>
      <c r="S48" s="47" t="s">
        <v>607</v>
      </c>
      <c r="T48" s="47" t="s">
        <v>99</v>
      </c>
      <c r="U48" s="47">
        <v>300</v>
      </c>
      <c r="V48" s="47" t="s">
        <v>772</v>
      </c>
      <c r="W48" s="47" t="s">
        <v>622</v>
      </c>
      <c r="X48" s="47">
        <v>300</v>
      </c>
    </row>
    <row r="49" spans="1:24" hidden="1">
      <c r="A49" s="38" t="s">
        <v>48</v>
      </c>
      <c r="B49" s="38" t="s">
        <v>171</v>
      </c>
      <c r="C49" s="38" t="s">
        <v>172</v>
      </c>
      <c r="D49" s="38" t="s">
        <v>894</v>
      </c>
      <c r="E49" s="38" t="s">
        <v>600</v>
      </c>
      <c r="F49" s="38" t="s">
        <v>173</v>
      </c>
      <c r="G49" s="38" t="s">
        <v>174</v>
      </c>
      <c r="H49" s="38" t="s">
        <v>632</v>
      </c>
      <c r="I49" s="38" t="s">
        <v>633</v>
      </c>
      <c r="J49" s="38" t="s">
        <v>175</v>
      </c>
      <c r="K49" s="38" t="s">
        <v>895</v>
      </c>
      <c r="N49" s="45">
        <f t="shared" si="0"/>
        <v>5.2</v>
      </c>
      <c r="O49" s="45">
        <f t="shared" ref="O49:O51" si="17">X49/J49</f>
        <v>0.02</v>
      </c>
      <c r="P49" s="45">
        <f t="shared" ref="P49:P51" si="18">X49/K49</f>
        <v>3.8461538461538464E-3</v>
      </c>
      <c r="Q49" s="38" t="s">
        <v>605</v>
      </c>
      <c r="R49" s="38" t="s">
        <v>674</v>
      </c>
      <c r="S49" s="38" t="s">
        <v>620</v>
      </c>
      <c r="T49" s="38" t="s">
        <v>896</v>
      </c>
      <c r="U49" s="38">
        <v>500</v>
      </c>
      <c r="V49" s="38" t="s">
        <v>645</v>
      </c>
      <c r="W49" s="38" t="s">
        <v>622</v>
      </c>
      <c r="X49" s="38">
        <v>200</v>
      </c>
    </row>
    <row r="50" spans="1:24" hidden="1">
      <c r="A50" s="38" t="s">
        <v>897</v>
      </c>
      <c r="B50" s="38" t="s">
        <v>898</v>
      </c>
      <c r="C50" s="38" t="s">
        <v>899</v>
      </c>
      <c r="D50" s="38" t="s">
        <v>900</v>
      </c>
      <c r="E50" s="38" t="s">
        <v>688</v>
      </c>
      <c r="F50" s="38" t="s">
        <v>898</v>
      </c>
      <c r="G50" s="38" t="s">
        <v>901</v>
      </c>
      <c r="H50" s="38" t="s">
        <v>632</v>
      </c>
      <c r="I50" s="38" t="s">
        <v>633</v>
      </c>
      <c r="J50" s="38" t="s">
        <v>902</v>
      </c>
      <c r="K50" s="38" t="s">
        <v>903</v>
      </c>
      <c r="N50" s="45">
        <f t="shared" si="0"/>
        <v>5.125</v>
      </c>
      <c r="O50" s="45">
        <f t="shared" si="17"/>
        <v>1.2500000000000001E-2</v>
      </c>
      <c r="P50" s="45">
        <f t="shared" si="18"/>
        <v>2.4390243902439024E-3</v>
      </c>
      <c r="Q50" s="38" t="s">
        <v>635</v>
      </c>
      <c r="R50" s="38" t="s">
        <v>606</v>
      </c>
      <c r="S50" s="38" t="s">
        <v>644</v>
      </c>
      <c r="T50" s="38" t="s">
        <v>99</v>
      </c>
      <c r="U50" s="38">
        <v>300</v>
      </c>
      <c r="V50" s="38" t="s">
        <v>621</v>
      </c>
      <c r="W50" s="38" t="s">
        <v>622</v>
      </c>
      <c r="X50" s="38">
        <v>200</v>
      </c>
    </row>
    <row r="51" spans="1:24" hidden="1">
      <c r="A51" s="38" t="s">
        <v>904</v>
      </c>
      <c r="B51" s="38" t="s">
        <v>905</v>
      </c>
      <c r="C51" s="38" t="s">
        <v>906</v>
      </c>
      <c r="D51" s="38" t="s">
        <v>906</v>
      </c>
      <c r="E51" s="38" t="s">
        <v>688</v>
      </c>
      <c r="F51" s="38" t="s">
        <v>907</v>
      </c>
      <c r="G51" s="38" t="s">
        <v>908</v>
      </c>
      <c r="H51" s="51"/>
      <c r="I51" s="51"/>
      <c r="J51" s="38" t="s">
        <v>105</v>
      </c>
      <c r="K51" s="38" t="s">
        <v>909</v>
      </c>
      <c r="N51" s="45">
        <f t="shared" si="0"/>
        <v>6</v>
      </c>
      <c r="O51" s="45">
        <f t="shared" si="17"/>
        <v>1.6666666666666666E-2</v>
      </c>
      <c r="P51" s="45">
        <f t="shared" si="18"/>
        <v>2.7777777777777779E-3</v>
      </c>
      <c r="Q51" s="38" t="s">
        <v>714</v>
      </c>
      <c r="R51" s="38" t="s">
        <v>910</v>
      </c>
      <c r="S51" s="38" t="s">
        <v>671</v>
      </c>
      <c r="T51" s="38" t="s">
        <v>99</v>
      </c>
      <c r="U51" s="38" t="s">
        <v>609</v>
      </c>
      <c r="V51" s="38" t="s">
        <v>911</v>
      </c>
      <c r="W51" s="38" t="s">
        <v>611</v>
      </c>
      <c r="X51" s="38">
        <v>200</v>
      </c>
    </row>
    <row r="52" spans="1:24">
      <c r="A52" s="38" t="s">
        <v>1230</v>
      </c>
      <c r="B52" s="38" t="s">
        <v>1231</v>
      </c>
      <c r="C52" s="38" t="s">
        <v>1232</v>
      </c>
      <c r="D52" s="38" t="s">
        <v>1233</v>
      </c>
      <c r="E52" s="38" t="s">
        <v>600</v>
      </c>
      <c r="F52" s="38" t="s">
        <v>1234</v>
      </c>
      <c r="G52" s="50" t="s">
        <v>1235</v>
      </c>
      <c r="I52" s="38" t="s">
        <v>1065</v>
      </c>
      <c r="J52" s="38" t="s">
        <v>837</v>
      </c>
      <c r="K52" s="38" t="s">
        <v>1001</v>
      </c>
      <c r="M52" s="38" t="s">
        <v>584</v>
      </c>
      <c r="N52" s="45">
        <f t="shared" si="0"/>
        <v>7.5</v>
      </c>
      <c r="O52" s="45">
        <f>U52/J52</f>
        <v>1.4999999999999999E-2</v>
      </c>
      <c r="P52" s="45">
        <f>U52/K52</f>
        <v>2E-3</v>
      </c>
      <c r="Q52" s="38" t="s">
        <v>635</v>
      </c>
      <c r="R52" s="38" t="s">
        <v>1236</v>
      </c>
      <c r="S52" s="38" t="s">
        <v>1237</v>
      </c>
      <c r="T52" s="38" t="s">
        <v>99</v>
      </c>
      <c r="U52" s="38">
        <v>300</v>
      </c>
      <c r="V52" s="38" t="s">
        <v>1238</v>
      </c>
      <c r="W52" s="38" t="s">
        <v>715</v>
      </c>
      <c r="X52" s="38">
        <v>200</v>
      </c>
    </row>
    <row r="53" spans="1:24" hidden="1">
      <c r="A53" s="38" t="s">
        <v>917</v>
      </c>
      <c r="B53" s="38" t="s">
        <v>918</v>
      </c>
      <c r="C53" s="38" t="s">
        <v>919</v>
      </c>
      <c r="D53" s="38" t="s">
        <v>920</v>
      </c>
      <c r="E53" s="38" t="s">
        <v>600</v>
      </c>
      <c r="F53" s="38" t="s">
        <v>921</v>
      </c>
      <c r="G53" s="38" t="s">
        <v>922</v>
      </c>
      <c r="H53" s="38" t="s">
        <v>632</v>
      </c>
      <c r="I53" s="38" t="s">
        <v>923</v>
      </c>
      <c r="J53" s="38" t="s">
        <v>175</v>
      </c>
      <c r="K53" s="38" t="s">
        <v>924</v>
      </c>
      <c r="N53" s="45">
        <f t="shared" si="0"/>
        <v>18</v>
      </c>
      <c r="O53" s="45">
        <f t="shared" ref="O53:O60" si="19">X53/J53</f>
        <v>0.02</v>
      </c>
      <c r="P53" s="45">
        <f t="shared" ref="P53:P60" si="20">X53/K53</f>
        <v>1.1111111111111111E-3</v>
      </c>
      <c r="Q53" s="38" t="s">
        <v>605</v>
      </c>
      <c r="R53" s="38" t="s">
        <v>606</v>
      </c>
      <c r="S53" s="38" t="s">
        <v>671</v>
      </c>
      <c r="T53" s="38" t="s">
        <v>925</v>
      </c>
      <c r="U53" s="38">
        <v>300</v>
      </c>
      <c r="V53" s="38" t="s">
        <v>621</v>
      </c>
      <c r="W53" s="38" t="s">
        <v>611</v>
      </c>
      <c r="X53" s="38">
        <v>200</v>
      </c>
    </row>
    <row r="54" spans="1:24" hidden="1">
      <c r="A54" s="38" t="s">
        <v>926</v>
      </c>
      <c r="B54" s="38" t="s">
        <v>183</v>
      </c>
      <c r="C54" s="38" t="s">
        <v>184</v>
      </c>
      <c r="D54" s="38" t="s">
        <v>184</v>
      </c>
      <c r="E54" s="38" t="s">
        <v>688</v>
      </c>
      <c r="F54" s="38" t="s">
        <v>185</v>
      </c>
      <c r="G54" s="38" t="s">
        <v>186</v>
      </c>
      <c r="H54" s="38" t="s">
        <v>632</v>
      </c>
      <c r="I54" s="38" t="s">
        <v>923</v>
      </c>
      <c r="J54" s="38" t="s">
        <v>187</v>
      </c>
      <c r="K54" s="38" t="s">
        <v>927</v>
      </c>
      <c r="N54" s="45">
        <f t="shared" si="0"/>
        <v>14.594594594594595</v>
      </c>
      <c r="O54" s="45">
        <f t="shared" si="19"/>
        <v>8.1081081081081086E-3</v>
      </c>
      <c r="P54" s="45">
        <f t="shared" si="20"/>
        <v>5.5555555555555556E-4</v>
      </c>
      <c r="Q54" s="38" t="s">
        <v>635</v>
      </c>
      <c r="R54" s="38" t="s">
        <v>790</v>
      </c>
      <c r="S54" s="38" t="s">
        <v>671</v>
      </c>
      <c r="T54" s="38" t="s">
        <v>229</v>
      </c>
      <c r="U54" s="38">
        <v>500</v>
      </c>
      <c r="V54" s="38" t="s">
        <v>637</v>
      </c>
      <c r="W54" s="38" t="s">
        <v>928</v>
      </c>
      <c r="X54" s="38">
        <v>300</v>
      </c>
    </row>
    <row r="55" spans="1:24" hidden="1">
      <c r="A55" s="38" t="s">
        <v>49</v>
      </c>
      <c r="B55" s="38" t="s">
        <v>195</v>
      </c>
      <c r="C55" s="38" t="s">
        <v>196</v>
      </c>
      <c r="D55" s="38" t="s">
        <v>929</v>
      </c>
      <c r="E55" s="38" t="s">
        <v>600</v>
      </c>
      <c r="F55" s="38" t="s">
        <v>197</v>
      </c>
      <c r="G55" s="38" t="s">
        <v>198</v>
      </c>
      <c r="H55" s="38" t="s">
        <v>632</v>
      </c>
      <c r="I55" s="38" t="s">
        <v>923</v>
      </c>
      <c r="J55" s="38" t="s">
        <v>199</v>
      </c>
      <c r="K55" s="38" t="s">
        <v>930</v>
      </c>
      <c r="N55" s="45">
        <f t="shared" si="0"/>
        <v>11.833333333333334</v>
      </c>
      <c r="O55" s="45">
        <f t="shared" si="19"/>
        <v>1.1111111111111112E-2</v>
      </c>
      <c r="P55" s="45">
        <f t="shared" si="20"/>
        <v>9.3896713615023472E-4</v>
      </c>
      <c r="Q55" s="38" t="s">
        <v>605</v>
      </c>
      <c r="R55" s="38" t="s">
        <v>931</v>
      </c>
      <c r="S55" s="38" t="s">
        <v>620</v>
      </c>
      <c r="T55" s="38" t="s">
        <v>229</v>
      </c>
      <c r="U55" s="38">
        <v>300</v>
      </c>
      <c r="V55" s="38" t="s">
        <v>621</v>
      </c>
      <c r="W55" s="38" t="s">
        <v>611</v>
      </c>
      <c r="X55" s="38">
        <v>200</v>
      </c>
    </row>
    <row r="56" spans="1:24" hidden="1">
      <c r="A56" s="38" t="s">
        <v>932</v>
      </c>
      <c r="B56" s="38" t="s">
        <v>933</v>
      </c>
      <c r="C56" s="38" t="s">
        <v>2695</v>
      </c>
      <c r="D56" s="38" t="s">
        <v>934</v>
      </c>
      <c r="E56" s="38" t="s">
        <v>600</v>
      </c>
      <c r="F56" s="38" t="s">
        <v>206</v>
      </c>
      <c r="G56" s="38" t="s">
        <v>207</v>
      </c>
      <c r="H56" s="38" t="s">
        <v>632</v>
      </c>
      <c r="I56" s="38" t="s">
        <v>923</v>
      </c>
      <c r="J56" s="38" t="s">
        <v>44</v>
      </c>
      <c r="K56" s="38" t="s">
        <v>935</v>
      </c>
      <c r="N56" s="45">
        <f t="shared" si="0"/>
        <v>10.727272727272727</v>
      </c>
      <c r="O56" s="45">
        <f t="shared" si="19"/>
        <v>1.8181818181818181E-2</v>
      </c>
      <c r="P56" s="45">
        <f t="shared" si="20"/>
        <v>1.6949152542372881E-3</v>
      </c>
      <c r="Q56" s="38" t="s">
        <v>605</v>
      </c>
      <c r="R56" s="38" t="s">
        <v>936</v>
      </c>
      <c r="S56" s="38" t="s">
        <v>637</v>
      </c>
      <c r="T56" s="38" t="s">
        <v>99</v>
      </c>
      <c r="U56" s="38">
        <v>300</v>
      </c>
      <c r="V56" s="38" t="s">
        <v>742</v>
      </c>
      <c r="W56" s="38" t="s">
        <v>611</v>
      </c>
      <c r="X56" s="38">
        <v>200</v>
      </c>
    </row>
    <row r="57" spans="1:24" hidden="1">
      <c r="A57" s="38" t="s">
        <v>109</v>
      </c>
      <c r="B57" s="38" t="s">
        <v>209</v>
      </c>
      <c r="C57" s="38" t="s">
        <v>210</v>
      </c>
      <c r="D57" s="38" t="s">
        <v>937</v>
      </c>
      <c r="E57" s="38" t="s">
        <v>600</v>
      </c>
      <c r="F57" s="38" t="s">
        <v>209</v>
      </c>
      <c r="G57" s="38" t="s">
        <v>211</v>
      </c>
      <c r="H57" s="38" t="s">
        <v>632</v>
      </c>
      <c r="I57" s="38" t="s">
        <v>923</v>
      </c>
      <c r="J57" s="38" t="s">
        <v>212</v>
      </c>
      <c r="K57" s="38" t="s">
        <v>938</v>
      </c>
      <c r="N57" s="45">
        <f t="shared" si="0"/>
        <v>9.7257602862254018</v>
      </c>
      <c r="O57" s="45">
        <f t="shared" si="19"/>
        <v>1.7889087656529516E-2</v>
      </c>
      <c r="P57" s="45">
        <f t="shared" si="20"/>
        <v>1.8393510769400556E-3</v>
      </c>
      <c r="Q57" s="38" t="s">
        <v>605</v>
      </c>
      <c r="R57" s="38" t="s">
        <v>939</v>
      </c>
      <c r="S57" s="38" t="s">
        <v>825</v>
      </c>
      <c r="T57" s="38" t="s">
        <v>940</v>
      </c>
      <c r="U57" s="38">
        <v>300</v>
      </c>
      <c r="V57" s="38" t="s">
        <v>637</v>
      </c>
      <c r="W57" s="38" t="s">
        <v>928</v>
      </c>
      <c r="X57" s="38">
        <v>200</v>
      </c>
    </row>
    <row r="58" spans="1:24" hidden="1">
      <c r="A58" s="38" t="s">
        <v>170</v>
      </c>
      <c r="B58" s="38" t="s">
        <v>213</v>
      </c>
      <c r="C58" s="38" t="s">
        <v>214</v>
      </c>
      <c r="D58" s="38" t="s">
        <v>941</v>
      </c>
      <c r="E58" s="38" t="s">
        <v>688</v>
      </c>
      <c r="F58" s="38" t="s">
        <v>215</v>
      </c>
      <c r="G58" s="38" t="s">
        <v>216</v>
      </c>
      <c r="H58" s="38" t="s">
        <v>632</v>
      </c>
      <c r="I58" s="38" t="s">
        <v>923</v>
      </c>
      <c r="J58" s="38" t="s">
        <v>217</v>
      </c>
      <c r="K58" s="38" t="s">
        <v>942</v>
      </c>
      <c r="N58" s="45">
        <f t="shared" si="0"/>
        <v>9.195652173913043</v>
      </c>
      <c r="O58" s="45">
        <f t="shared" si="19"/>
        <v>6.5217391304347823E-3</v>
      </c>
      <c r="P58" s="45">
        <f t="shared" si="20"/>
        <v>7.0921985815602842E-4</v>
      </c>
      <c r="Q58" s="38" t="s">
        <v>605</v>
      </c>
      <c r="R58" s="38" t="s">
        <v>703</v>
      </c>
      <c r="S58" s="38" t="s">
        <v>943</v>
      </c>
      <c r="T58" s="38" t="s">
        <v>99</v>
      </c>
      <c r="U58" s="38">
        <v>0</v>
      </c>
      <c r="V58" s="38" t="s">
        <v>742</v>
      </c>
      <c r="W58" s="38" t="s">
        <v>611</v>
      </c>
      <c r="X58" s="38">
        <v>300</v>
      </c>
    </row>
    <row r="59" spans="1:24" hidden="1">
      <c r="A59" s="38" t="s">
        <v>944</v>
      </c>
      <c r="B59" s="38" t="s">
        <v>945</v>
      </c>
      <c r="C59" s="38" t="s">
        <v>946</v>
      </c>
      <c r="D59" s="38" t="s">
        <v>946</v>
      </c>
      <c r="E59" s="38" t="s">
        <v>688</v>
      </c>
      <c r="F59" s="38" t="s">
        <v>945</v>
      </c>
      <c r="G59" s="38" t="s">
        <v>947</v>
      </c>
      <c r="H59" s="38" t="s">
        <v>632</v>
      </c>
      <c r="I59" s="38" t="s">
        <v>923</v>
      </c>
      <c r="J59" s="38" t="s">
        <v>44</v>
      </c>
      <c r="K59" s="38" t="s">
        <v>948</v>
      </c>
      <c r="N59" s="45">
        <f t="shared" si="0"/>
        <v>9.0909090909090917</v>
      </c>
      <c r="O59" s="45">
        <f t="shared" si="19"/>
        <v>1.8181818181818181E-2</v>
      </c>
      <c r="P59" s="45">
        <f t="shared" si="20"/>
        <v>2E-3</v>
      </c>
      <c r="Q59" s="38" t="s">
        <v>635</v>
      </c>
      <c r="R59" s="38" t="s">
        <v>949</v>
      </c>
      <c r="S59" s="38" t="s">
        <v>694</v>
      </c>
      <c r="T59" s="38" t="s">
        <v>129</v>
      </c>
      <c r="U59" s="38">
        <v>300</v>
      </c>
      <c r="V59" s="38" t="s">
        <v>645</v>
      </c>
      <c r="W59" s="38" t="s">
        <v>611</v>
      </c>
      <c r="X59" s="38">
        <v>200</v>
      </c>
    </row>
    <row r="60" spans="1:24" hidden="1">
      <c r="A60" s="38" t="s">
        <v>950</v>
      </c>
      <c r="B60" s="38" t="s">
        <v>219</v>
      </c>
      <c r="C60" s="38" t="s">
        <v>220</v>
      </c>
      <c r="D60" s="38" t="s">
        <v>951</v>
      </c>
      <c r="E60" s="38" t="s">
        <v>600</v>
      </c>
      <c r="F60" s="38" t="s">
        <v>221</v>
      </c>
      <c r="G60" s="38" t="s">
        <v>222</v>
      </c>
      <c r="H60" s="38" t="s">
        <v>632</v>
      </c>
      <c r="I60" s="38" t="s">
        <v>923</v>
      </c>
      <c r="J60" s="38" t="s">
        <v>113</v>
      </c>
      <c r="K60" s="38" t="s">
        <v>952</v>
      </c>
      <c r="N60" s="45">
        <f t="shared" si="0"/>
        <v>9.0714285714285712</v>
      </c>
      <c r="O60" s="45">
        <f t="shared" si="19"/>
        <v>1.4285714285714285E-2</v>
      </c>
      <c r="P60" s="45">
        <f t="shared" si="20"/>
        <v>1.5748031496062992E-3</v>
      </c>
      <c r="Q60" s="38" t="s">
        <v>605</v>
      </c>
      <c r="R60" s="38" t="s">
        <v>861</v>
      </c>
      <c r="S60" s="38" t="s">
        <v>953</v>
      </c>
      <c r="T60" s="38" t="s">
        <v>954</v>
      </c>
      <c r="U60" s="38">
        <v>300</v>
      </c>
      <c r="V60" s="38" t="s">
        <v>621</v>
      </c>
      <c r="W60" s="38" t="s">
        <v>928</v>
      </c>
      <c r="X60" s="38">
        <v>200</v>
      </c>
    </row>
    <row r="61" spans="1:24" s="47" customFormat="1">
      <c r="A61" s="47" t="s">
        <v>1247</v>
      </c>
      <c r="B61" s="47" t="s">
        <v>474</v>
      </c>
      <c r="C61" s="47" t="s">
        <v>475</v>
      </c>
      <c r="D61" s="47" t="s">
        <v>478</v>
      </c>
      <c r="E61" s="47" t="s">
        <v>600</v>
      </c>
      <c r="F61" s="47" t="s">
        <v>474</v>
      </c>
      <c r="G61" s="49" t="s">
        <v>476</v>
      </c>
      <c r="I61" s="47" t="s">
        <v>1065</v>
      </c>
      <c r="J61" s="47" t="s">
        <v>477</v>
      </c>
      <c r="K61" s="47" t="s">
        <v>1248</v>
      </c>
      <c r="M61" s="47" t="s">
        <v>584</v>
      </c>
      <c r="N61" s="54">
        <f t="shared" si="0"/>
        <v>7.4871794871794872</v>
      </c>
      <c r="O61" s="54">
        <f>U61/J61</f>
        <v>1.282051282051282E-2</v>
      </c>
      <c r="P61" s="54">
        <f>U61/K61</f>
        <v>1.7123287671232876E-3</v>
      </c>
      <c r="Q61" s="47" t="s">
        <v>605</v>
      </c>
      <c r="R61" s="47" t="s">
        <v>790</v>
      </c>
      <c r="S61" s="47" t="s">
        <v>620</v>
      </c>
      <c r="T61" s="47" t="s">
        <v>940</v>
      </c>
      <c r="U61" s="47">
        <v>500</v>
      </c>
      <c r="V61" s="47" t="s">
        <v>1249</v>
      </c>
      <c r="W61" s="47" t="s">
        <v>928</v>
      </c>
      <c r="X61" s="47">
        <v>300</v>
      </c>
    </row>
    <row r="62" spans="1:24" hidden="1">
      <c r="A62" s="38" t="s">
        <v>98</v>
      </c>
      <c r="B62" s="38" t="s">
        <v>2696</v>
      </c>
      <c r="C62" s="38" t="s">
        <v>958</v>
      </c>
      <c r="D62" s="38" t="s">
        <v>959</v>
      </c>
      <c r="E62" s="38" t="s">
        <v>600</v>
      </c>
      <c r="F62" s="38" t="s">
        <v>960</v>
      </c>
      <c r="G62" s="38" t="s">
        <v>961</v>
      </c>
      <c r="H62" s="38" t="s">
        <v>632</v>
      </c>
      <c r="I62" s="38" t="s">
        <v>923</v>
      </c>
      <c r="J62" s="38" t="s">
        <v>175</v>
      </c>
      <c r="K62" s="38" t="s">
        <v>873</v>
      </c>
      <c r="N62" s="45">
        <f t="shared" si="0"/>
        <v>7.7</v>
      </c>
      <c r="O62" s="45">
        <f t="shared" ref="O62:O65" si="21">X62/J62</f>
        <v>0.02</v>
      </c>
      <c r="P62" s="45">
        <f t="shared" ref="P62:P65" si="22">X62/K62</f>
        <v>2.5974025974025974E-3</v>
      </c>
      <c r="Q62" s="38" t="s">
        <v>635</v>
      </c>
      <c r="R62" s="38" t="s">
        <v>861</v>
      </c>
      <c r="S62" s="38" t="s">
        <v>620</v>
      </c>
      <c r="T62" s="38" t="s">
        <v>99</v>
      </c>
      <c r="U62" s="38">
        <v>300</v>
      </c>
      <c r="V62" s="38" t="s">
        <v>621</v>
      </c>
      <c r="W62" s="38" t="s">
        <v>928</v>
      </c>
      <c r="X62" s="38">
        <v>200</v>
      </c>
    </row>
    <row r="63" spans="1:24" hidden="1">
      <c r="A63" s="38" t="s">
        <v>962</v>
      </c>
      <c r="B63" s="38" t="s">
        <v>230</v>
      </c>
      <c r="C63" s="38" t="s">
        <v>2697</v>
      </c>
      <c r="D63" s="38" t="s">
        <v>963</v>
      </c>
      <c r="E63" s="38" t="s">
        <v>600</v>
      </c>
      <c r="F63" s="38" t="s">
        <v>231</v>
      </c>
      <c r="G63" s="38" t="s">
        <v>232</v>
      </c>
      <c r="H63" s="38" t="s">
        <v>632</v>
      </c>
      <c r="I63" s="38" t="s">
        <v>923</v>
      </c>
      <c r="J63" s="38" t="s">
        <v>233</v>
      </c>
      <c r="K63" s="38" t="s">
        <v>964</v>
      </c>
      <c r="N63" s="45">
        <f t="shared" si="0"/>
        <v>7.5333333333333332</v>
      </c>
      <c r="O63" s="45">
        <f t="shared" si="21"/>
        <v>6.6666666666666671E-3</v>
      </c>
      <c r="P63" s="45">
        <f t="shared" si="22"/>
        <v>8.8495575221238937E-4</v>
      </c>
      <c r="Q63" s="38" t="s">
        <v>605</v>
      </c>
      <c r="R63" s="38" t="s">
        <v>741</v>
      </c>
      <c r="S63" s="38" t="s">
        <v>637</v>
      </c>
      <c r="T63" s="38" t="s">
        <v>99</v>
      </c>
      <c r="U63" s="38">
        <v>500</v>
      </c>
      <c r="V63" s="38" t="s">
        <v>621</v>
      </c>
      <c r="W63" s="38" t="s">
        <v>928</v>
      </c>
      <c r="X63" s="38">
        <v>300</v>
      </c>
    </row>
    <row r="64" spans="1:24" hidden="1">
      <c r="A64" s="38" t="s">
        <v>965</v>
      </c>
      <c r="B64" s="38" t="s">
        <v>966</v>
      </c>
      <c r="C64" s="38" t="s">
        <v>2698</v>
      </c>
      <c r="D64" s="38" t="s">
        <v>967</v>
      </c>
      <c r="E64" s="38" t="s">
        <v>600</v>
      </c>
      <c r="F64" s="38" t="s">
        <v>968</v>
      </c>
      <c r="G64" s="38" t="s">
        <v>969</v>
      </c>
      <c r="H64" s="38" t="s">
        <v>632</v>
      </c>
      <c r="I64" s="38" t="s">
        <v>923</v>
      </c>
      <c r="J64" s="38" t="s">
        <v>970</v>
      </c>
      <c r="K64" s="38" t="s">
        <v>740</v>
      </c>
      <c r="N64" s="45">
        <f t="shared" si="0"/>
        <v>7.3654390934844196</v>
      </c>
      <c r="O64" s="45">
        <f t="shared" si="21"/>
        <v>1.1331444759206799E-2</v>
      </c>
      <c r="P64" s="45">
        <f t="shared" si="22"/>
        <v>1.5384615384615385E-3</v>
      </c>
      <c r="Q64" s="38" t="s">
        <v>635</v>
      </c>
      <c r="R64" s="38" t="s">
        <v>971</v>
      </c>
      <c r="S64" s="38" t="s">
        <v>972</v>
      </c>
      <c r="T64" s="38" t="s">
        <v>129</v>
      </c>
      <c r="U64" s="38">
        <v>500</v>
      </c>
      <c r="V64" s="38" t="s">
        <v>621</v>
      </c>
      <c r="W64" s="38" t="s">
        <v>928</v>
      </c>
      <c r="X64" s="38">
        <v>200</v>
      </c>
    </row>
    <row r="65" spans="1:24" hidden="1">
      <c r="A65" s="38" t="s">
        <v>973</v>
      </c>
      <c r="B65" s="38" t="s">
        <v>239</v>
      </c>
      <c r="C65" s="38" t="s">
        <v>240</v>
      </c>
      <c r="D65" s="38" t="s">
        <v>974</v>
      </c>
      <c r="E65" s="38" t="s">
        <v>600</v>
      </c>
      <c r="F65" s="38" t="s">
        <v>239</v>
      </c>
      <c r="G65" s="38" t="s">
        <v>241</v>
      </c>
      <c r="H65" s="38" t="s">
        <v>632</v>
      </c>
      <c r="I65" s="38" t="s">
        <v>923</v>
      </c>
      <c r="J65" s="38" t="s">
        <v>105</v>
      </c>
      <c r="K65" s="38" t="s">
        <v>975</v>
      </c>
      <c r="N65" s="45">
        <f t="shared" si="0"/>
        <v>7</v>
      </c>
      <c r="O65" s="45">
        <f t="shared" si="21"/>
        <v>1.6666666666666666E-2</v>
      </c>
      <c r="P65" s="45">
        <f t="shared" si="22"/>
        <v>2.3809523809523812E-3</v>
      </c>
      <c r="Q65" s="38" t="s">
        <v>605</v>
      </c>
      <c r="R65" s="38" t="s">
        <v>606</v>
      </c>
      <c r="S65" s="38" t="s">
        <v>607</v>
      </c>
      <c r="T65" s="38" t="s">
        <v>129</v>
      </c>
      <c r="U65" s="38">
        <v>300</v>
      </c>
      <c r="V65" s="38" t="s">
        <v>661</v>
      </c>
      <c r="W65" s="38" t="s">
        <v>928</v>
      </c>
      <c r="X65" s="38">
        <v>200</v>
      </c>
    </row>
    <row r="66" spans="1:24">
      <c r="A66" s="38" t="s">
        <v>976</v>
      </c>
      <c r="B66" s="38" t="s">
        <v>977</v>
      </c>
      <c r="C66" s="38" t="s">
        <v>978</v>
      </c>
      <c r="D66" s="38" t="s">
        <v>978</v>
      </c>
      <c r="E66" s="38" t="s">
        <v>688</v>
      </c>
      <c r="F66" s="38" t="s">
        <v>977</v>
      </c>
      <c r="G66" s="50" t="s">
        <v>979</v>
      </c>
      <c r="H66" s="51"/>
      <c r="I66" s="38" t="s">
        <v>633</v>
      </c>
      <c r="J66" s="38" t="s">
        <v>485</v>
      </c>
      <c r="K66" s="38" t="s">
        <v>980</v>
      </c>
      <c r="M66" s="38" t="s">
        <v>584</v>
      </c>
      <c r="N66" s="45">
        <f t="shared" ref="N66:N111" si="23">K66/J66</f>
        <v>7.25</v>
      </c>
      <c r="O66" s="45">
        <f>U66/J66</f>
        <v>1.5625E-2</v>
      </c>
      <c r="P66" s="45">
        <f>U66/K66</f>
        <v>2.1551724137931034E-3</v>
      </c>
      <c r="Q66" s="38" t="s">
        <v>635</v>
      </c>
      <c r="R66" s="38" t="s">
        <v>606</v>
      </c>
      <c r="S66" s="38" t="s">
        <v>620</v>
      </c>
      <c r="T66" s="38" t="s">
        <v>99</v>
      </c>
      <c r="U66" s="38">
        <v>500</v>
      </c>
      <c r="V66" s="38" t="s">
        <v>981</v>
      </c>
      <c r="W66" s="38" t="s">
        <v>638</v>
      </c>
      <c r="X66" s="38">
        <v>300</v>
      </c>
    </row>
    <row r="67" spans="1:24" hidden="1">
      <c r="A67" s="38" t="s">
        <v>982</v>
      </c>
      <c r="B67" s="38" t="s">
        <v>983</v>
      </c>
      <c r="C67" s="38" t="s">
        <v>984</v>
      </c>
      <c r="D67" s="38" t="s">
        <v>985</v>
      </c>
      <c r="E67" s="38" t="s">
        <v>600</v>
      </c>
      <c r="F67" s="38" t="s">
        <v>983</v>
      </c>
      <c r="G67" s="38" t="s">
        <v>986</v>
      </c>
      <c r="J67" s="38" t="s">
        <v>320</v>
      </c>
      <c r="K67" s="38" t="s">
        <v>761</v>
      </c>
      <c r="N67" s="45">
        <f t="shared" si="23"/>
        <v>7.2</v>
      </c>
      <c r="O67" s="45">
        <f t="shared" ref="O67:O80" si="24">X67/J67</f>
        <v>1.3333333333333334E-2</v>
      </c>
      <c r="P67" s="45">
        <f t="shared" ref="P67:P80" si="25">X67/K67</f>
        <v>1.8518518518518519E-3</v>
      </c>
      <c r="Q67" s="38" t="s">
        <v>987</v>
      </c>
      <c r="R67" s="38" t="s">
        <v>606</v>
      </c>
      <c r="S67" s="38" t="s">
        <v>620</v>
      </c>
      <c r="T67" s="38" t="s">
        <v>988</v>
      </c>
      <c r="U67" s="38">
        <v>300</v>
      </c>
      <c r="V67" s="38" t="s">
        <v>621</v>
      </c>
      <c r="W67" s="38" t="s">
        <v>804</v>
      </c>
      <c r="X67" s="38">
        <v>200</v>
      </c>
    </row>
    <row r="68" spans="1:24" hidden="1">
      <c r="A68" s="38" t="s">
        <v>989</v>
      </c>
      <c r="B68" s="38" t="s">
        <v>990</v>
      </c>
      <c r="C68" s="38" t="s">
        <v>991</v>
      </c>
      <c r="D68" s="38" t="s">
        <v>992</v>
      </c>
      <c r="E68" s="38" t="s">
        <v>600</v>
      </c>
      <c r="F68" s="38" t="s">
        <v>993</v>
      </c>
      <c r="G68" s="38" t="s">
        <v>994</v>
      </c>
      <c r="J68" s="38" t="s">
        <v>113</v>
      </c>
      <c r="K68" s="38" t="s">
        <v>948</v>
      </c>
      <c r="N68" s="45">
        <f t="shared" si="23"/>
        <v>7.1428571428571432</v>
      </c>
      <c r="O68" s="45">
        <f t="shared" si="24"/>
        <v>1.4285714285714285E-2</v>
      </c>
      <c r="P68" s="45">
        <f t="shared" si="25"/>
        <v>2E-3</v>
      </c>
      <c r="Q68" s="38" t="s">
        <v>605</v>
      </c>
      <c r="R68" s="38" t="s">
        <v>659</v>
      </c>
      <c r="S68" s="38" t="s">
        <v>620</v>
      </c>
      <c r="T68" s="38" t="s">
        <v>100</v>
      </c>
      <c r="U68" s="38">
        <v>300</v>
      </c>
      <c r="V68" s="38" t="s">
        <v>621</v>
      </c>
      <c r="W68" s="38" t="s">
        <v>631</v>
      </c>
      <c r="X68" s="38">
        <v>200</v>
      </c>
    </row>
    <row r="69" spans="1:24" hidden="1">
      <c r="A69" s="38" t="s">
        <v>995</v>
      </c>
      <c r="B69" s="38" t="s">
        <v>996</v>
      </c>
      <c r="C69" s="38" t="s">
        <v>997</v>
      </c>
      <c r="D69" s="38" t="s">
        <v>998</v>
      </c>
      <c r="E69" s="38" t="s">
        <v>600</v>
      </c>
      <c r="F69" s="38" t="s">
        <v>999</v>
      </c>
      <c r="G69" s="38" t="s">
        <v>1000</v>
      </c>
      <c r="J69" s="38" t="s">
        <v>155</v>
      </c>
      <c r="K69" s="38" t="s">
        <v>1001</v>
      </c>
      <c r="N69" s="45">
        <f t="shared" si="23"/>
        <v>7.1428571428571432</v>
      </c>
      <c r="O69" s="45">
        <f t="shared" si="24"/>
        <v>9.5238095238095247E-3</v>
      </c>
      <c r="P69" s="45">
        <f t="shared" si="25"/>
        <v>1.3333333333333333E-3</v>
      </c>
      <c r="Q69" s="38" t="s">
        <v>605</v>
      </c>
      <c r="R69" s="38" t="s">
        <v>1002</v>
      </c>
      <c r="S69" s="38" t="s">
        <v>671</v>
      </c>
      <c r="T69" s="38" t="s">
        <v>705</v>
      </c>
      <c r="U69" s="38">
        <v>500</v>
      </c>
      <c r="V69" s="38" t="s">
        <v>621</v>
      </c>
      <c r="W69" s="38" t="s">
        <v>715</v>
      </c>
      <c r="X69" s="38">
        <v>200</v>
      </c>
    </row>
    <row r="70" spans="1:24" hidden="1">
      <c r="A70" s="38" t="s">
        <v>1003</v>
      </c>
      <c r="B70" s="38" t="s">
        <v>1004</v>
      </c>
      <c r="C70" s="38" t="s">
        <v>1005</v>
      </c>
      <c r="D70" s="38" t="s">
        <v>1006</v>
      </c>
      <c r="E70" s="38" t="s">
        <v>1007</v>
      </c>
      <c r="F70" s="38" t="s">
        <v>1008</v>
      </c>
      <c r="G70" s="38" t="s">
        <v>1009</v>
      </c>
      <c r="J70" s="38" t="s">
        <v>461</v>
      </c>
      <c r="K70" s="38" t="s">
        <v>1010</v>
      </c>
      <c r="N70" s="45">
        <f t="shared" si="23"/>
        <v>7.1363636363636367</v>
      </c>
      <c r="O70" s="45">
        <f t="shared" si="24"/>
        <v>9.0909090909090905E-3</v>
      </c>
      <c r="P70" s="45">
        <f t="shared" si="25"/>
        <v>1.2738853503184713E-3</v>
      </c>
      <c r="Q70" s="38" t="s">
        <v>1011</v>
      </c>
      <c r="R70" s="38" t="s">
        <v>1012</v>
      </c>
      <c r="S70" s="38" t="s">
        <v>671</v>
      </c>
      <c r="T70" s="38" t="s">
        <v>129</v>
      </c>
      <c r="U70" s="38">
        <v>300</v>
      </c>
      <c r="V70" s="38" t="s">
        <v>1013</v>
      </c>
      <c r="W70" s="38" t="s">
        <v>622</v>
      </c>
      <c r="X70" s="38">
        <v>200</v>
      </c>
    </row>
    <row r="71" spans="1:24" hidden="1">
      <c r="A71" s="38" t="s">
        <v>1014</v>
      </c>
      <c r="B71" s="38" t="s">
        <v>1015</v>
      </c>
      <c r="C71" s="38" t="s">
        <v>1016</v>
      </c>
      <c r="D71" s="38" t="s">
        <v>1017</v>
      </c>
      <c r="E71" s="38" t="s">
        <v>688</v>
      </c>
      <c r="F71" s="38" t="s">
        <v>1015</v>
      </c>
      <c r="G71" s="38" t="s">
        <v>1018</v>
      </c>
      <c r="H71" s="51"/>
      <c r="I71" s="51"/>
      <c r="J71" s="38" t="s">
        <v>320</v>
      </c>
      <c r="K71" s="38" t="s">
        <v>1019</v>
      </c>
      <c r="N71" s="45">
        <f t="shared" si="23"/>
        <v>7.1333333333333337</v>
      </c>
      <c r="O71" s="45">
        <f t="shared" si="24"/>
        <v>1.3333333333333334E-2</v>
      </c>
      <c r="P71" s="45">
        <f t="shared" si="25"/>
        <v>1.869158878504673E-3</v>
      </c>
      <c r="Q71" s="38" t="s">
        <v>635</v>
      </c>
      <c r="R71" s="38" t="s">
        <v>1020</v>
      </c>
      <c r="S71" s="38" t="s">
        <v>1021</v>
      </c>
      <c r="T71" s="38" t="s">
        <v>229</v>
      </c>
      <c r="U71" s="38">
        <v>300</v>
      </c>
      <c r="V71" s="38" t="s">
        <v>621</v>
      </c>
      <c r="W71" s="38" t="s">
        <v>763</v>
      </c>
      <c r="X71" s="38">
        <v>200</v>
      </c>
    </row>
    <row r="72" spans="1:24" hidden="1">
      <c r="A72" s="38" t="s">
        <v>1022</v>
      </c>
      <c r="B72" s="38" t="s">
        <v>1023</v>
      </c>
      <c r="C72" s="38" t="s">
        <v>1024</v>
      </c>
      <c r="D72" s="38" t="s">
        <v>1025</v>
      </c>
      <c r="E72" s="38" t="s">
        <v>600</v>
      </c>
      <c r="F72" s="38" t="s">
        <v>1026</v>
      </c>
      <c r="G72" s="38" t="s">
        <v>1027</v>
      </c>
      <c r="H72" s="38" t="s">
        <v>632</v>
      </c>
      <c r="I72" s="38" t="s">
        <v>923</v>
      </c>
      <c r="J72" s="38" t="s">
        <v>56</v>
      </c>
      <c r="K72" s="38" t="s">
        <v>1028</v>
      </c>
      <c r="N72" s="45">
        <f t="shared" si="23"/>
        <v>6.7692307692307692</v>
      </c>
      <c r="O72" s="45">
        <f t="shared" si="24"/>
        <v>1.5384615384615385E-2</v>
      </c>
      <c r="P72" s="45">
        <f t="shared" si="25"/>
        <v>2.2727272727272726E-3</v>
      </c>
      <c r="Q72" s="38" t="s">
        <v>605</v>
      </c>
      <c r="R72" s="38" t="s">
        <v>741</v>
      </c>
      <c r="S72" s="38" t="s">
        <v>728</v>
      </c>
      <c r="T72" s="38" t="s">
        <v>229</v>
      </c>
      <c r="U72" s="38">
        <v>300</v>
      </c>
      <c r="V72" s="38" t="s">
        <v>621</v>
      </c>
      <c r="W72" s="38" t="s">
        <v>928</v>
      </c>
      <c r="X72" s="38">
        <v>200</v>
      </c>
    </row>
    <row r="73" spans="1:24" hidden="1">
      <c r="A73" s="38" t="s">
        <v>1029</v>
      </c>
      <c r="B73" s="38" t="s">
        <v>249</v>
      </c>
      <c r="C73" s="38" t="s">
        <v>250</v>
      </c>
      <c r="D73" s="38" t="s">
        <v>1030</v>
      </c>
      <c r="E73" s="38" t="s">
        <v>600</v>
      </c>
      <c r="F73" s="38" t="s">
        <v>251</v>
      </c>
      <c r="G73" s="38" t="s">
        <v>252</v>
      </c>
      <c r="H73" s="38" t="s">
        <v>632</v>
      </c>
      <c r="I73" s="38" t="s">
        <v>923</v>
      </c>
      <c r="J73" s="38" t="s">
        <v>253</v>
      </c>
      <c r="K73" s="38" t="s">
        <v>1031</v>
      </c>
      <c r="N73" s="45">
        <f t="shared" si="23"/>
        <v>6.3408958696916811</v>
      </c>
      <c r="O73" s="45">
        <f t="shared" si="24"/>
        <v>1.1634671320535195E-2</v>
      </c>
      <c r="P73" s="45">
        <f t="shared" si="25"/>
        <v>1.834862385321101E-3</v>
      </c>
      <c r="Q73" s="38" t="s">
        <v>605</v>
      </c>
      <c r="R73" s="38" t="s">
        <v>936</v>
      </c>
      <c r="S73" s="38" t="s">
        <v>644</v>
      </c>
      <c r="T73" s="38" t="s">
        <v>99</v>
      </c>
      <c r="U73" s="38">
        <v>300</v>
      </c>
      <c r="V73" s="38" t="s">
        <v>621</v>
      </c>
      <c r="W73" s="38" t="s">
        <v>928</v>
      </c>
      <c r="X73" s="38">
        <v>200</v>
      </c>
    </row>
    <row r="74" spans="1:24" hidden="1">
      <c r="A74" s="38" t="s">
        <v>169</v>
      </c>
      <c r="B74" s="38" t="s">
        <v>1032</v>
      </c>
      <c r="C74" s="38" t="s">
        <v>1033</v>
      </c>
      <c r="D74" s="38" t="s">
        <v>1034</v>
      </c>
      <c r="E74" s="38" t="s">
        <v>688</v>
      </c>
      <c r="F74" s="38" t="s">
        <v>1035</v>
      </c>
      <c r="G74" s="38" t="s">
        <v>1036</v>
      </c>
      <c r="H74" s="51"/>
      <c r="I74" s="51"/>
      <c r="J74" s="38" t="s">
        <v>1037</v>
      </c>
      <c r="K74" s="38" t="s">
        <v>1038</v>
      </c>
      <c r="N74" s="45">
        <f t="shared" si="23"/>
        <v>6.9230769230769234</v>
      </c>
      <c r="O74" s="45">
        <f t="shared" si="24"/>
        <v>1.7094017094017096E-2</v>
      </c>
      <c r="P74" s="45">
        <f t="shared" si="25"/>
        <v>2.4691358024691358E-3</v>
      </c>
      <c r="Q74" s="38" t="s">
        <v>605</v>
      </c>
      <c r="R74" s="38" t="s">
        <v>1039</v>
      </c>
      <c r="S74" s="38" t="s">
        <v>620</v>
      </c>
      <c r="T74" s="38" t="s">
        <v>99</v>
      </c>
      <c r="U74" s="38">
        <v>300</v>
      </c>
      <c r="V74" s="38" t="s">
        <v>621</v>
      </c>
      <c r="W74" s="38" t="s">
        <v>631</v>
      </c>
      <c r="X74" s="38">
        <v>200</v>
      </c>
    </row>
    <row r="75" spans="1:24" s="47" customFormat="1">
      <c r="A75" s="47" t="s">
        <v>1270</v>
      </c>
      <c r="B75" s="47" t="s">
        <v>560</v>
      </c>
      <c r="C75" s="47" t="s">
        <v>561</v>
      </c>
      <c r="D75" s="47" t="s">
        <v>564</v>
      </c>
      <c r="E75" s="47" t="s">
        <v>600</v>
      </c>
      <c r="F75" s="47" t="s">
        <v>560</v>
      </c>
      <c r="G75" s="49" t="s">
        <v>562</v>
      </c>
      <c r="I75" s="47" t="s">
        <v>1065</v>
      </c>
      <c r="J75" s="47" t="s">
        <v>563</v>
      </c>
      <c r="K75" s="47" t="s">
        <v>1271</v>
      </c>
      <c r="M75" s="47" t="s">
        <v>584</v>
      </c>
      <c r="N75" s="54">
        <f t="shared" si="23"/>
        <v>6.84328868902141</v>
      </c>
      <c r="O75" s="54">
        <f t="shared" si="24"/>
        <v>1.9552253397204029E-2</v>
      </c>
      <c r="P75" s="54">
        <f t="shared" si="25"/>
        <v>2.8571428571428571E-3</v>
      </c>
      <c r="Q75" s="47" t="s">
        <v>605</v>
      </c>
      <c r="R75" s="47" t="s">
        <v>1236</v>
      </c>
      <c r="S75" s="47" t="s">
        <v>911</v>
      </c>
      <c r="T75" s="47" t="s">
        <v>229</v>
      </c>
      <c r="U75" s="47">
        <v>300</v>
      </c>
      <c r="V75" s="47" t="s">
        <v>1272</v>
      </c>
      <c r="W75" s="47" t="s">
        <v>715</v>
      </c>
      <c r="X75" s="47">
        <v>200</v>
      </c>
    </row>
    <row r="76" spans="1:24" hidden="1">
      <c r="A76" s="38" t="s">
        <v>291</v>
      </c>
      <c r="B76" s="38" t="s">
        <v>260</v>
      </c>
      <c r="C76" s="38" t="s">
        <v>261</v>
      </c>
      <c r="D76" s="38" t="s">
        <v>1047</v>
      </c>
      <c r="E76" s="38" t="s">
        <v>600</v>
      </c>
      <c r="F76" s="38" t="s">
        <v>262</v>
      </c>
      <c r="G76" s="38" t="s">
        <v>263</v>
      </c>
      <c r="H76" s="38" t="s">
        <v>632</v>
      </c>
      <c r="I76" s="38" t="s">
        <v>923</v>
      </c>
      <c r="J76" s="38" t="s">
        <v>175</v>
      </c>
      <c r="K76" s="38" t="s">
        <v>713</v>
      </c>
      <c r="N76" s="45">
        <f t="shared" si="23"/>
        <v>6</v>
      </c>
      <c r="O76" s="45">
        <f t="shared" si="24"/>
        <v>0.02</v>
      </c>
      <c r="P76" s="45">
        <f t="shared" si="25"/>
        <v>3.3333333333333335E-3</v>
      </c>
      <c r="Q76" s="38" t="s">
        <v>605</v>
      </c>
      <c r="R76" s="38" t="s">
        <v>606</v>
      </c>
      <c r="S76" s="38" t="s">
        <v>671</v>
      </c>
      <c r="T76" s="38" t="s">
        <v>1048</v>
      </c>
      <c r="U76" s="38">
        <v>300</v>
      </c>
      <c r="V76" s="38" t="s">
        <v>1049</v>
      </c>
      <c r="W76" s="38" t="s">
        <v>928</v>
      </c>
      <c r="X76" s="38">
        <v>200</v>
      </c>
    </row>
    <row r="77" spans="1:24" hidden="1">
      <c r="A77" s="38" t="s">
        <v>139</v>
      </c>
      <c r="B77" s="38" t="s">
        <v>504</v>
      </c>
      <c r="C77" s="38" t="s">
        <v>505</v>
      </c>
      <c r="D77" s="38" t="s">
        <v>507</v>
      </c>
      <c r="E77" s="38" t="s">
        <v>600</v>
      </c>
      <c r="F77" s="38" t="s">
        <v>504</v>
      </c>
      <c r="G77" s="38" t="s">
        <v>506</v>
      </c>
      <c r="H77" s="38" t="s">
        <v>632</v>
      </c>
      <c r="I77" s="38" t="s">
        <v>923</v>
      </c>
      <c r="J77" s="38" t="s">
        <v>44</v>
      </c>
      <c r="K77" s="38" t="s">
        <v>1050</v>
      </c>
      <c r="N77" s="45">
        <f t="shared" si="23"/>
        <v>5.7272727272727275</v>
      </c>
      <c r="O77" s="45">
        <f t="shared" si="24"/>
        <v>1.8181818181818181E-2</v>
      </c>
      <c r="P77" s="45">
        <f t="shared" si="25"/>
        <v>3.1746031746031746E-3</v>
      </c>
      <c r="Q77" s="38" t="s">
        <v>635</v>
      </c>
      <c r="R77" s="38" t="s">
        <v>674</v>
      </c>
      <c r="S77" s="38" t="s">
        <v>620</v>
      </c>
      <c r="T77" s="38" t="s">
        <v>129</v>
      </c>
      <c r="U77" s="38">
        <v>300</v>
      </c>
      <c r="V77" s="38" t="s">
        <v>621</v>
      </c>
      <c r="W77" s="38" t="s">
        <v>611</v>
      </c>
      <c r="X77" s="38">
        <v>200</v>
      </c>
    </row>
    <row r="78" spans="1:24" hidden="1">
      <c r="A78" s="38" t="s">
        <v>140</v>
      </c>
      <c r="B78" s="38" t="s">
        <v>1051</v>
      </c>
      <c r="C78" s="38" t="s">
        <v>266</v>
      </c>
      <c r="D78" s="38" t="s">
        <v>1052</v>
      </c>
      <c r="E78" s="38" t="s">
        <v>600</v>
      </c>
      <c r="F78" s="38" t="s">
        <v>267</v>
      </c>
      <c r="G78" s="38" t="s">
        <v>268</v>
      </c>
      <c r="H78" s="38" t="s">
        <v>632</v>
      </c>
      <c r="I78" s="38" t="s">
        <v>923</v>
      </c>
      <c r="J78" s="38" t="s">
        <v>269</v>
      </c>
      <c r="K78" s="38" t="s">
        <v>713</v>
      </c>
      <c r="N78" s="45">
        <f t="shared" si="23"/>
        <v>5.251181515841064</v>
      </c>
      <c r="O78" s="45">
        <f t="shared" si="24"/>
        <v>1.750393838613688E-2</v>
      </c>
      <c r="P78" s="45">
        <f t="shared" si="25"/>
        <v>3.3333333333333335E-3</v>
      </c>
      <c r="Q78" s="38" t="s">
        <v>605</v>
      </c>
      <c r="R78" s="38" t="s">
        <v>741</v>
      </c>
      <c r="S78" s="38" t="s">
        <v>620</v>
      </c>
      <c r="T78" s="38" t="s">
        <v>99</v>
      </c>
      <c r="U78" s="38">
        <v>300</v>
      </c>
      <c r="V78" s="38" t="s">
        <v>621</v>
      </c>
      <c r="W78" s="38" t="s">
        <v>928</v>
      </c>
      <c r="X78" s="38">
        <v>200</v>
      </c>
    </row>
    <row r="79" spans="1:24" hidden="1">
      <c r="A79" s="38" t="s">
        <v>1053</v>
      </c>
      <c r="B79" s="38" t="s">
        <v>1054</v>
      </c>
      <c r="C79" s="38" t="s">
        <v>1055</v>
      </c>
      <c r="D79" s="38" t="s">
        <v>1056</v>
      </c>
      <c r="E79" s="38" t="s">
        <v>688</v>
      </c>
      <c r="F79" s="38" t="s">
        <v>1057</v>
      </c>
      <c r="G79" s="38" t="s">
        <v>1058</v>
      </c>
      <c r="J79" s="38" t="s">
        <v>44</v>
      </c>
      <c r="K79" s="38" t="s">
        <v>789</v>
      </c>
      <c r="N79" s="45">
        <f t="shared" si="23"/>
        <v>7.5454545454545459</v>
      </c>
      <c r="O79" s="45">
        <f t="shared" si="24"/>
        <v>1.8181818181818181E-2</v>
      </c>
      <c r="P79" s="45">
        <f t="shared" si="25"/>
        <v>2.4096385542168677E-3</v>
      </c>
      <c r="Q79" s="38" t="s">
        <v>702</v>
      </c>
      <c r="R79" s="38" t="s">
        <v>1059</v>
      </c>
      <c r="S79" s="38" t="s">
        <v>620</v>
      </c>
      <c r="T79" s="38" t="s">
        <v>129</v>
      </c>
      <c r="U79" s="38" t="s">
        <v>609</v>
      </c>
      <c r="V79" s="38" t="s">
        <v>1058</v>
      </c>
      <c r="W79" s="38" t="s">
        <v>763</v>
      </c>
      <c r="X79" s="38">
        <v>200</v>
      </c>
    </row>
    <row r="80" spans="1:24" hidden="1">
      <c r="A80" s="38" t="s">
        <v>1060</v>
      </c>
      <c r="B80" s="38" t="s">
        <v>271</v>
      </c>
      <c r="C80" s="38" t="s">
        <v>272</v>
      </c>
      <c r="D80" s="38" t="s">
        <v>1062</v>
      </c>
      <c r="E80" s="38" t="s">
        <v>600</v>
      </c>
      <c r="F80" s="38" t="s">
        <v>273</v>
      </c>
      <c r="G80" s="38" t="s">
        <v>274</v>
      </c>
      <c r="H80" s="38" t="s">
        <v>632</v>
      </c>
      <c r="I80" s="38" t="s">
        <v>923</v>
      </c>
      <c r="J80" s="38" t="s">
        <v>275</v>
      </c>
      <c r="K80" s="38" t="s">
        <v>1063</v>
      </c>
      <c r="N80" s="45">
        <f t="shared" si="23"/>
        <v>5.0606060606060606</v>
      </c>
      <c r="O80" s="45">
        <f t="shared" si="24"/>
        <v>9.0909090909090905E-3</v>
      </c>
      <c r="P80" s="45">
        <f t="shared" si="25"/>
        <v>1.7964071856287425E-3</v>
      </c>
      <c r="Q80" s="38" t="s">
        <v>635</v>
      </c>
      <c r="R80" s="38" t="s">
        <v>1064</v>
      </c>
      <c r="S80" s="38" t="s">
        <v>607</v>
      </c>
      <c r="T80" s="38" t="s">
        <v>99</v>
      </c>
      <c r="U80" s="38">
        <v>500</v>
      </c>
      <c r="V80" s="38" t="s">
        <v>637</v>
      </c>
      <c r="W80" s="38" t="s">
        <v>928</v>
      </c>
      <c r="X80" s="38">
        <v>300</v>
      </c>
    </row>
    <row r="81" spans="1:24" s="35" customFormat="1">
      <c r="A81" s="35" t="s">
        <v>1088</v>
      </c>
      <c r="B81" s="35" t="s">
        <v>451</v>
      </c>
      <c r="C81" s="35" t="s">
        <v>452</v>
      </c>
      <c r="D81" s="35" t="s">
        <v>455</v>
      </c>
      <c r="E81" s="35" t="s">
        <v>600</v>
      </c>
      <c r="F81" s="35" t="s">
        <v>451</v>
      </c>
      <c r="G81" s="36" t="s">
        <v>453</v>
      </c>
      <c r="I81" s="35" t="s">
        <v>1065</v>
      </c>
      <c r="J81" s="35" t="s">
        <v>454</v>
      </c>
      <c r="K81" s="35" t="s">
        <v>1089</v>
      </c>
      <c r="M81" s="35" t="s">
        <v>584</v>
      </c>
      <c r="N81" s="37">
        <f t="shared" si="23"/>
        <v>6.4685855772206748</v>
      </c>
      <c r="O81" s="37">
        <f>U81/J81</f>
        <v>1.5475085112968121E-2</v>
      </c>
      <c r="P81" s="37">
        <f>U81/K81</f>
        <v>2.3923444976076554E-3</v>
      </c>
      <c r="Q81" s="35" t="s">
        <v>605</v>
      </c>
      <c r="R81" s="35" t="s">
        <v>1090</v>
      </c>
      <c r="S81" s="35" t="s">
        <v>620</v>
      </c>
      <c r="T81" s="35" t="s">
        <v>99</v>
      </c>
      <c r="U81" s="35">
        <v>500</v>
      </c>
      <c r="V81" s="35" t="s">
        <v>1091</v>
      </c>
      <c r="W81" s="35" t="s">
        <v>715</v>
      </c>
      <c r="X81" s="35">
        <v>300</v>
      </c>
    </row>
    <row r="82" spans="1:24" hidden="1">
      <c r="A82" s="38" t="s">
        <v>1068</v>
      </c>
      <c r="B82" s="38" t="s">
        <v>280</v>
      </c>
      <c r="C82" s="38" t="s">
        <v>1069</v>
      </c>
      <c r="D82" s="38" t="s">
        <v>1069</v>
      </c>
      <c r="E82" s="38" t="s">
        <v>688</v>
      </c>
      <c r="F82" s="38" t="s">
        <v>1070</v>
      </c>
      <c r="G82" s="38" t="s">
        <v>282</v>
      </c>
      <c r="H82" s="38" t="s">
        <v>632</v>
      </c>
      <c r="I82" s="38" t="s">
        <v>1065</v>
      </c>
      <c r="J82" s="38" t="s">
        <v>44</v>
      </c>
      <c r="K82" s="38" t="s">
        <v>1071</v>
      </c>
      <c r="N82" s="45">
        <f t="shared" si="23"/>
        <v>23.454545454545453</v>
      </c>
      <c r="O82" s="45">
        <f t="shared" ref="O82:O84" si="26">X82/J82</f>
        <v>1.8181818181818181E-2</v>
      </c>
      <c r="P82" s="45">
        <f t="shared" ref="P82:P84" si="27">X82/K82</f>
        <v>7.7519379844961239E-4</v>
      </c>
      <c r="Q82" s="38" t="s">
        <v>605</v>
      </c>
      <c r="R82" s="38" t="s">
        <v>606</v>
      </c>
      <c r="S82" s="38" t="s">
        <v>1072</v>
      </c>
      <c r="T82" s="38" t="s">
        <v>129</v>
      </c>
      <c r="U82" s="38">
        <v>500</v>
      </c>
      <c r="V82" s="38" t="s">
        <v>621</v>
      </c>
      <c r="W82" s="38" t="s">
        <v>715</v>
      </c>
      <c r="X82" s="38">
        <v>200</v>
      </c>
    </row>
    <row r="83" spans="1:24" hidden="1">
      <c r="A83" s="38" t="s">
        <v>1073</v>
      </c>
      <c r="B83" s="38" t="s">
        <v>1074</v>
      </c>
      <c r="C83" s="38" t="s">
        <v>1075</v>
      </c>
      <c r="D83" s="38" t="s">
        <v>1076</v>
      </c>
      <c r="E83" s="38" t="s">
        <v>600</v>
      </c>
      <c r="F83" s="38" t="s">
        <v>1077</v>
      </c>
      <c r="G83" s="38" t="s">
        <v>1078</v>
      </c>
      <c r="J83" s="38" t="s">
        <v>1079</v>
      </c>
      <c r="K83" s="38" t="s">
        <v>1063</v>
      </c>
      <c r="N83" s="45">
        <f t="shared" si="23"/>
        <v>6.68</v>
      </c>
      <c r="O83" s="45">
        <f t="shared" si="26"/>
        <v>8.0000000000000002E-3</v>
      </c>
      <c r="P83" s="45">
        <f t="shared" si="27"/>
        <v>1.1976047904191617E-3</v>
      </c>
      <c r="Q83" s="38" t="s">
        <v>605</v>
      </c>
      <c r="R83" s="38" t="s">
        <v>1080</v>
      </c>
      <c r="S83" s="38" t="s">
        <v>671</v>
      </c>
      <c r="T83" s="38" t="s">
        <v>99</v>
      </c>
      <c r="U83" s="38">
        <v>500</v>
      </c>
      <c r="V83" s="38" t="s">
        <v>621</v>
      </c>
      <c r="W83" s="38" t="s">
        <v>715</v>
      </c>
      <c r="X83" s="38">
        <v>200</v>
      </c>
    </row>
    <row r="84" spans="1:24" hidden="1">
      <c r="A84" s="38" t="s">
        <v>1081</v>
      </c>
      <c r="B84" s="38" t="s">
        <v>1082</v>
      </c>
      <c r="C84" s="38" t="s">
        <v>1083</v>
      </c>
      <c r="D84" s="38" t="s">
        <v>1084</v>
      </c>
      <c r="E84" s="38" t="s">
        <v>600</v>
      </c>
      <c r="F84" s="38" t="s">
        <v>1082</v>
      </c>
      <c r="G84" s="38" t="s">
        <v>1085</v>
      </c>
      <c r="H84" s="51"/>
      <c r="I84" s="51"/>
      <c r="J84" s="38" t="s">
        <v>837</v>
      </c>
      <c r="K84" s="38" t="s">
        <v>1086</v>
      </c>
      <c r="N84" s="45">
        <f t="shared" si="23"/>
        <v>6.55</v>
      </c>
      <c r="O84" s="45">
        <f t="shared" si="26"/>
        <v>0.01</v>
      </c>
      <c r="P84" s="45">
        <f t="shared" si="27"/>
        <v>1.5267175572519084E-3</v>
      </c>
      <c r="Q84" s="38" t="s">
        <v>605</v>
      </c>
      <c r="R84" s="38" t="s">
        <v>1087</v>
      </c>
      <c r="S84" s="38" t="s">
        <v>620</v>
      </c>
      <c r="T84" s="38" t="s">
        <v>99</v>
      </c>
      <c r="U84" s="38">
        <v>300</v>
      </c>
      <c r="V84" s="38" t="s">
        <v>621</v>
      </c>
      <c r="W84" s="38" t="s">
        <v>763</v>
      </c>
      <c r="X84" s="38">
        <v>200</v>
      </c>
    </row>
    <row r="85" spans="1:24">
      <c r="A85" s="38" t="s">
        <v>817</v>
      </c>
      <c r="B85" s="38" t="s">
        <v>818</v>
      </c>
      <c r="C85" s="38" t="s">
        <v>819</v>
      </c>
      <c r="D85" s="38" t="s">
        <v>820</v>
      </c>
      <c r="E85" s="38" t="s">
        <v>600</v>
      </c>
      <c r="F85" s="38" t="s">
        <v>818</v>
      </c>
      <c r="G85" s="50" t="s">
        <v>821</v>
      </c>
      <c r="I85" s="38" t="s">
        <v>633</v>
      </c>
      <c r="J85" s="38" t="s">
        <v>822</v>
      </c>
      <c r="K85" s="38" t="s">
        <v>823</v>
      </c>
      <c r="M85" s="38" t="s">
        <v>584</v>
      </c>
      <c r="N85" s="45">
        <f t="shared" si="23"/>
        <v>6.258064516129032</v>
      </c>
      <c r="O85" s="45">
        <f>U85/J85</f>
        <v>1.6129032258064516E-2</v>
      </c>
      <c r="P85" s="45">
        <f>U85/K85</f>
        <v>2.5773195876288659E-3</v>
      </c>
      <c r="Q85" s="38" t="s">
        <v>605</v>
      </c>
      <c r="R85" s="38" t="s">
        <v>824</v>
      </c>
      <c r="S85" s="38" t="s">
        <v>825</v>
      </c>
      <c r="T85" s="38" t="s">
        <v>645</v>
      </c>
      <c r="U85" s="38">
        <v>500</v>
      </c>
      <c r="V85" s="38" t="s">
        <v>826</v>
      </c>
      <c r="W85" s="38" t="s">
        <v>638</v>
      </c>
      <c r="X85" s="38">
        <v>300</v>
      </c>
    </row>
    <row r="86" spans="1:24" hidden="1">
      <c r="A86" s="38" t="s">
        <v>1092</v>
      </c>
      <c r="B86" s="38" t="s">
        <v>1093</v>
      </c>
      <c r="C86" s="38" t="s">
        <v>1094</v>
      </c>
      <c r="D86" s="38" t="s">
        <v>1095</v>
      </c>
      <c r="E86" s="38" t="s">
        <v>600</v>
      </c>
      <c r="F86" s="38" t="s">
        <v>1096</v>
      </c>
      <c r="G86" s="38" t="s">
        <v>1097</v>
      </c>
      <c r="J86" s="38" t="s">
        <v>571</v>
      </c>
      <c r="K86" s="38" t="s">
        <v>1098</v>
      </c>
      <c r="N86" s="45">
        <f t="shared" si="23"/>
        <v>6.4444444444444446</v>
      </c>
      <c r="O86" s="45">
        <f t="shared" ref="O86:O88" si="28">X86/J86</f>
        <v>7.4074074074074077E-3</v>
      </c>
      <c r="P86" s="45">
        <f t="shared" ref="P86:P88" si="29">X86/K86</f>
        <v>1.1494252873563218E-3</v>
      </c>
      <c r="Q86" s="38" t="s">
        <v>605</v>
      </c>
      <c r="R86" s="38" t="s">
        <v>606</v>
      </c>
      <c r="S86" s="38" t="s">
        <v>1099</v>
      </c>
      <c r="T86" s="38" t="s">
        <v>129</v>
      </c>
      <c r="U86" s="38">
        <v>300</v>
      </c>
      <c r="V86" s="38" t="s">
        <v>621</v>
      </c>
      <c r="W86" s="38" t="s">
        <v>622</v>
      </c>
      <c r="X86" s="38">
        <v>200</v>
      </c>
    </row>
    <row r="87" spans="1:24" hidden="1">
      <c r="A87" s="38" t="s">
        <v>1100</v>
      </c>
      <c r="B87" s="38" t="s">
        <v>1101</v>
      </c>
      <c r="C87" s="38" t="s">
        <v>1102</v>
      </c>
      <c r="D87" s="38" t="s">
        <v>1103</v>
      </c>
      <c r="E87" s="38" t="s">
        <v>600</v>
      </c>
      <c r="F87" s="38" t="s">
        <v>1104</v>
      </c>
      <c r="G87" s="38" t="s">
        <v>1105</v>
      </c>
      <c r="H87" s="51"/>
      <c r="I87" s="51"/>
      <c r="J87" s="38" t="s">
        <v>1106</v>
      </c>
      <c r="K87" s="38" t="s">
        <v>752</v>
      </c>
      <c r="N87" s="45">
        <f t="shared" si="23"/>
        <v>5.07380073800738</v>
      </c>
      <c r="O87" s="45">
        <f t="shared" si="28"/>
        <v>1.8450184501845018E-2</v>
      </c>
      <c r="P87" s="45">
        <f t="shared" si="29"/>
        <v>3.6363636363636364E-3</v>
      </c>
      <c r="Q87" s="38" t="s">
        <v>605</v>
      </c>
      <c r="R87" s="38" t="s">
        <v>1107</v>
      </c>
      <c r="S87" s="38" t="s">
        <v>607</v>
      </c>
      <c r="T87" s="38" t="s">
        <v>1108</v>
      </c>
      <c r="U87" s="38">
        <v>0</v>
      </c>
      <c r="V87" s="38" t="s">
        <v>621</v>
      </c>
      <c r="W87" s="38" t="s">
        <v>928</v>
      </c>
      <c r="X87" s="38">
        <v>200</v>
      </c>
    </row>
    <row r="88" spans="1:24" hidden="1">
      <c r="A88" s="38" t="s">
        <v>1109</v>
      </c>
      <c r="B88" s="38" t="s">
        <v>1110</v>
      </c>
      <c r="C88" s="38" t="s">
        <v>1111</v>
      </c>
      <c r="D88" s="38" t="s">
        <v>1112</v>
      </c>
      <c r="E88" s="38" t="s">
        <v>688</v>
      </c>
      <c r="F88" s="38" t="s">
        <v>1113</v>
      </c>
      <c r="G88" s="38" t="s">
        <v>1114</v>
      </c>
      <c r="J88" s="38">
        <v>32000</v>
      </c>
      <c r="K88" s="38" t="s">
        <v>1115</v>
      </c>
      <c r="N88" s="45">
        <f t="shared" si="23"/>
        <v>6.34375</v>
      </c>
      <c r="O88" s="45">
        <f t="shared" si="28"/>
        <v>9.3749999999999997E-3</v>
      </c>
      <c r="P88" s="45">
        <f t="shared" si="29"/>
        <v>1.477832512315271E-3</v>
      </c>
      <c r="Q88" s="38" t="s">
        <v>635</v>
      </c>
      <c r="R88" s="38" t="s">
        <v>693</v>
      </c>
      <c r="S88" s="38" t="s">
        <v>694</v>
      </c>
      <c r="T88" s="38" t="s">
        <v>229</v>
      </c>
      <c r="U88" s="38">
        <v>500</v>
      </c>
      <c r="V88" s="38" t="s">
        <v>645</v>
      </c>
      <c r="W88" s="38" t="s">
        <v>1116</v>
      </c>
      <c r="X88" s="38">
        <v>300</v>
      </c>
    </row>
    <row r="89" spans="1:24" ht="15" customHeight="1">
      <c r="A89" s="38" t="s">
        <v>1126</v>
      </c>
      <c r="B89" s="38" t="s">
        <v>1127</v>
      </c>
      <c r="C89" s="38" t="s">
        <v>1128</v>
      </c>
      <c r="D89" s="38" t="s">
        <v>1129</v>
      </c>
      <c r="E89" s="38" t="s">
        <v>688</v>
      </c>
      <c r="F89" s="38" t="s">
        <v>1130</v>
      </c>
      <c r="G89" s="50" t="s">
        <v>1131</v>
      </c>
      <c r="I89" s="38" t="s">
        <v>923</v>
      </c>
      <c r="J89" s="38" t="s">
        <v>1132</v>
      </c>
      <c r="K89" s="38" t="s">
        <v>1133</v>
      </c>
      <c r="M89" s="38" t="s">
        <v>584</v>
      </c>
      <c r="N89" s="45">
        <f t="shared" si="23"/>
        <v>6.2293577981651378</v>
      </c>
      <c r="O89" s="45">
        <f>U89/J89</f>
        <v>2.7522935779816515E-2</v>
      </c>
      <c r="P89" s="45">
        <f>U89/K89</f>
        <v>4.418262150220913E-3</v>
      </c>
      <c r="Q89" s="38" t="s">
        <v>605</v>
      </c>
      <c r="R89" s="38" t="s">
        <v>1134</v>
      </c>
      <c r="S89" s="38" t="s">
        <v>620</v>
      </c>
      <c r="T89" s="38" t="s">
        <v>99</v>
      </c>
      <c r="U89" s="38">
        <v>300</v>
      </c>
      <c r="V89" s="38" t="s">
        <v>1131</v>
      </c>
      <c r="W89" s="38" t="s">
        <v>763</v>
      </c>
      <c r="X89" s="38">
        <v>200</v>
      </c>
    </row>
    <row r="90" spans="1:24" hidden="1">
      <c r="A90" s="38" t="s">
        <v>1122</v>
      </c>
      <c r="B90" s="38" t="s">
        <v>284</v>
      </c>
      <c r="C90" s="38" t="s">
        <v>285</v>
      </c>
      <c r="D90" s="38" t="s">
        <v>1123</v>
      </c>
      <c r="E90" s="38" t="s">
        <v>600</v>
      </c>
      <c r="F90" s="38" t="s">
        <v>286</v>
      </c>
      <c r="G90" s="38" t="s">
        <v>287</v>
      </c>
      <c r="H90" s="38" t="s">
        <v>632</v>
      </c>
      <c r="I90" s="38" t="s">
        <v>1065</v>
      </c>
      <c r="J90" s="38" t="s">
        <v>44</v>
      </c>
      <c r="K90" s="38" t="s">
        <v>1124</v>
      </c>
      <c r="N90" s="45">
        <f t="shared" si="23"/>
        <v>16</v>
      </c>
      <c r="O90" s="45">
        <f t="shared" ref="O90:O98" si="30">X90/J90</f>
        <v>1.8181818181818181E-2</v>
      </c>
      <c r="P90" s="45">
        <f t="shared" ref="P90:P98" si="31">X90/K90</f>
        <v>1.1363636363636363E-3</v>
      </c>
      <c r="Q90" s="38" t="s">
        <v>605</v>
      </c>
      <c r="R90" s="38" t="s">
        <v>606</v>
      </c>
      <c r="S90" s="38" t="s">
        <v>644</v>
      </c>
      <c r="T90" s="38" t="s">
        <v>229</v>
      </c>
      <c r="U90" s="38">
        <v>300</v>
      </c>
      <c r="V90" s="38" t="s">
        <v>1125</v>
      </c>
      <c r="W90" s="38" t="s">
        <v>715</v>
      </c>
      <c r="X90" s="38">
        <v>200</v>
      </c>
    </row>
    <row r="91" spans="1:24">
      <c r="A91" s="38" t="s">
        <v>840</v>
      </c>
      <c r="B91" s="38" t="s">
        <v>841</v>
      </c>
      <c r="C91" s="38" t="s">
        <v>842</v>
      </c>
      <c r="D91" s="38" t="s">
        <v>843</v>
      </c>
      <c r="E91" s="38" t="s">
        <v>688</v>
      </c>
      <c r="F91" s="38" t="s">
        <v>844</v>
      </c>
      <c r="G91" s="50" t="s">
        <v>845</v>
      </c>
      <c r="I91" s="38" t="s">
        <v>633</v>
      </c>
      <c r="J91" s="38" t="s">
        <v>44</v>
      </c>
      <c r="K91" s="38" t="s">
        <v>846</v>
      </c>
      <c r="M91" s="38" t="s">
        <v>584</v>
      </c>
      <c r="N91" s="45">
        <f t="shared" si="23"/>
        <v>6.0909090909090908</v>
      </c>
      <c r="O91" s="45">
        <f>U91/J91</f>
        <v>2.7272727272727271E-2</v>
      </c>
      <c r="P91" s="45">
        <f>U91/K91</f>
        <v>4.4776119402985077E-3</v>
      </c>
      <c r="Q91" s="38" t="s">
        <v>635</v>
      </c>
      <c r="R91" s="38" t="s">
        <v>606</v>
      </c>
      <c r="S91" s="38" t="s">
        <v>620</v>
      </c>
      <c r="T91" s="38" t="s">
        <v>99</v>
      </c>
      <c r="U91" s="38">
        <v>300</v>
      </c>
      <c r="V91" s="38" t="s">
        <v>847</v>
      </c>
      <c r="W91" s="38" t="s">
        <v>662</v>
      </c>
      <c r="X91" s="38">
        <v>200</v>
      </c>
    </row>
    <row r="92" spans="1:24" hidden="1">
      <c r="A92" s="38" t="s">
        <v>1135</v>
      </c>
      <c r="B92" s="38" t="s">
        <v>1136</v>
      </c>
      <c r="C92" s="38" t="s">
        <v>293</v>
      </c>
      <c r="D92" s="38" t="s">
        <v>1137</v>
      </c>
      <c r="E92" s="38" t="s">
        <v>688</v>
      </c>
      <c r="F92" s="38" t="s">
        <v>294</v>
      </c>
      <c r="G92" s="38" t="s">
        <v>295</v>
      </c>
      <c r="H92" s="38" t="s">
        <v>632</v>
      </c>
      <c r="I92" s="38" t="s">
        <v>1065</v>
      </c>
      <c r="J92" s="38" t="s">
        <v>296</v>
      </c>
      <c r="K92" s="38" t="s">
        <v>1138</v>
      </c>
      <c r="N92" s="45">
        <f t="shared" si="23"/>
        <v>12.779302234417875</v>
      </c>
      <c r="O92" s="45">
        <f t="shared" si="30"/>
        <v>1.5680125441003528E-2</v>
      </c>
      <c r="P92" s="45">
        <f t="shared" si="31"/>
        <v>1.2269938650306749E-3</v>
      </c>
      <c r="Q92" s="38" t="s">
        <v>605</v>
      </c>
      <c r="R92" s="38" t="s">
        <v>606</v>
      </c>
      <c r="S92" s="38" t="s">
        <v>644</v>
      </c>
      <c r="T92" s="38" t="s">
        <v>129</v>
      </c>
      <c r="U92" s="38">
        <v>300</v>
      </c>
      <c r="V92" s="38" t="s">
        <v>621</v>
      </c>
      <c r="W92" s="38" t="s">
        <v>715</v>
      </c>
      <c r="X92" s="38">
        <v>200</v>
      </c>
    </row>
    <row r="93" spans="1:24" hidden="1">
      <c r="A93" s="38" t="s">
        <v>1139</v>
      </c>
      <c r="B93" s="38" t="s">
        <v>302</v>
      </c>
      <c r="C93" s="38" t="s">
        <v>303</v>
      </c>
      <c r="D93" s="38" t="s">
        <v>1140</v>
      </c>
      <c r="E93" s="38" t="s">
        <v>600</v>
      </c>
      <c r="F93" s="38" t="s">
        <v>304</v>
      </c>
      <c r="G93" s="38" t="s">
        <v>305</v>
      </c>
      <c r="H93" s="38" t="s">
        <v>632</v>
      </c>
      <c r="I93" s="38" t="s">
        <v>1065</v>
      </c>
      <c r="J93" s="38" t="s">
        <v>44</v>
      </c>
      <c r="K93" s="38" t="s">
        <v>1141</v>
      </c>
      <c r="N93" s="45">
        <f t="shared" si="23"/>
        <v>12.636363636363637</v>
      </c>
      <c r="O93" s="45">
        <f t="shared" si="30"/>
        <v>1.8181818181818181E-2</v>
      </c>
      <c r="P93" s="45">
        <f t="shared" si="31"/>
        <v>1.4388489208633094E-3</v>
      </c>
      <c r="Q93" s="38" t="s">
        <v>635</v>
      </c>
      <c r="R93" s="38" t="s">
        <v>1087</v>
      </c>
      <c r="S93" s="38" t="s">
        <v>620</v>
      </c>
      <c r="T93" s="38" t="s">
        <v>99</v>
      </c>
      <c r="U93" s="38">
        <v>300</v>
      </c>
      <c r="V93" s="38" t="s">
        <v>911</v>
      </c>
      <c r="W93" s="38" t="s">
        <v>715</v>
      </c>
      <c r="X93" s="38">
        <v>200</v>
      </c>
    </row>
    <row r="94" spans="1:24" hidden="1">
      <c r="A94" s="38" t="s">
        <v>1142</v>
      </c>
      <c r="B94" s="38" t="s">
        <v>1143</v>
      </c>
      <c r="C94" s="38" t="s">
        <v>1144</v>
      </c>
      <c r="D94" s="38" t="s">
        <v>1145</v>
      </c>
      <c r="E94" s="38" t="s">
        <v>1007</v>
      </c>
      <c r="F94" s="38" t="s">
        <v>1146</v>
      </c>
      <c r="G94" s="38" t="s">
        <v>1147</v>
      </c>
      <c r="H94" s="38" t="s">
        <v>632</v>
      </c>
      <c r="I94" s="38" t="s">
        <v>1065</v>
      </c>
      <c r="J94" s="38" t="s">
        <v>105</v>
      </c>
      <c r="K94" s="38" t="s">
        <v>1148</v>
      </c>
      <c r="N94" s="45">
        <f t="shared" si="23"/>
        <v>12.333333333333334</v>
      </c>
      <c r="O94" s="45">
        <f t="shared" si="30"/>
        <v>1.6666666666666666E-2</v>
      </c>
      <c r="P94" s="45">
        <f t="shared" si="31"/>
        <v>1.3513513513513514E-3</v>
      </c>
      <c r="Q94" s="38" t="s">
        <v>635</v>
      </c>
      <c r="R94" s="38" t="s">
        <v>1149</v>
      </c>
      <c r="S94" s="38" t="s">
        <v>620</v>
      </c>
      <c r="T94" s="38" t="s">
        <v>1150</v>
      </c>
      <c r="U94" s="38">
        <v>500</v>
      </c>
      <c r="V94" s="38" t="s">
        <v>621</v>
      </c>
      <c r="W94" s="38" t="s">
        <v>715</v>
      </c>
      <c r="X94" s="38">
        <v>200</v>
      </c>
    </row>
    <row r="95" spans="1:24" hidden="1">
      <c r="A95" s="38" t="s">
        <v>279</v>
      </c>
      <c r="B95" s="38" t="s">
        <v>1151</v>
      </c>
      <c r="C95" s="38" t="s">
        <v>1152</v>
      </c>
      <c r="D95" s="38" t="s">
        <v>1153</v>
      </c>
      <c r="E95" s="38" t="s">
        <v>600</v>
      </c>
      <c r="F95" s="38" t="s">
        <v>1154</v>
      </c>
      <c r="G95" s="38" t="s">
        <v>1155</v>
      </c>
      <c r="J95" s="38" t="s">
        <v>1156</v>
      </c>
      <c r="K95" s="38" t="s">
        <v>1157</v>
      </c>
      <c r="N95" s="45">
        <f t="shared" si="23"/>
        <v>6.117647058823529</v>
      </c>
      <c r="O95" s="45">
        <f t="shared" si="30"/>
        <v>1.1764705882352941E-2</v>
      </c>
      <c r="P95" s="45">
        <f t="shared" si="31"/>
        <v>1.9230769230769232E-3</v>
      </c>
      <c r="Q95" s="38" t="s">
        <v>605</v>
      </c>
      <c r="R95" s="38" t="s">
        <v>1158</v>
      </c>
      <c r="S95" s="38" t="s">
        <v>67</v>
      </c>
      <c r="T95" s="38" t="s">
        <v>129</v>
      </c>
      <c r="U95" s="38">
        <v>0</v>
      </c>
      <c r="V95" s="38" t="s">
        <v>621</v>
      </c>
      <c r="W95" s="38" t="s">
        <v>763</v>
      </c>
      <c r="X95" s="38">
        <v>200</v>
      </c>
    </row>
    <row r="96" spans="1:24" hidden="1">
      <c r="A96" s="38" t="s">
        <v>315</v>
      </c>
      <c r="B96" s="38" t="s">
        <v>306</v>
      </c>
      <c r="C96" s="38" t="s">
        <v>307</v>
      </c>
      <c r="D96" s="38" t="s">
        <v>307</v>
      </c>
      <c r="E96" s="38" t="s">
        <v>600</v>
      </c>
      <c r="F96" s="38" t="s">
        <v>308</v>
      </c>
      <c r="G96" s="38" t="s">
        <v>309</v>
      </c>
      <c r="H96" s="38" t="s">
        <v>632</v>
      </c>
      <c r="I96" s="38" t="s">
        <v>1065</v>
      </c>
      <c r="J96" s="38" t="s">
        <v>113</v>
      </c>
      <c r="K96" s="38" t="s">
        <v>1159</v>
      </c>
      <c r="N96" s="45">
        <f t="shared" si="23"/>
        <v>11.428571428571429</v>
      </c>
      <c r="O96" s="45">
        <f t="shared" si="30"/>
        <v>1.4285714285714285E-2</v>
      </c>
      <c r="P96" s="45">
        <f t="shared" si="31"/>
        <v>1.25E-3</v>
      </c>
      <c r="Q96" s="38" t="s">
        <v>605</v>
      </c>
      <c r="R96" s="38" t="s">
        <v>915</v>
      </c>
      <c r="S96" s="38" t="s">
        <v>620</v>
      </c>
      <c r="T96" s="38" t="s">
        <v>129</v>
      </c>
      <c r="U96" s="38">
        <v>300</v>
      </c>
      <c r="V96" s="38" t="s">
        <v>621</v>
      </c>
      <c r="W96" s="38" t="s">
        <v>715</v>
      </c>
      <c r="X96" s="38">
        <v>200</v>
      </c>
    </row>
    <row r="97" spans="1:24" hidden="1">
      <c r="A97" s="38" t="s">
        <v>228</v>
      </c>
      <c r="B97" s="38" t="s">
        <v>316</v>
      </c>
      <c r="C97" s="38" t="s">
        <v>317</v>
      </c>
      <c r="D97" s="38" t="s">
        <v>1160</v>
      </c>
      <c r="E97" s="38" t="s">
        <v>600</v>
      </c>
      <c r="F97" s="38" t="s">
        <v>318</v>
      </c>
      <c r="G97" s="38" t="s">
        <v>319</v>
      </c>
      <c r="H97" s="38" t="s">
        <v>632</v>
      </c>
      <c r="I97" s="38" t="s">
        <v>1065</v>
      </c>
      <c r="J97" s="38" t="s">
        <v>320</v>
      </c>
      <c r="K97" s="38" t="s">
        <v>726</v>
      </c>
      <c r="N97" s="45">
        <f t="shared" si="23"/>
        <v>9.6666666666666661</v>
      </c>
      <c r="O97" s="45">
        <f t="shared" si="30"/>
        <v>1.3333333333333334E-2</v>
      </c>
      <c r="P97" s="45">
        <f t="shared" si="31"/>
        <v>1.3793103448275861E-3</v>
      </c>
      <c r="Q97" s="38" t="s">
        <v>605</v>
      </c>
      <c r="R97" s="38" t="s">
        <v>606</v>
      </c>
      <c r="S97" s="38" t="s">
        <v>607</v>
      </c>
      <c r="T97" s="38" t="s">
        <v>99</v>
      </c>
      <c r="U97" s="38">
        <v>300</v>
      </c>
      <c r="V97" s="38" t="s">
        <v>621</v>
      </c>
      <c r="W97" s="38" t="s">
        <v>715</v>
      </c>
      <c r="X97" s="38">
        <v>200</v>
      </c>
    </row>
    <row r="98" spans="1:24" hidden="1">
      <c r="A98" s="38" t="s">
        <v>1161</v>
      </c>
      <c r="B98" s="38" t="s">
        <v>327</v>
      </c>
      <c r="C98" s="38" t="s">
        <v>328</v>
      </c>
      <c r="D98" s="38" t="s">
        <v>1162</v>
      </c>
      <c r="E98" s="38" t="s">
        <v>600</v>
      </c>
      <c r="F98" s="38" t="s">
        <v>327</v>
      </c>
      <c r="G98" s="38" t="s">
        <v>329</v>
      </c>
      <c r="H98" s="38" t="s">
        <v>632</v>
      </c>
      <c r="I98" s="38" t="s">
        <v>1065</v>
      </c>
      <c r="J98" s="38" t="s">
        <v>105</v>
      </c>
      <c r="K98" s="38" t="s">
        <v>1163</v>
      </c>
      <c r="N98" s="45">
        <f t="shared" si="23"/>
        <v>9.5</v>
      </c>
      <c r="O98" s="45">
        <f t="shared" si="30"/>
        <v>1.6666666666666666E-2</v>
      </c>
      <c r="P98" s="45">
        <f t="shared" si="31"/>
        <v>1.7543859649122807E-3</v>
      </c>
      <c r="Q98" s="38" t="s">
        <v>605</v>
      </c>
      <c r="R98" s="38" t="s">
        <v>1164</v>
      </c>
      <c r="S98" s="38" t="s">
        <v>1165</v>
      </c>
      <c r="T98" s="38" t="s">
        <v>99</v>
      </c>
      <c r="U98" s="38">
        <v>300</v>
      </c>
      <c r="V98" s="38" t="s">
        <v>621</v>
      </c>
      <c r="W98" s="38" t="s">
        <v>715</v>
      </c>
      <c r="X98" s="38">
        <v>200</v>
      </c>
    </row>
    <row r="99" spans="1:24">
      <c r="A99" s="38" t="s">
        <v>1040</v>
      </c>
      <c r="B99" s="38" t="s">
        <v>1041</v>
      </c>
      <c r="C99" s="38" t="s">
        <v>1042</v>
      </c>
      <c r="D99" s="38" t="s">
        <v>1043</v>
      </c>
      <c r="E99" s="38" t="s">
        <v>600</v>
      </c>
      <c r="F99" s="38" t="s">
        <v>1044</v>
      </c>
      <c r="G99" s="50" t="s">
        <v>1045</v>
      </c>
      <c r="I99" s="38" t="s">
        <v>923</v>
      </c>
      <c r="J99" s="38" t="s">
        <v>44</v>
      </c>
      <c r="K99" s="38" t="s">
        <v>846</v>
      </c>
      <c r="M99" s="38" t="s">
        <v>584</v>
      </c>
      <c r="N99" s="45">
        <f t="shared" si="23"/>
        <v>6.0909090909090908</v>
      </c>
      <c r="O99" s="45">
        <f>U99/J99</f>
        <v>2.7272727272727271E-2</v>
      </c>
      <c r="P99" s="45">
        <f>U99/K99</f>
        <v>4.4776119402985077E-3</v>
      </c>
      <c r="Q99" s="38" t="s">
        <v>605</v>
      </c>
      <c r="R99" s="38" t="s">
        <v>606</v>
      </c>
      <c r="S99" s="38" t="s">
        <v>607</v>
      </c>
      <c r="T99" s="38" t="s">
        <v>100</v>
      </c>
      <c r="U99" s="38">
        <v>300</v>
      </c>
      <c r="V99" s="38" t="s">
        <v>1046</v>
      </c>
      <c r="W99" s="38" t="s">
        <v>928</v>
      </c>
      <c r="X99" s="38">
        <v>200</v>
      </c>
    </row>
    <row r="100" spans="1:24" hidden="1">
      <c r="A100" s="38" t="s">
        <v>1168</v>
      </c>
      <c r="B100" s="38" t="s">
        <v>1169</v>
      </c>
      <c r="C100" s="38" t="s">
        <v>1170</v>
      </c>
      <c r="D100" s="38" t="s">
        <v>1171</v>
      </c>
      <c r="E100" s="38" t="s">
        <v>600</v>
      </c>
      <c r="F100" s="38" t="s">
        <v>1172</v>
      </c>
      <c r="G100" s="38" t="s">
        <v>1173</v>
      </c>
      <c r="J100" s="38" t="s">
        <v>1174</v>
      </c>
      <c r="K100" s="38" t="s">
        <v>1175</v>
      </c>
      <c r="N100" s="45">
        <f t="shared" si="23"/>
        <v>6.0526315789473681</v>
      </c>
      <c r="O100" s="45">
        <f t="shared" ref="O100:O105" si="32">X100/J100</f>
        <v>7.8947368421052634E-3</v>
      </c>
      <c r="P100" s="45">
        <f t="shared" ref="P100:P105" si="33">X100/K100</f>
        <v>1.3043478260869566E-3</v>
      </c>
      <c r="Q100" s="38" t="s">
        <v>635</v>
      </c>
      <c r="R100" s="38" t="s">
        <v>1176</v>
      </c>
      <c r="S100" s="38" t="s">
        <v>645</v>
      </c>
      <c r="T100" s="38" t="s">
        <v>99</v>
      </c>
      <c r="U100" s="38">
        <v>500</v>
      </c>
      <c r="V100" s="38" t="s">
        <v>621</v>
      </c>
      <c r="W100" s="38" t="s">
        <v>928</v>
      </c>
      <c r="X100" s="38">
        <v>300</v>
      </c>
    </row>
    <row r="101" spans="1:24" hidden="1">
      <c r="A101" s="38" t="s">
        <v>100</v>
      </c>
      <c r="B101" s="38" t="s">
        <v>334</v>
      </c>
      <c r="C101" s="38" t="s">
        <v>335</v>
      </c>
      <c r="D101" s="38" t="s">
        <v>1177</v>
      </c>
      <c r="E101" s="38" t="s">
        <v>688</v>
      </c>
      <c r="F101" s="38" t="s">
        <v>334</v>
      </c>
      <c r="G101" s="38" t="s">
        <v>336</v>
      </c>
      <c r="H101" s="38" t="s">
        <v>632</v>
      </c>
      <c r="I101" s="38" t="s">
        <v>1065</v>
      </c>
      <c r="J101" s="38" t="s">
        <v>105</v>
      </c>
      <c r="K101" s="38" t="s">
        <v>1178</v>
      </c>
      <c r="N101" s="45">
        <f t="shared" si="23"/>
        <v>9.4166666666666661</v>
      </c>
      <c r="O101" s="45">
        <f t="shared" si="32"/>
        <v>1.6666666666666666E-2</v>
      </c>
      <c r="P101" s="45">
        <f t="shared" si="33"/>
        <v>1.7699115044247787E-3</v>
      </c>
      <c r="Q101" s="38" t="s">
        <v>635</v>
      </c>
      <c r="R101" s="38" t="s">
        <v>1179</v>
      </c>
      <c r="S101" s="38" t="s">
        <v>620</v>
      </c>
      <c r="T101" s="38" t="s">
        <v>99</v>
      </c>
      <c r="U101" s="38">
        <v>300</v>
      </c>
      <c r="V101" s="38" t="s">
        <v>621</v>
      </c>
      <c r="W101" s="38" t="s">
        <v>1116</v>
      </c>
      <c r="X101" s="38">
        <v>200</v>
      </c>
    </row>
    <row r="102" spans="1:24" hidden="1">
      <c r="A102" s="38" t="s">
        <v>1180</v>
      </c>
      <c r="B102" s="38" t="s">
        <v>341</v>
      </c>
      <c r="C102" s="38" t="s">
        <v>342</v>
      </c>
      <c r="D102" s="38" t="s">
        <v>1181</v>
      </c>
      <c r="E102" s="38" t="s">
        <v>600</v>
      </c>
      <c r="F102" s="38" t="s">
        <v>1182</v>
      </c>
      <c r="G102" s="38" t="s">
        <v>344</v>
      </c>
      <c r="H102" s="38" t="s">
        <v>632</v>
      </c>
      <c r="I102" s="38" t="s">
        <v>1065</v>
      </c>
      <c r="J102" s="38" t="s">
        <v>345</v>
      </c>
      <c r="K102" s="38" t="s">
        <v>1163</v>
      </c>
      <c r="N102" s="45">
        <f t="shared" si="23"/>
        <v>8.4444444444444446</v>
      </c>
      <c r="O102" s="45">
        <f t="shared" si="32"/>
        <v>1.4814814814814815E-2</v>
      </c>
      <c r="P102" s="45">
        <f t="shared" si="33"/>
        <v>1.7543859649122807E-3</v>
      </c>
      <c r="Q102" s="38" t="s">
        <v>605</v>
      </c>
      <c r="R102" s="38" t="s">
        <v>606</v>
      </c>
      <c r="S102" s="38" t="s">
        <v>620</v>
      </c>
      <c r="T102" s="38" t="s">
        <v>100</v>
      </c>
      <c r="U102" s="38">
        <v>0</v>
      </c>
      <c r="V102" s="38" t="s">
        <v>621</v>
      </c>
      <c r="W102" s="38" t="s">
        <v>715</v>
      </c>
      <c r="X102" s="38">
        <v>200</v>
      </c>
    </row>
    <row r="103" spans="1:24" hidden="1">
      <c r="A103" s="38" t="s">
        <v>1183</v>
      </c>
      <c r="B103" s="38" t="s">
        <v>1184</v>
      </c>
      <c r="C103" s="38" t="s">
        <v>1185</v>
      </c>
      <c r="D103" s="38" t="s">
        <v>1186</v>
      </c>
      <c r="E103" s="38" t="s">
        <v>688</v>
      </c>
      <c r="F103" s="38" t="s">
        <v>1187</v>
      </c>
      <c r="G103" s="38" t="s">
        <v>1188</v>
      </c>
      <c r="H103" s="38" t="s">
        <v>632</v>
      </c>
      <c r="I103" s="38" t="s">
        <v>1065</v>
      </c>
      <c r="J103" s="38" t="s">
        <v>175</v>
      </c>
      <c r="K103" s="38" t="s">
        <v>975</v>
      </c>
      <c r="N103" s="45">
        <f t="shared" si="23"/>
        <v>8.4</v>
      </c>
      <c r="O103" s="45">
        <f t="shared" si="32"/>
        <v>0.02</v>
      </c>
      <c r="P103" s="45">
        <f t="shared" si="33"/>
        <v>2.3809523809523812E-3</v>
      </c>
      <c r="Q103" s="38" t="s">
        <v>635</v>
      </c>
      <c r="R103" s="38" t="s">
        <v>1189</v>
      </c>
      <c r="S103" s="38" t="s">
        <v>620</v>
      </c>
      <c r="T103" s="38" t="s">
        <v>129</v>
      </c>
      <c r="U103" s="38">
        <v>500</v>
      </c>
      <c r="V103" s="38" t="s">
        <v>621</v>
      </c>
      <c r="W103" s="38" t="s">
        <v>1116</v>
      </c>
      <c r="X103" s="38">
        <v>200</v>
      </c>
    </row>
    <row r="104" spans="1:24" hidden="1">
      <c r="A104" s="38" t="s">
        <v>1190</v>
      </c>
      <c r="B104" s="38" t="s">
        <v>1191</v>
      </c>
      <c r="C104" s="38" t="s">
        <v>1192</v>
      </c>
      <c r="D104" s="38" t="s">
        <v>1193</v>
      </c>
      <c r="E104" s="38" t="s">
        <v>688</v>
      </c>
      <c r="F104" s="38" t="s">
        <v>1191</v>
      </c>
      <c r="G104" s="38" t="s">
        <v>1194</v>
      </c>
      <c r="J104" s="38" t="s">
        <v>1195</v>
      </c>
      <c r="K104" s="38" t="s">
        <v>1196</v>
      </c>
      <c r="N104" s="45">
        <f t="shared" si="23"/>
        <v>5.8250000000000002</v>
      </c>
      <c r="O104" s="45">
        <f t="shared" si="32"/>
        <v>7.4999999999999997E-3</v>
      </c>
      <c r="P104" s="45">
        <f t="shared" si="33"/>
        <v>1.2875536480686696E-3</v>
      </c>
      <c r="Q104" s="38" t="s">
        <v>605</v>
      </c>
      <c r="R104" s="38" t="s">
        <v>1197</v>
      </c>
      <c r="S104" s="38" t="s">
        <v>645</v>
      </c>
      <c r="T104" s="38" t="s">
        <v>100</v>
      </c>
      <c r="U104" s="38">
        <v>500</v>
      </c>
      <c r="V104" s="38" t="s">
        <v>645</v>
      </c>
      <c r="W104" s="38" t="s">
        <v>622</v>
      </c>
      <c r="X104" s="38">
        <v>300</v>
      </c>
    </row>
    <row r="105" spans="1:24" hidden="1">
      <c r="A105" s="38" t="s">
        <v>1198</v>
      </c>
      <c r="B105" s="38" t="s">
        <v>99</v>
      </c>
      <c r="C105" s="38" t="s">
        <v>1199</v>
      </c>
      <c r="D105" s="38" t="s">
        <v>1200</v>
      </c>
      <c r="E105" s="38" t="s">
        <v>600</v>
      </c>
      <c r="F105" s="38" t="s">
        <v>1201</v>
      </c>
      <c r="G105" s="38" t="s">
        <v>1202</v>
      </c>
      <c r="H105" s="38" t="s">
        <v>632</v>
      </c>
      <c r="I105" s="38" t="s">
        <v>1065</v>
      </c>
      <c r="J105" s="38" t="s">
        <v>1203</v>
      </c>
      <c r="K105" s="38" t="s">
        <v>1204</v>
      </c>
      <c r="N105" s="45">
        <f t="shared" si="23"/>
        <v>8.3407332660612177</v>
      </c>
      <c r="O105" s="45">
        <f t="shared" si="32"/>
        <v>1.3454423141607804E-2</v>
      </c>
      <c r="P105" s="45">
        <f t="shared" si="33"/>
        <v>1.61309835867242E-3</v>
      </c>
      <c r="Q105" s="38" t="s">
        <v>753</v>
      </c>
      <c r="R105" s="38" t="s">
        <v>659</v>
      </c>
      <c r="S105" s="38" t="s">
        <v>637</v>
      </c>
      <c r="T105" s="38" t="s">
        <v>99</v>
      </c>
      <c r="U105" s="38">
        <v>300</v>
      </c>
      <c r="V105" s="38" t="s">
        <v>621</v>
      </c>
      <c r="W105" s="38" t="s">
        <v>715</v>
      </c>
      <c r="X105" s="38">
        <v>200</v>
      </c>
    </row>
    <row r="106" spans="1:24" s="35" customFormat="1">
      <c r="A106" s="35" t="s">
        <v>1166</v>
      </c>
      <c r="B106" s="35" t="s">
        <v>457</v>
      </c>
      <c r="C106" s="35" t="s">
        <v>458</v>
      </c>
      <c r="D106" s="35" t="s">
        <v>458</v>
      </c>
      <c r="E106" s="35" t="s">
        <v>600</v>
      </c>
      <c r="F106" s="35" t="s">
        <v>459</v>
      </c>
      <c r="G106" s="36" t="s">
        <v>460</v>
      </c>
      <c r="I106" s="35" t="s">
        <v>1065</v>
      </c>
      <c r="J106" s="35" t="s">
        <v>461</v>
      </c>
      <c r="K106" s="35" t="s">
        <v>673</v>
      </c>
      <c r="M106" s="35" t="s">
        <v>584</v>
      </c>
      <c r="N106" s="37">
        <f t="shared" si="23"/>
        <v>6.0909090909090908</v>
      </c>
      <c r="O106" s="37">
        <f>U106/J106</f>
        <v>1.3636363636363636E-2</v>
      </c>
      <c r="P106" s="37">
        <f>U106/K106</f>
        <v>2.2388059701492539E-3</v>
      </c>
      <c r="Q106" s="35" t="s">
        <v>605</v>
      </c>
      <c r="R106" s="35" t="s">
        <v>741</v>
      </c>
      <c r="S106" s="35" t="s">
        <v>607</v>
      </c>
      <c r="T106" s="35" t="s">
        <v>100</v>
      </c>
      <c r="U106" s="35">
        <v>300</v>
      </c>
      <c r="V106" s="35" t="s">
        <v>1167</v>
      </c>
      <c r="W106" s="35" t="s">
        <v>715</v>
      </c>
      <c r="X106" s="35">
        <v>200</v>
      </c>
    </row>
    <row r="107" spans="1:24" hidden="1">
      <c r="A107" s="38" t="s">
        <v>1214</v>
      </c>
      <c r="B107" s="38" t="s">
        <v>1215</v>
      </c>
      <c r="C107" s="38" t="s">
        <v>1216</v>
      </c>
      <c r="D107" s="38" t="s">
        <v>1217</v>
      </c>
      <c r="E107" s="38" t="s">
        <v>600</v>
      </c>
      <c r="F107" s="38" t="s">
        <v>1218</v>
      </c>
      <c r="G107" s="38" t="s">
        <v>1219</v>
      </c>
      <c r="H107" s="38" t="s">
        <v>632</v>
      </c>
      <c r="I107" s="38" t="s">
        <v>1065</v>
      </c>
      <c r="J107" s="38" t="s">
        <v>1220</v>
      </c>
      <c r="K107" s="38" t="s">
        <v>1221</v>
      </c>
      <c r="N107" s="45">
        <f t="shared" si="23"/>
        <v>7.8888888888888893</v>
      </c>
      <c r="O107" s="45">
        <f t="shared" ref="O107:O110" si="34">X107/J107</f>
        <v>5.5555555555555558E-3</v>
      </c>
      <c r="P107" s="45">
        <f t="shared" ref="P107:P110" si="35">X107/K107</f>
        <v>7.0422535211267609E-4</v>
      </c>
      <c r="Q107" s="38" t="s">
        <v>605</v>
      </c>
      <c r="R107" s="38" t="s">
        <v>1222</v>
      </c>
      <c r="S107" s="38" t="s">
        <v>67</v>
      </c>
      <c r="T107" s="38" t="s">
        <v>100</v>
      </c>
      <c r="U107" s="38">
        <v>0</v>
      </c>
      <c r="V107" s="38" t="s">
        <v>621</v>
      </c>
      <c r="W107" s="38" t="s">
        <v>715</v>
      </c>
      <c r="X107" s="38">
        <v>300</v>
      </c>
    </row>
    <row r="108" spans="1:24" hidden="1">
      <c r="A108" s="38" t="s">
        <v>325</v>
      </c>
      <c r="B108" s="38" t="s">
        <v>1223</v>
      </c>
      <c r="C108" s="38" t="s">
        <v>1224</v>
      </c>
      <c r="D108" s="38" t="s">
        <v>1224</v>
      </c>
      <c r="E108" s="38" t="s">
        <v>600</v>
      </c>
      <c r="F108" s="38" t="s">
        <v>1225</v>
      </c>
      <c r="G108" s="38" t="s">
        <v>1226</v>
      </c>
      <c r="H108" s="51"/>
      <c r="I108" s="51"/>
      <c r="J108" s="38" t="s">
        <v>1227</v>
      </c>
      <c r="K108" s="38" t="s">
        <v>1228</v>
      </c>
      <c r="N108" s="45">
        <f t="shared" si="23"/>
        <v>5.691699604743083</v>
      </c>
      <c r="O108" s="45">
        <f t="shared" si="34"/>
        <v>7.9051383399209481E-3</v>
      </c>
      <c r="P108" s="45">
        <f t="shared" si="35"/>
        <v>1.3888888888888889E-3</v>
      </c>
      <c r="Q108" s="38" t="s">
        <v>605</v>
      </c>
      <c r="R108" s="38" t="s">
        <v>741</v>
      </c>
      <c r="S108" s="38" t="s">
        <v>1229</v>
      </c>
      <c r="T108" s="38" t="s">
        <v>99</v>
      </c>
      <c r="U108" s="38">
        <v>300</v>
      </c>
      <c r="V108" s="38" t="s">
        <v>621</v>
      </c>
      <c r="W108" s="38" t="s">
        <v>928</v>
      </c>
      <c r="X108" s="38">
        <v>200</v>
      </c>
    </row>
    <row r="109" spans="1:24" hidden="1">
      <c r="A109" s="38" t="s">
        <v>1320</v>
      </c>
      <c r="B109" s="38" t="s">
        <v>1321</v>
      </c>
      <c r="C109" s="38" t="s">
        <v>1322</v>
      </c>
      <c r="D109" s="38" t="s">
        <v>1323</v>
      </c>
      <c r="E109" s="38" t="s">
        <v>1007</v>
      </c>
      <c r="F109" s="38" t="s">
        <v>1321</v>
      </c>
      <c r="G109" s="38" t="s">
        <v>1324</v>
      </c>
      <c r="H109" s="38" t="s">
        <v>632</v>
      </c>
      <c r="I109" s="38" t="s">
        <v>1065</v>
      </c>
      <c r="J109" s="38" t="s">
        <v>822</v>
      </c>
      <c r="K109" s="38" t="s">
        <v>924</v>
      </c>
      <c r="N109" s="45">
        <f t="shared" si="23"/>
        <v>5.806451612903226</v>
      </c>
      <c r="O109" s="45">
        <f t="shared" si="34"/>
        <v>9.6774193548387101E-3</v>
      </c>
      <c r="P109" s="45">
        <f t="shared" si="35"/>
        <v>1.6666666666666668E-3</v>
      </c>
      <c r="Q109" s="38" t="s">
        <v>718</v>
      </c>
      <c r="R109" s="38" t="s">
        <v>606</v>
      </c>
      <c r="S109" s="38" t="s">
        <v>620</v>
      </c>
      <c r="T109" s="38" t="s">
        <v>229</v>
      </c>
      <c r="U109" s="38">
        <v>500</v>
      </c>
      <c r="V109" s="38" t="s">
        <v>1325</v>
      </c>
      <c r="W109" s="38" t="s">
        <v>715</v>
      </c>
      <c r="X109" s="38">
        <v>300</v>
      </c>
    </row>
    <row r="110" spans="1:24" hidden="1">
      <c r="A110" s="38" t="s">
        <v>1239</v>
      </c>
      <c r="B110" s="38" t="s">
        <v>1240</v>
      </c>
      <c r="C110" s="38" t="s">
        <v>1241</v>
      </c>
      <c r="D110" s="38" t="s">
        <v>1242</v>
      </c>
      <c r="E110" s="38" t="s">
        <v>688</v>
      </c>
      <c r="F110" s="38" t="s">
        <v>1243</v>
      </c>
      <c r="G110" s="38" t="s">
        <v>1244</v>
      </c>
      <c r="J110" s="38" t="s">
        <v>1245</v>
      </c>
      <c r="K110" s="38" t="s">
        <v>175</v>
      </c>
      <c r="N110" s="45">
        <f t="shared" si="23"/>
        <v>5.5865921787709496</v>
      </c>
      <c r="O110" s="45">
        <f t="shared" si="34"/>
        <v>0</v>
      </c>
      <c r="P110" s="45">
        <f t="shared" si="35"/>
        <v>0</v>
      </c>
      <c r="Q110" s="38" t="s">
        <v>718</v>
      </c>
      <c r="R110" s="38" t="s">
        <v>1246</v>
      </c>
      <c r="S110" s="38" t="s">
        <v>620</v>
      </c>
      <c r="T110" s="38" t="s">
        <v>99</v>
      </c>
      <c r="U110" s="38">
        <v>0</v>
      </c>
      <c r="V110" s="38" t="s">
        <v>621</v>
      </c>
      <c r="W110" s="38" t="s">
        <v>804</v>
      </c>
      <c r="X110" s="38">
        <v>0</v>
      </c>
    </row>
    <row r="111" spans="1:24" hidden="1">
      <c r="A111" s="38" t="s">
        <v>850</v>
      </c>
      <c r="B111" s="38" t="s">
        <v>851</v>
      </c>
      <c r="C111" s="38" t="s">
        <v>852</v>
      </c>
      <c r="D111" s="38" t="s">
        <v>852</v>
      </c>
      <c r="E111" s="38" t="s">
        <v>688</v>
      </c>
      <c r="F111" s="38" t="s">
        <v>853</v>
      </c>
      <c r="G111" s="38" t="s">
        <v>854</v>
      </c>
      <c r="H111" s="38" t="s">
        <v>632</v>
      </c>
      <c r="I111" s="38" t="s">
        <v>633</v>
      </c>
      <c r="J111" s="38" t="s">
        <v>837</v>
      </c>
      <c r="K111" s="38" t="s">
        <v>669</v>
      </c>
      <c r="N111" s="45">
        <f t="shared" si="23"/>
        <v>5.75</v>
      </c>
      <c r="O111" s="45">
        <f>U111/J111</f>
        <v>1.4999999999999999E-2</v>
      </c>
      <c r="P111" s="45">
        <f>U111/K111</f>
        <v>2.6086956521739132E-3</v>
      </c>
      <c r="Q111" s="38" t="s">
        <v>635</v>
      </c>
      <c r="R111" s="38" t="s">
        <v>693</v>
      </c>
      <c r="S111" s="38" t="s">
        <v>694</v>
      </c>
      <c r="T111" s="38" t="s">
        <v>229</v>
      </c>
      <c r="U111" s="38">
        <v>300</v>
      </c>
      <c r="V111" s="38" t="s">
        <v>855</v>
      </c>
      <c r="W111" s="38" t="s">
        <v>638</v>
      </c>
      <c r="X111" s="38">
        <v>200</v>
      </c>
    </row>
    <row r="112" spans="1:24" hidden="1">
      <c r="A112" s="38" t="s">
        <v>168</v>
      </c>
      <c r="B112" s="38" t="s">
        <v>1250</v>
      </c>
      <c r="C112" s="38" t="s">
        <v>1251</v>
      </c>
      <c r="D112" s="38" t="s">
        <v>1251</v>
      </c>
      <c r="E112" s="38" t="s">
        <v>600</v>
      </c>
      <c r="F112" s="38" t="s">
        <v>1250</v>
      </c>
      <c r="G112" s="38" t="s">
        <v>1252</v>
      </c>
      <c r="J112" s="38" t="s">
        <v>44</v>
      </c>
      <c r="K112" s="38" t="s">
        <v>736</v>
      </c>
      <c r="N112" s="45"/>
      <c r="O112" s="45"/>
      <c r="P112" s="45"/>
      <c r="Q112" s="38" t="s">
        <v>605</v>
      </c>
      <c r="R112" s="38" t="s">
        <v>1253</v>
      </c>
      <c r="S112" s="38" t="s">
        <v>620</v>
      </c>
      <c r="T112" s="38" t="s">
        <v>1254</v>
      </c>
      <c r="U112" s="38" t="s">
        <v>609</v>
      </c>
      <c r="V112" s="38" t="s">
        <v>1252</v>
      </c>
      <c r="W112" s="38" t="s">
        <v>662</v>
      </c>
      <c r="X112" s="38" t="s">
        <v>1255</v>
      </c>
    </row>
    <row r="113" spans="1:24" hidden="1">
      <c r="A113" s="38" t="s">
        <v>1256</v>
      </c>
      <c r="B113" s="38" t="s">
        <v>348</v>
      </c>
      <c r="C113" s="38" t="s">
        <v>349</v>
      </c>
      <c r="D113" s="38" t="s">
        <v>1257</v>
      </c>
      <c r="E113" s="38" t="s">
        <v>600</v>
      </c>
      <c r="F113" s="38" t="s">
        <v>350</v>
      </c>
      <c r="G113" s="38" t="s">
        <v>351</v>
      </c>
      <c r="H113" s="38" t="s">
        <v>632</v>
      </c>
      <c r="I113" s="38" t="s">
        <v>1065</v>
      </c>
      <c r="J113" s="38" t="s">
        <v>352</v>
      </c>
      <c r="K113" s="38" t="s">
        <v>1258</v>
      </c>
      <c r="N113" s="45">
        <f t="shared" ref="N113:N132" si="36">K113/J113</f>
        <v>7.4210526315789478</v>
      </c>
      <c r="O113" s="45">
        <f t="shared" ref="O113:O126" si="37">X113/J113</f>
        <v>1.0526315789473684E-2</v>
      </c>
      <c r="P113" s="45">
        <f t="shared" ref="P113:P126" si="38">X113/K113</f>
        <v>1.4184397163120568E-3</v>
      </c>
      <c r="Q113" s="38" t="s">
        <v>605</v>
      </c>
      <c r="R113" s="38" t="s">
        <v>1259</v>
      </c>
      <c r="S113" s="38" t="s">
        <v>1260</v>
      </c>
      <c r="T113" s="38" t="s">
        <v>99</v>
      </c>
      <c r="U113" s="38">
        <v>300</v>
      </c>
      <c r="V113" s="38" t="s">
        <v>621</v>
      </c>
      <c r="W113" s="38" t="s">
        <v>715</v>
      </c>
      <c r="X113" s="38">
        <v>200</v>
      </c>
    </row>
    <row r="114" spans="1:24" hidden="1">
      <c r="A114" s="38" t="s">
        <v>864</v>
      </c>
      <c r="B114" s="38" t="s">
        <v>141</v>
      </c>
      <c r="C114" s="38" t="s">
        <v>142</v>
      </c>
      <c r="D114" s="38" t="s">
        <v>2699</v>
      </c>
      <c r="E114" s="38" t="s">
        <v>688</v>
      </c>
      <c r="F114" s="38" t="s">
        <v>143</v>
      </c>
      <c r="G114" s="38" t="s">
        <v>144</v>
      </c>
      <c r="H114" s="38" t="s">
        <v>632</v>
      </c>
      <c r="I114" s="38" t="s">
        <v>633</v>
      </c>
      <c r="J114" s="38" t="s">
        <v>105</v>
      </c>
      <c r="K114" s="38" t="s">
        <v>846</v>
      </c>
      <c r="N114" s="45">
        <f t="shared" si="36"/>
        <v>5.583333333333333</v>
      </c>
      <c r="O114" s="45">
        <f>U114/J114</f>
        <v>2.5000000000000001E-2</v>
      </c>
      <c r="P114" s="45">
        <f>U114/K114</f>
        <v>4.4776119402985077E-3</v>
      </c>
      <c r="Q114" s="38" t="s">
        <v>635</v>
      </c>
      <c r="R114" s="38" t="s">
        <v>741</v>
      </c>
      <c r="S114" s="38" t="s">
        <v>865</v>
      </c>
      <c r="T114" s="38" t="s">
        <v>129</v>
      </c>
      <c r="U114" s="38">
        <v>300</v>
      </c>
      <c r="V114" s="38" t="s">
        <v>866</v>
      </c>
      <c r="W114" s="38" t="s">
        <v>622</v>
      </c>
      <c r="X114" s="38">
        <v>200</v>
      </c>
    </row>
    <row r="115" spans="1:24" hidden="1">
      <c r="A115" s="38" t="s">
        <v>1261</v>
      </c>
      <c r="B115" s="38" t="s">
        <v>1262</v>
      </c>
      <c r="C115" s="38" t="s">
        <v>1263</v>
      </c>
      <c r="D115" s="38" t="s">
        <v>1264</v>
      </c>
      <c r="E115" s="38" t="s">
        <v>600</v>
      </c>
      <c r="F115" s="38" t="s">
        <v>1265</v>
      </c>
      <c r="G115" s="38" t="s">
        <v>1266</v>
      </c>
      <c r="I115" s="38" t="s">
        <v>1065</v>
      </c>
      <c r="J115" s="38" t="s">
        <v>1267</v>
      </c>
      <c r="K115" s="38" t="s">
        <v>1268</v>
      </c>
      <c r="N115" s="45">
        <f t="shared" si="36"/>
        <v>5.5466666666666669</v>
      </c>
      <c r="O115" s="45">
        <f t="shared" si="37"/>
        <v>8.0000000000000002E-3</v>
      </c>
      <c r="P115" s="45">
        <f t="shared" si="38"/>
        <v>1.4423076923076924E-3</v>
      </c>
      <c r="Q115" s="38" t="s">
        <v>718</v>
      </c>
      <c r="R115" s="38" t="s">
        <v>684</v>
      </c>
      <c r="S115" s="38" t="s">
        <v>620</v>
      </c>
      <c r="T115" s="38" t="s">
        <v>99</v>
      </c>
      <c r="U115" s="38">
        <v>500</v>
      </c>
      <c r="V115" s="38" t="s">
        <v>1269</v>
      </c>
      <c r="W115" s="38" t="s">
        <v>928</v>
      </c>
      <c r="X115" s="38">
        <v>300</v>
      </c>
    </row>
    <row r="116" spans="1:24" hidden="1">
      <c r="A116" s="38" t="s">
        <v>1273</v>
      </c>
      <c r="B116" s="38" t="s">
        <v>1274</v>
      </c>
      <c r="C116" s="38" t="s">
        <v>1275</v>
      </c>
      <c r="D116" s="38" t="s">
        <v>1276</v>
      </c>
      <c r="E116" s="38" t="s">
        <v>688</v>
      </c>
      <c r="F116" s="38" t="s">
        <v>1277</v>
      </c>
      <c r="G116" s="38" t="s">
        <v>1278</v>
      </c>
      <c r="H116" s="38" t="s">
        <v>632</v>
      </c>
      <c r="I116" s="38" t="s">
        <v>1065</v>
      </c>
      <c r="J116" s="38" t="s">
        <v>44</v>
      </c>
      <c r="K116" s="38" t="s">
        <v>1279</v>
      </c>
      <c r="N116" s="45">
        <f t="shared" si="36"/>
        <v>6.7272727272727275</v>
      </c>
      <c r="O116" s="45">
        <f t="shared" si="37"/>
        <v>1.8181818181818181E-2</v>
      </c>
      <c r="P116" s="45">
        <f t="shared" si="38"/>
        <v>2.7027027027027029E-3</v>
      </c>
      <c r="Q116" s="38" t="s">
        <v>635</v>
      </c>
      <c r="R116" s="38" t="s">
        <v>1280</v>
      </c>
      <c r="S116" s="38" t="s">
        <v>620</v>
      </c>
      <c r="T116" s="38" t="s">
        <v>100</v>
      </c>
      <c r="U116" s="38">
        <v>300</v>
      </c>
      <c r="V116" s="38" t="s">
        <v>621</v>
      </c>
      <c r="W116" s="38" t="s">
        <v>1116</v>
      </c>
      <c r="X116" s="38">
        <v>200</v>
      </c>
    </row>
    <row r="117" spans="1:24" hidden="1">
      <c r="A117" s="38" t="s">
        <v>1281</v>
      </c>
      <c r="B117" s="38" t="s">
        <v>1282</v>
      </c>
      <c r="C117" s="38" t="s">
        <v>1283</v>
      </c>
      <c r="D117" s="38" t="s">
        <v>1283</v>
      </c>
      <c r="E117" s="38" t="s">
        <v>600</v>
      </c>
      <c r="F117" s="38" t="s">
        <v>1284</v>
      </c>
      <c r="G117" s="38" t="s">
        <v>1285</v>
      </c>
      <c r="J117" s="38" t="s">
        <v>1286</v>
      </c>
      <c r="K117" s="38" t="s">
        <v>1287</v>
      </c>
      <c r="N117" s="45">
        <f t="shared" si="36"/>
        <v>5.4285714285714288</v>
      </c>
      <c r="O117" s="45">
        <f t="shared" si="37"/>
        <v>7.1428571428571426E-3</v>
      </c>
      <c r="P117" s="45">
        <f t="shared" si="38"/>
        <v>1.3157894736842105E-3</v>
      </c>
      <c r="Q117" s="38" t="s">
        <v>605</v>
      </c>
      <c r="R117" s="38" t="s">
        <v>1288</v>
      </c>
      <c r="S117" s="38" t="s">
        <v>607</v>
      </c>
      <c r="T117" s="38" t="s">
        <v>229</v>
      </c>
      <c r="U117" s="38">
        <v>300</v>
      </c>
      <c r="V117" s="38" t="s">
        <v>1289</v>
      </c>
      <c r="W117" s="38" t="s">
        <v>715</v>
      </c>
      <c r="X117" s="38">
        <v>200</v>
      </c>
    </row>
    <row r="118" spans="1:24" hidden="1">
      <c r="A118" s="38" t="s">
        <v>1290</v>
      </c>
      <c r="B118" s="38" t="s">
        <v>1291</v>
      </c>
      <c r="C118" s="38" t="s">
        <v>1292</v>
      </c>
      <c r="D118" s="38" t="s">
        <v>1293</v>
      </c>
      <c r="E118" s="38" t="s">
        <v>600</v>
      </c>
      <c r="F118" s="38" t="s">
        <v>1294</v>
      </c>
      <c r="G118" s="38" t="s">
        <v>1295</v>
      </c>
      <c r="J118" s="38" t="s">
        <v>1079</v>
      </c>
      <c r="K118" s="38" t="s">
        <v>1296</v>
      </c>
      <c r="N118" s="45">
        <f t="shared" si="36"/>
        <v>5.4</v>
      </c>
      <c r="O118" s="45">
        <f t="shared" si="37"/>
        <v>8.0000000000000002E-3</v>
      </c>
      <c r="P118" s="45">
        <f t="shared" si="38"/>
        <v>1.4814814814814814E-3</v>
      </c>
      <c r="Q118" s="38" t="s">
        <v>605</v>
      </c>
      <c r="R118" s="38" t="s">
        <v>606</v>
      </c>
      <c r="S118" s="38" t="s">
        <v>607</v>
      </c>
      <c r="T118" s="38" t="s">
        <v>1297</v>
      </c>
      <c r="U118" s="38">
        <v>300</v>
      </c>
      <c r="V118" s="38" t="s">
        <v>621</v>
      </c>
      <c r="W118" s="38" t="s">
        <v>928</v>
      </c>
      <c r="X118" s="38">
        <v>200</v>
      </c>
    </row>
    <row r="119" spans="1:24" hidden="1">
      <c r="A119" s="38" t="s">
        <v>1298</v>
      </c>
      <c r="B119" s="38" t="s">
        <v>354</v>
      </c>
      <c r="C119" s="38" t="s">
        <v>355</v>
      </c>
      <c r="D119" s="38" t="s">
        <v>1299</v>
      </c>
      <c r="E119" s="38" t="s">
        <v>600</v>
      </c>
      <c r="F119" s="38" t="s">
        <v>356</v>
      </c>
      <c r="G119" s="38" t="s">
        <v>357</v>
      </c>
      <c r="H119" s="38" t="s">
        <v>632</v>
      </c>
      <c r="I119" s="38" t="s">
        <v>1065</v>
      </c>
      <c r="J119" s="38" t="s">
        <v>358</v>
      </c>
      <c r="K119" s="38" t="s">
        <v>1300</v>
      </c>
      <c r="N119" s="45">
        <f t="shared" si="36"/>
        <v>6.7028092656481029</v>
      </c>
      <c r="O119" s="45">
        <f t="shared" si="37"/>
        <v>1.9714144898965006E-2</v>
      </c>
      <c r="P119" s="45">
        <f t="shared" si="38"/>
        <v>2.9411764705882353E-3</v>
      </c>
      <c r="Q119" s="38" t="s">
        <v>605</v>
      </c>
      <c r="R119" s="38" t="s">
        <v>936</v>
      </c>
      <c r="S119" s="38" t="s">
        <v>1301</v>
      </c>
      <c r="T119" s="38" t="s">
        <v>99</v>
      </c>
      <c r="U119" s="38">
        <v>300</v>
      </c>
      <c r="V119" s="38" t="s">
        <v>621</v>
      </c>
      <c r="W119" s="38" t="s">
        <v>715</v>
      </c>
      <c r="X119" s="38">
        <v>200</v>
      </c>
    </row>
    <row r="120" spans="1:24" hidden="1">
      <c r="A120" s="38" t="s">
        <v>1302</v>
      </c>
      <c r="B120" s="38" t="s">
        <v>1303</v>
      </c>
      <c r="C120" s="38" t="s">
        <v>1304</v>
      </c>
      <c r="D120" s="38" t="s">
        <v>1305</v>
      </c>
      <c r="E120" s="38" t="s">
        <v>600</v>
      </c>
      <c r="F120" s="38" t="s">
        <v>1306</v>
      </c>
      <c r="G120" s="38" t="s">
        <v>1307</v>
      </c>
      <c r="J120" s="38" t="s">
        <v>691</v>
      </c>
      <c r="K120" s="38" t="s">
        <v>1308</v>
      </c>
      <c r="N120" s="45">
        <f t="shared" si="36"/>
        <v>5.384615384615385</v>
      </c>
      <c r="O120" s="45">
        <f t="shared" si="37"/>
        <v>7.6923076923076927E-3</v>
      </c>
      <c r="P120" s="45">
        <f t="shared" si="38"/>
        <v>1.4285714285714286E-3</v>
      </c>
      <c r="Q120" s="38" t="s">
        <v>605</v>
      </c>
      <c r="R120" s="38" t="s">
        <v>670</v>
      </c>
      <c r="S120" s="38" t="s">
        <v>1309</v>
      </c>
      <c r="T120" s="38" t="s">
        <v>229</v>
      </c>
      <c r="U120" s="38">
        <v>300</v>
      </c>
      <c r="V120" s="38" t="s">
        <v>621</v>
      </c>
      <c r="W120" s="38" t="s">
        <v>928</v>
      </c>
      <c r="X120" s="38">
        <v>200</v>
      </c>
    </row>
    <row r="121" spans="1:24" hidden="1">
      <c r="A121" s="38" t="s">
        <v>80</v>
      </c>
      <c r="B121" s="38" t="s">
        <v>512</v>
      </c>
      <c r="C121" s="38" t="s">
        <v>513</v>
      </c>
      <c r="D121" s="38" t="s">
        <v>515</v>
      </c>
      <c r="E121" s="38" t="s">
        <v>600</v>
      </c>
      <c r="F121" s="38" t="s">
        <v>512</v>
      </c>
      <c r="G121" s="38" t="s">
        <v>514</v>
      </c>
      <c r="H121" s="38" t="s">
        <v>632</v>
      </c>
      <c r="I121" s="38" t="s">
        <v>1065</v>
      </c>
      <c r="J121" s="38" t="s">
        <v>320</v>
      </c>
      <c r="K121" s="38" t="s">
        <v>1310</v>
      </c>
      <c r="N121" s="45">
        <f t="shared" si="36"/>
        <v>6.1333333333333337</v>
      </c>
      <c r="O121" s="45">
        <f t="shared" si="37"/>
        <v>1.3333333333333334E-2</v>
      </c>
      <c r="P121" s="45">
        <f t="shared" si="38"/>
        <v>2.1739130434782609E-3</v>
      </c>
      <c r="Q121" s="38" t="s">
        <v>605</v>
      </c>
      <c r="R121" s="38" t="s">
        <v>606</v>
      </c>
      <c r="S121" s="38" t="s">
        <v>671</v>
      </c>
      <c r="T121" s="38" t="s">
        <v>99</v>
      </c>
      <c r="U121" s="38">
        <v>500</v>
      </c>
      <c r="V121" s="38" t="s">
        <v>1049</v>
      </c>
      <c r="W121" s="38" t="s">
        <v>715</v>
      </c>
      <c r="X121" s="38">
        <v>200</v>
      </c>
    </row>
    <row r="122" spans="1:24" hidden="1">
      <c r="A122" s="38" t="s">
        <v>1311</v>
      </c>
      <c r="B122" s="38" t="s">
        <v>364</v>
      </c>
      <c r="C122" s="38" t="s">
        <v>2700</v>
      </c>
      <c r="D122" s="38" t="s">
        <v>1312</v>
      </c>
      <c r="E122" s="38" t="s">
        <v>688</v>
      </c>
      <c r="F122" s="38" t="s">
        <v>365</v>
      </c>
      <c r="G122" s="38" t="s">
        <v>366</v>
      </c>
      <c r="H122" s="38" t="s">
        <v>632</v>
      </c>
      <c r="I122" s="38" t="s">
        <v>1065</v>
      </c>
      <c r="J122" s="38" t="s">
        <v>44</v>
      </c>
      <c r="K122" s="38" t="s">
        <v>846</v>
      </c>
      <c r="N122" s="45">
        <f t="shared" si="36"/>
        <v>6.0909090909090908</v>
      </c>
      <c r="O122" s="45">
        <f t="shared" si="37"/>
        <v>1.8181818181818181E-2</v>
      </c>
      <c r="P122" s="45">
        <f t="shared" si="38"/>
        <v>2.9850746268656717E-3</v>
      </c>
      <c r="Q122" s="38" t="s">
        <v>635</v>
      </c>
      <c r="R122" s="38" t="s">
        <v>1259</v>
      </c>
      <c r="S122" s="38" t="s">
        <v>620</v>
      </c>
      <c r="T122" s="38" t="s">
        <v>99</v>
      </c>
      <c r="U122" s="38">
        <v>300</v>
      </c>
      <c r="V122" s="38" t="s">
        <v>621</v>
      </c>
      <c r="W122" s="38" t="s">
        <v>715</v>
      </c>
      <c r="X122" s="38">
        <v>200</v>
      </c>
    </row>
    <row r="123" spans="1:24" hidden="1">
      <c r="A123" s="38" t="s">
        <v>940</v>
      </c>
      <c r="B123" s="38" t="s">
        <v>517</v>
      </c>
      <c r="C123" s="38" t="s">
        <v>518</v>
      </c>
      <c r="D123" s="38" t="s">
        <v>521</v>
      </c>
      <c r="E123" s="38" t="s">
        <v>600</v>
      </c>
      <c r="F123" s="38" t="s">
        <v>519</v>
      </c>
      <c r="G123" s="38" t="s">
        <v>520</v>
      </c>
      <c r="H123" s="38" t="s">
        <v>632</v>
      </c>
      <c r="I123" s="38" t="s">
        <v>1065</v>
      </c>
      <c r="J123" s="38" t="s">
        <v>44</v>
      </c>
      <c r="K123" s="38" t="s">
        <v>744</v>
      </c>
      <c r="N123" s="45">
        <f t="shared" si="36"/>
        <v>5.9090909090909092</v>
      </c>
      <c r="O123" s="45">
        <f t="shared" si="37"/>
        <v>1.8181818181818181E-2</v>
      </c>
      <c r="P123" s="45">
        <f t="shared" si="38"/>
        <v>3.0769230769230769E-3</v>
      </c>
      <c r="Q123" s="38" t="s">
        <v>605</v>
      </c>
      <c r="R123" s="38" t="s">
        <v>1313</v>
      </c>
      <c r="S123" s="38" t="s">
        <v>620</v>
      </c>
      <c r="T123" s="38" t="s">
        <v>129</v>
      </c>
      <c r="U123" s="38">
        <v>300</v>
      </c>
      <c r="V123" s="38" t="s">
        <v>621</v>
      </c>
      <c r="W123" s="38" t="s">
        <v>715</v>
      </c>
      <c r="X123" s="38">
        <v>200</v>
      </c>
    </row>
    <row r="124" spans="1:24" hidden="1">
      <c r="A124" s="38" t="s">
        <v>1314</v>
      </c>
      <c r="B124" s="38" t="s">
        <v>1315</v>
      </c>
      <c r="C124" s="38" t="s">
        <v>1316</v>
      </c>
      <c r="D124" s="38" t="s">
        <v>1317</v>
      </c>
      <c r="E124" s="38" t="s">
        <v>600</v>
      </c>
      <c r="F124" s="38" t="s">
        <v>1315</v>
      </c>
      <c r="G124" s="38" t="s">
        <v>1318</v>
      </c>
      <c r="J124" s="38" t="s">
        <v>233</v>
      </c>
      <c r="K124" s="38" t="s">
        <v>1319</v>
      </c>
      <c r="N124" s="45">
        <f t="shared" si="36"/>
        <v>5.333333333333333</v>
      </c>
      <c r="O124" s="45">
        <f t="shared" si="37"/>
        <v>6.6666666666666671E-3</v>
      </c>
      <c r="P124" s="45">
        <f t="shared" si="38"/>
        <v>1.25E-3</v>
      </c>
      <c r="Q124" s="38" t="s">
        <v>605</v>
      </c>
      <c r="R124" s="38" t="s">
        <v>606</v>
      </c>
      <c r="S124" s="38" t="s">
        <v>671</v>
      </c>
      <c r="T124" s="38" t="s">
        <v>229</v>
      </c>
      <c r="U124" s="38">
        <v>500</v>
      </c>
      <c r="V124" s="38" t="s">
        <v>645</v>
      </c>
      <c r="W124" s="38" t="s">
        <v>631</v>
      </c>
      <c r="X124" s="38">
        <v>300</v>
      </c>
    </row>
    <row r="125" spans="1:24" hidden="1">
      <c r="A125" s="38" t="s">
        <v>1329</v>
      </c>
      <c r="B125" s="38" t="s">
        <v>524</v>
      </c>
      <c r="C125" s="38" t="s">
        <v>525</v>
      </c>
      <c r="D125" s="38" t="s">
        <v>528</v>
      </c>
      <c r="E125" s="38" t="s">
        <v>600</v>
      </c>
      <c r="F125" s="38" t="s">
        <v>1330</v>
      </c>
      <c r="G125" s="38" t="s">
        <v>527</v>
      </c>
      <c r="H125" s="38" t="s">
        <v>632</v>
      </c>
      <c r="I125" s="38" t="s">
        <v>1065</v>
      </c>
      <c r="J125" s="38" t="s">
        <v>320</v>
      </c>
      <c r="K125" s="38" t="s">
        <v>789</v>
      </c>
      <c r="N125" s="45">
        <f t="shared" si="36"/>
        <v>5.5333333333333332</v>
      </c>
      <c r="O125" s="45">
        <f t="shared" si="37"/>
        <v>1.3333333333333334E-2</v>
      </c>
      <c r="P125" s="45">
        <f t="shared" si="38"/>
        <v>2.4096385542168677E-3</v>
      </c>
      <c r="Q125" s="38" t="s">
        <v>605</v>
      </c>
      <c r="R125" s="38" t="s">
        <v>1259</v>
      </c>
      <c r="S125" s="38" t="s">
        <v>1331</v>
      </c>
      <c r="T125" s="38" t="s">
        <v>99</v>
      </c>
      <c r="U125" s="38">
        <v>300</v>
      </c>
      <c r="V125" s="38" t="s">
        <v>1332</v>
      </c>
      <c r="W125" s="38" t="s">
        <v>1116</v>
      </c>
      <c r="X125" s="38">
        <v>200</v>
      </c>
    </row>
    <row r="126" spans="1:24" hidden="1">
      <c r="A126" s="38" t="s">
        <v>1326</v>
      </c>
      <c r="B126" s="38" t="s">
        <v>368</v>
      </c>
      <c r="C126" s="38" t="s">
        <v>368</v>
      </c>
      <c r="D126" s="38" t="s">
        <v>1327</v>
      </c>
      <c r="E126" s="38" t="s">
        <v>688</v>
      </c>
      <c r="F126" s="38" t="s">
        <v>368</v>
      </c>
      <c r="G126" s="38" t="s">
        <v>369</v>
      </c>
      <c r="H126" s="38" t="s">
        <v>632</v>
      </c>
      <c r="I126" s="38" t="s">
        <v>1065</v>
      </c>
      <c r="J126" s="38" t="s">
        <v>370</v>
      </c>
      <c r="K126" s="38" t="s">
        <v>1328</v>
      </c>
      <c r="N126" s="45">
        <f t="shared" si="36"/>
        <v>5.6470588235294121</v>
      </c>
      <c r="O126" s="45">
        <f t="shared" si="37"/>
        <v>2.3529411764705882E-2</v>
      </c>
      <c r="P126" s="45">
        <f t="shared" si="38"/>
        <v>4.1666666666666666E-3</v>
      </c>
      <c r="Q126" s="38" t="s">
        <v>635</v>
      </c>
      <c r="R126" s="38" t="s">
        <v>741</v>
      </c>
      <c r="S126" s="38" t="s">
        <v>607</v>
      </c>
      <c r="T126" s="38" t="s">
        <v>129</v>
      </c>
      <c r="U126" s="38">
        <v>300</v>
      </c>
      <c r="V126" s="38" t="s">
        <v>621</v>
      </c>
      <c r="W126" s="38" t="s">
        <v>715</v>
      </c>
      <c r="X126" s="38">
        <v>200</v>
      </c>
    </row>
    <row r="127" spans="1:24" s="35" customFormat="1">
      <c r="A127" s="35" t="s">
        <v>62</v>
      </c>
      <c r="B127" s="35" t="s">
        <v>889</v>
      </c>
      <c r="C127" s="35" t="s">
        <v>468</v>
      </c>
      <c r="D127" s="35" t="s">
        <v>471</v>
      </c>
      <c r="E127" s="35" t="s">
        <v>688</v>
      </c>
      <c r="F127" s="35" t="s">
        <v>469</v>
      </c>
      <c r="G127" s="36" t="s">
        <v>470</v>
      </c>
      <c r="I127" s="35" t="s">
        <v>633</v>
      </c>
      <c r="J127" s="35" t="s">
        <v>56</v>
      </c>
      <c r="K127" s="35" t="s">
        <v>890</v>
      </c>
      <c r="M127" s="35" t="s">
        <v>584</v>
      </c>
      <c r="N127" s="37">
        <f t="shared" si="36"/>
        <v>5.3076923076923075</v>
      </c>
      <c r="O127" s="37">
        <f>U127/J127</f>
        <v>2.3076923076923078E-2</v>
      </c>
      <c r="P127" s="37">
        <f>U127/K127</f>
        <v>4.3478260869565218E-3</v>
      </c>
      <c r="Q127" s="35" t="s">
        <v>635</v>
      </c>
      <c r="R127" s="35" t="s">
        <v>891</v>
      </c>
      <c r="S127" s="35" t="s">
        <v>892</v>
      </c>
      <c r="T127" s="35" t="s">
        <v>100</v>
      </c>
      <c r="U127" s="35">
        <v>300</v>
      </c>
      <c r="V127" s="35" t="s">
        <v>893</v>
      </c>
      <c r="W127" s="35" t="s">
        <v>622</v>
      </c>
      <c r="X127" s="35">
        <v>200</v>
      </c>
    </row>
    <row r="128" spans="1:24" hidden="1">
      <c r="A128" s="38" t="s">
        <v>229</v>
      </c>
      <c r="B128" s="38" t="s">
        <v>375</v>
      </c>
      <c r="C128" s="38" t="s">
        <v>376</v>
      </c>
      <c r="D128" s="38" t="s">
        <v>1333</v>
      </c>
      <c r="E128" s="38" t="s">
        <v>600</v>
      </c>
      <c r="F128" s="38" t="s">
        <v>377</v>
      </c>
      <c r="G128" s="38" t="s">
        <v>378</v>
      </c>
      <c r="H128" s="38" t="s">
        <v>632</v>
      </c>
      <c r="I128" s="38" t="s">
        <v>1065</v>
      </c>
      <c r="J128" s="38" t="s">
        <v>44</v>
      </c>
      <c r="K128" s="38" t="s">
        <v>1334</v>
      </c>
      <c r="N128" s="45">
        <f t="shared" si="36"/>
        <v>5.3636363636363633</v>
      </c>
      <c r="O128" s="45">
        <f t="shared" ref="O128:O132" si="39">X128/J128</f>
        <v>1.8181818181818181E-2</v>
      </c>
      <c r="P128" s="45">
        <f t="shared" ref="P128:P132" si="40">X128/K128</f>
        <v>3.3898305084745762E-3</v>
      </c>
      <c r="Q128" s="38" t="s">
        <v>605</v>
      </c>
      <c r="R128" s="38" t="s">
        <v>1335</v>
      </c>
      <c r="S128" s="38" t="s">
        <v>671</v>
      </c>
      <c r="T128" s="38" t="s">
        <v>229</v>
      </c>
      <c r="U128" s="38">
        <v>300</v>
      </c>
      <c r="V128" s="38" t="s">
        <v>621</v>
      </c>
      <c r="W128" s="38" t="s">
        <v>715</v>
      </c>
      <c r="X128" s="38">
        <v>200</v>
      </c>
    </row>
    <row r="129" spans="1:24" hidden="1">
      <c r="A129" s="38" t="s">
        <v>181</v>
      </c>
      <c r="B129" s="38" t="s">
        <v>382</v>
      </c>
      <c r="C129" s="38" t="s">
        <v>383</v>
      </c>
      <c r="D129" s="38" t="s">
        <v>1336</v>
      </c>
      <c r="E129" s="38" t="s">
        <v>600</v>
      </c>
      <c r="F129" s="38" t="s">
        <v>382</v>
      </c>
      <c r="G129" s="38" t="s">
        <v>384</v>
      </c>
      <c r="H129" s="38" t="s">
        <v>632</v>
      </c>
      <c r="I129" s="38" t="s">
        <v>1065</v>
      </c>
      <c r="J129" s="38" t="s">
        <v>56</v>
      </c>
      <c r="K129" s="38" t="s">
        <v>1300</v>
      </c>
      <c r="N129" s="45">
        <f t="shared" si="36"/>
        <v>5.2307692307692308</v>
      </c>
      <c r="O129" s="45">
        <f t="shared" si="39"/>
        <v>1.5384615384615385E-2</v>
      </c>
      <c r="P129" s="45">
        <f t="shared" si="40"/>
        <v>2.9411764705882353E-3</v>
      </c>
      <c r="Q129" s="38" t="s">
        <v>635</v>
      </c>
      <c r="R129" s="38" t="s">
        <v>1313</v>
      </c>
      <c r="S129" s="38" t="s">
        <v>607</v>
      </c>
      <c r="T129" s="38" t="s">
        <v>229</v>
      </c>
      <c r="U129" s="38">
        <v>300</v>
      </c>
      <c r="V129" s="38" t="s">
        <v>1337</v>
      </c>
      <c r="W129" s="38" t="s">
        <v>1116</v>
      </c>
      <c r="X129" s="38">
        <v>200</v>
      </c>
    </row>
    <row r="130" spans="1:24" hidden="1">
      <c r="A130" s="38" t="s">
        <v>1338</v>
      </c>
      <c r="B130" s="38" t="s">
        <v>1339</v>
      </c>
      <c r="C130" s="38" t="s">
        <v>1340</v>
      </c>
      <c r="D130" s="38" t="s">
        <v>1341</v>
      </c>
      <c r="E130" s="38" t="s">
        <v>600</v>
      </c>
      <c r="F130" s="38" t="s">
        <v>1342</v>
      </c>
      <c r="G130" s="38" t="s">
        <v>1343</v>
      </c>
      <c r="J130" s="38" t="s">
        <v>44</v>
      </c>
      <c r="K130" s="38" t="s">
        <v>1344</v>
      </c>
      <c r="N130" s="45">
        <f t="shared" si="36"/>
        <v>5.1818181818181817</v>
      </c>
      <c r="O130" s="45">
        <f t="shared" si="39"/>
        <v>1.8181818181818181E-2</v>
      </c>
      <c r="P130" s="45">
        <f t="shared" si="40"/>
        <v>3.5087719298245615E-3</v>
      </c>
      <c r="Q130" s="38" t="s">
        <v>605</v>
      </c>
      <c r="R130" s="38" t="s">
        <v>1313</v>
      </c>
      <c r="S130" s="38" t="s">
        <v>620</v>
      </c>
      <c r="T130" s="38" t="s">
        <v>99</v>
      </c>
      <c r="U130" s="38">
        <v>0</v>
      </c>
      <c r="V130" s="38" t="s">
        <v>621</v>
      </c>
      <c r="W130" s="38" t="s">
        <v>631</v>
      </c>
      <c r="X130" s="38">
        <v>200</v>
      </c>
    </row>
    <row r="131" spans="1:24" hidden="1">
      <c r="A131" s="38" t="s">
        <v>192</v>
      </c>
      <c r="B131" s="38" t="s">
        <v>388</v>
      </c>
      <c r="C131" s="38" t="s">
        <v>389</v>
      </c>
      <c r="D131" s="38" t="s">
        <v>389</v>
      </c>
      <c r="E131" s="38" t="s">
        <v>600</v>
      </c>
      <c r="F131" s="38" t="s">
        <v>390</v>
      </c>
      <c r="G131" s="38" t="s">
        <v>391</v>
      </c>
      <c r="H131" s="38" t="s">
        <v>632</v>
      </c>
      <c r="I131" s="38" t="s">
        <v>1065</v>
      </c>
      <c r="J131" s="38" t="s">
        <v>392</v>
      </c>
      <c r="K131" s="38" t="s">
        <v>1345</v>
      </c>
      <c r="N131" s="45">
        <f t="shared" si="36"/>
        <v>5.1944444444444446</v>
      </c>
      <c r="O131" s="45">
        <f t="shared" si="39"/>
        <v>8.3333333333333332E-3</v>
      </c>
      <c r="P131" s="45">
        <f t="shared" si="40"/>
        <v>1.6042780748663102E-3</v>
      </c>
      <c r="Q131" s="38" t="s">
        <v>605</v>
      </c>
      <c r="R131" s="38" t="s">
        <v>936</v>
      </c>
      <c r="S131" s="38" t="s">
        <v>620</v>
      </c>
      <c r="T131" s="38" t="s">
        <v>99</v>
      </c>
      <c r="U131" s="38">
        <v>500</v>
      </c>
      <c r="V131" s="38" t="s">
        <v>391</v>
      </c>
      <c r="W131" s="38" t="s">
        <v>715</v>
      </c>
      <c r="X131" s="38">
        <v>300</v>
      </c>
    </row>
    <row r="132" spans="1:24" hidden="1">
      <c r="A132" s="38" t="s">
        <v>50</v>
      </c>
      <c r="B132" s="38" t="s">
        <v>397</v>
      </c>
      <c r="C132" s="38" t="s">
        <v>398</v>
      </c>
      <c r="D132" s="38" t="s">
        <v>1346</v>
      </c>
      <c r="E132" s="38" t="s">
        <v>600</v>
      </c>
      <c r="F132" s="38" t="s">
        <v>399</v>
      </c>
      <c r="G132" s="38" t="s">
        <v>400</v>
      </c>
      <c r="H132" s="38" t="s">
        <v>632</v>
      </c>
      <c r="I132" s="38" t="s">
        <v>1065</v>
      </c>
      <c r="J132" s="38">
        <v>13000</v>
      </c>
      <c r="K132" s="38" t="s">
        <v>846</v>
      </c>
      <c r="N132" s="45">
        <f t="shared" si="36"/>
        <v>5.1538461538461542</v>
      </c>
      <c r="O132" s="45">
        <f t="shared" si="39"/>
        <v>1.5384615384615385E-2</v>
      </c>
      <c r="P132" s="45">
        <f t="shared" si="40"/>
        <v>2.9850746268656717E-3</v>
      </c>
      <c r="Q132" s="38" t="s">
        <v>605</v>
      </c>
      <c r="R132" s="38" t="s">
        <v>606</v>
      </c>
      <c r="S132" s="38" t="s">
        <v>620</v>
      </c>
      <c r="T132" s="38" t="s">
        <v>99</v>
      </c>
      <c r="U132" s="38">
        <v>300</v>
      </c>
      <c r="V132" s="38" t="s">
        <v>1347</v>
      </c>
      <c r="W132" s="38" t="s">
        <v>715</v>
      </c>
      <c r="X132" s="38">
        <v>200</v>
      </c>
    </row>
    <row r="133" spans="1:24" hidden="1">
      <c r="A133" s="38" t="s">
        <v>1348</v>
      </c>
      <c r="B133" s="38" t="s">
        <v>1349</v>
      </c>
      <c r="C133" s="38" t="s">
        <v>1350</v>
      </c>
      <c r="D133" s="38" t="s">
        <v>1350</v>
      </c>
      <c r="E133" s="38" t="s">
        <v>688</v>
      </c>
      <c r="F133" s="38" t="s">
        <v>1349</v>
      </c>
      <c r="G133" s="38" t="s">
        <v>1351</v>
      </c>
      <c r="J133" s="38" t="s">
        <v>44</v>
      </c>
      <c r="K133" s="38" t="s">
        <v>663</v>
      </c>
      <c r="N133" s="45"/>
      <c r="O133" s="45"/>
      <c r="P133" s="45"/>
      <c r="Q133" s="38" t="s">
        <v>1352</v>
      </c>
      <c r="R133" s="38" t="s">
        <v>606</v>
      </c>
      <c r="S133" s="38" t="s">
        <v>37</v>
      </c>
      <c r="T133" s="38" t="s">
        <v>100</v>
      </c>
      <c r="U133" s="38" t="s">
        <v>609</v>
      </c>
      <c r="V133" s="38" t="s">
        <v>911</v>
      </c>
      <c r="W133" s="38" t="s">
        <v>662</v>
      </c>
      <c r="X133" s="38" t="s">
        <v>1255</v>
      </c>
    </row>
    <row r="134" spans="1:24" hidden="1">
      <c r="A134" s="38" t="s">
        <v>89</v>
      </c>
      <c r="B134" s="38" t="s">
        <v>1353</v>
      </c>
      <c r="C134" s="38" t="s">
        <v>1354</v>
      </c>
      <c r="D134" s="38" t="s">
        <v>1355</v>
      </c>
      <c r="E134" s="38" t="s">
        <v>600</v>
      </c>
      <c r="F134" s="38" t="s">
        <v>1353</v>
      </c>
      <c r="G134" s="38" t="s">
        <v>1356</v>
      </c>
      <c r="H134" s="51"/>
      <c r="I134" s="51"/>
      <c r="J134" s="38" t="s">
        <v>1357</v>
      </c>
      <c r="K134" s="38" t="s">
        <v>1157</v>
      </c>
      <c r="N134" s="45">
        <f t="shared" ref="N134:N197" si="41">K134/J134</f>
        <v>5.1317477548603572</v>
      </c>
      <c r="O134" s="45">
        <f t="shared" ref="O134:O197" si="42">X134/J134</f>
        <v>9.8687456824237633E-3</v>
      </c>
      <c r="P134" s="45">
        <f t="shared" ref="P134:P197" si="43">X134/K134</f>
        <v>1.9230769230769232E-3</v>
      </c>
      <c r="Q134" s="38" t="s">
        <v>635</v>
      </c>
      <c r="R134" s="38" t="s">
        <v>1358</v>
      </c>
      <c r="S134" s="38" t="s">
        <v>620</v>
      </c>
      <c r="T134" s="38" t="s">
        <v>100</v>
      </c>
      <c r="U134" s="38">
        <v>300</v>
      </c>
      <c r="V134" s="38" t="s">
        <v>621</v>
      </c>
      <c r="W134" s="38" t="s">
        <v>631</v>
      </c>
      <c r="X134" s="38">
        <v>200</v>
      </c>
    </row>
    <row r="135" spans="1:24" hidden="1">
      <c r="A135" s="38" t="s">
        <v>1359</v>
      </c>
      <c r="B135" s="38" t="s">
        <v>405</v>
      </c>
      <c r="C135" s="38" t="s">
        <v>405</v>
      </c>
      <c r="D135" s="38" t="s">
        <v>1360</v>
      </c>
      <c r="E135" s="38" t="s">
        <v>600</v>
      </c>
      <c r="F135" s="38" t="s">
        <v>405</v>
      </c>
      <c r="G135" s="38" t="s">
        <v>406</v>
      </c>
      <c r="H135" s="38" t="s">
        <v>632</v>
      </c>
      <c r="I135" s="38" t="s">
        <v>1065</v>
      </c>
      <c r="J135" s="38" t="s">
        <v>407</v>
      </c>
      <c r="K135" s="38" t="s">
        <v>1361</v>
      </c>
      <c r="N135" s="45">
        <f t="shared" si="41"/>
        <v>5.1428571428571432</v>
      </c>
      <c r="O135" s="45">
        <f t="shared" si="42"/>
        <v>1.1428571428571429E-2</v>
      </c>
      <c r="P135" s="45">
        <f t="shared" si="43"/>
        <v>2.2222222222222222E-3</v>
      </c>
      <c r="Q135" s="38" t="s">
        <v>635</v>
      </c>
      <c r="R135" s="38" t="s">
        <v>1080</v>
      </c>
      <c r="S135" s="38" t="s">
        <v>620</v>
      </c>
      <c r="T135" s="38" t="s">
        <v>1150</v>
      </c>
      <c r="U135" s="38">
        <v>300</v>
      </c>
      <c r="V135" s="38" t="s">
        <v>621</v>
      </c>
      <c r="W135" s="38" t="s">
        <v>715</v>
      </c>
      <c r="X135" s="38">
        <v>200</v>
      </c>
    </row>
    <row r="136" spans="1:24" hidden="1">
      <c r="A136" s="38" t="s">
        <v>1362</v>
      </c>
      <c r="B136" s="38" t="s">
        <v>1363</v>
      </c>
      <c r="C136" s="38" t="s">
        <v>1364</v>
      </c>
      <c r="D136" s="38" t="s">
        <v>1365</v>
      </c>
      <c r="E136" s="38" t="s">
        <v>600</v>
      </c>
      <c r="F136" s="38" t="s">
        <v>1363</v>
      </c>
      <c r="G136" s="38" t="s">
        <v>1366</v>
      </c>
      <c r="J136" s="38" t="s">
        <v>1367</v>
      </c>
      <c r="K136" s="38" t="s">
        <v>1368</v>
      </c>
      <c r="N136" s="45">
        <f t="shared" si="41"/>
        <v>1.9310344827586208</v>
      </c>
      <c r="O136" s="45">
        <f t="shared" si="42"/>
        <v>6.8965517241379309E-3</v>
      </c>
      <c r="P136" s="45">
        <f t="shared" si="43"/>
        <v>3.5714285714285713E-3</v>
      </c>
      <c r="Q136" s="38" t="s">
        <v>1369</v>
      </c>
      <c r="R136" s="38" t="s">
        <v>1370</v>
      </c>
      <c r="S136" s="38" t="s">
        <v>620</v>
      </c>
      <c r="T136" s="38" t="s">
        <v>229</v>
      </c>
      <c r="U136" s="38" t="s">
        <v>729</v>
      </c>
      <c r="V136" s="38" t="s">
        <v>621</v>
      </c>
      <c r="W136" s="38" t="s">
        <v>622</v>
      </c>
      <c r="X136" s="38">
        <v>200</v>
      </c>
    </row>
    <row r="137" spans="1:24" hidden="1">
      <c r="A137" s="38" t="s">
        <v>1371</v>
      </c>
      <c r="B137" s="38" t="s">
        <v>412</v>
      </c>
      <c r="C137" s="38" t="s">
        <v>413</v>
      </c>
      <c r="D137" s="38" t="s">
        <v>1372</v>
      </c>
      <c r="E137" s="38" t="s">
        <v>600</v>
      </c>
      <c r="F137" s="38" t="s">
        <v>412</v>
      </c>
      <c r="G137" s="38" t="s">
        <v>414</v>
      </c>
      <c r="H137" s="38" t="s">
        <v>632</v>
      </c>
      <c r="I137" s="38" t="s">
        <v>1065</v>
      </c>
      <c r="J137" s="38" t="s">
        <v>415</v>
      </c>
      <c r="K137" s="38" t="s">
        <v>1373</v>
      </c>
      <c r="N137" s="45">
        <f t="shared" si="41"/>
        <v>5.0854787275414175</v>
      </c>
      <c r="O137" s="45">
        <f t="shared" si="42"/>
        <v>1.5555728396982188E-2</v>
      </c>
      <c r="P137" s="45">
        <f t="shared" si="43"/>
        <v>3.0588523186100575E-3</v>
      </c>
      <c r="Q137" s="38" t="s">
        <v>605</v>
      </c>
      <c r="R137" s="38" t="s">
        <v>1374</v>
      </c>
      <c r="S137" s="38" t="s">
        <v>607</v>
      </c>
      <c r="T137" s="38" t="s">
        <v>229</v>
      </c>
      <c r="U137" s="38">
        <v>300</v>
      </c>
      <c r="V137" s="38" t="s">
        <v>621</v>
      </c>
      <c r="W137" s="38" t="s">
        <v>715</v>
      </c>
      <c r="X137" s="38">
        <v>200</v>
      </c>
    </row>
    <row r="138" spans="1:24" hidden="1">
      <c r="A138" s="38" t="s">
        <v>247</v>
      </c>
      <c r="B138" s="38" t="s">
        <v>1375</v>
      </c>
      <c r="C138" s="38" t="s">
        <v>1376</v>
      </c>
      <c r="D138" s="38" t="s">
        <v>1377</v>
      </c>
      <c r="E138" s="38" t="s">
        <v>600</v>
      </c>
      <c r="F138" s="38" t="s">
        <v>1378</v>
      </c>
      <c r="G138" s="38" t="s">
        <v>1379</v>
      </c>
      <c r="H138" s="51"/>
      <c r="I138" s="51"/>
      <c r="J138" s="38" t="s">
        <v>105</v>
      </c>
      <c r="K138" s="38" t="s">
        <v>1380</v>
      </c>
      <c r="N138" s="45">
        <f t="shared" si="41"/>
        <v>5.083333333333333</v>
      </c>
      <c r="O138" s="45">
        <f t="shared" si="42"/>
        <v>1.6666666666666666E-2</v>
      </c>
      <c r="P138" s="45">
        <f t="shared" si="43"/>
        <v>3.2786885245901639E-3</v>
      </c>
      <c r="Q138" s="38" t="s">
        <v>635</v>
      </c>
      <c r="R138" s="38" t="s">
        <v>1381</v>
      </c>
      <c r="S138" s="38" t="s">
        <v>1382</v>
      </c>
      <c r="T138" s="38" t="s">
        <v>99</v>
      </c>
      <c r="U138" s="38">
        <v>0</v>
      </c>
      <c r="V138" s="38" t="s">
        <v>621</v>
      </c>
      <c r="W138" s="38" t="s">
        <v>763</v>
      </c>
      <c r="X138" s="38">
        <v>200</v>
      </c>
    </row>
    <row r="139" spans="1:24" hidden="1">
      <c r="A139" s="38" t="s">
        <v>1383</v>
      </c>
      <c r="B139" s="38" t="s">
        <v>1384</v>
      </c>
      <c r="C139" s="38" t="s">
        <v>1385</v>
      </c>
      <c r="D139" s="38" t="s">
        <v>1385</v>
      </c>
      <c r="E139" s="38" t="s">
        <v>600</v>
      </c>
      <c r="F139" s="38" t="s">
        <v>1386</v>
      </c>
      <c r="G139" s="38" t="s">
        <v>1387</v>
      </c>
      <c r="J139" s="38" t="s">
        <v>105</v>
      </c>
      <c r="K139" s="38" t="s">
        <v>1380</v>
      </c>
      <c r="N139" s="45">
        <f t="shared" si="41"/>
        <v>5.083333333333333</v>
      </c>
      <c r="O139" s="45">
        <f t="shared" si="42"/>
        <v>1.6666666666666666E-2</v>
      </c>
      <c r="P139" s="45">
        <f t="shared" si="43"/>
        <v>3.2786885245901639E-3</v>
      </c>
      <c r="Q139" s="38" t="s">
        <v>635</v>
      </c>
      <c r="R139" s="38" t="s">
        <v>1388</v>
      </c>
      <c r="S139" s="38" t="s">
        <v>607</v>
      </c>
      <c r="T139" s="38" t="s">
        <v>229</v>
      </c>
      <c r="U139" s="38">
        <v>300</v>
      </c>
      <c r="V139" s="38" t="s">
        <v>1389</v>
      </c>
      <c r="W139" s="38" t="s">
        <v>631</v>
      </c>
      <c r="X139" s="38">
        <v>200</v>
      </c>
    </row>
    <row r="140" spans="1:24" hidden="1">
      <c r="A140" s="38" t="s">
        <v>1390</v>
      </c>
      <c r="B140" s="38" t="s">
        <v>418</v>
      </c>
      <c r="C140" s="38" t="s">
        <v>419</v>
      </c>
      <c r="D140" s="38" t="s">
        <v>1391</v>
      </c>
      <c r="E140" s="38" t="s">
        <v>600</v>
      </c>
      <c r="F140" s="38" t="s">
        <v>420</v>
      </c>
      <c r="G140" s="38" t="s">
        <v>421</v>
      </c>
      <c r="H140" s="38" t="s">
        <v>632</v>
      </c>
      <c r="I140" s="38" t="s">
        <v>1065</v>
      </c>
      <c r="J140" s="38" t="s">
        <v>105</v>
      </c>
      <c r="K140" s="38" t="s">
        <v>1380</v>
      </c>
      <c r="N140" s="45">
        <f t="shared" si="41"/>
        <v>5.083333333333333</v>
      </c>
      <c r="O140" s="45">
        <f t="shared" si="42"/>
        <v>1.6666666666666666E-2</v>
      </c>
      <c r="P140" s="45">
        <f t="shared" si="43"/>
        <v>3.2786885245901639E-3</v>
      </c>
      <c r="Q140" s="38" t="s">
        <v>605</v>
      </c>
      <c r="R140" s="38" t="s">
        <v>619</v>
      </c>
      <c r="S140" s="38" t="s">
        <v>607</v>
      </c>
      <c r="T140" s="38" t="s">
        <v>129</v>
      </c>
      <c r="U140" s="38">
        <v>300</v>
      </c>
      <c r="V140" s="38" t="s">
        <v>1392</v>
      </c>
      <c r="W140" s="38" t="s">
        <v>715</v>
      </c>
      <c r="X140" s="38">
        <v>200</v>
      </c>
    </row>
    <row r="141" spans="1:24" hidden="1">
      <c r="A141" s="38" t="s">
        <v>1393</v>
      </c>
      <c r="B141" s="38" t="s">
        <v>426</v>
      </c>
      <c r="C141" s="38" t="s">
        <v>427</v>
      </c>
      <c r="D141" s="38" t="s">
        <v>1394</v>
      </c>
      <c r="E141" s="38" t="s">
        <v>600</v>
      </c>
      <c r="F141" s="38" t="s">
        <v>426</v>
      </c>
      <c r="G141" s="38" t="s">
        <v>428</v>
      </c>
      <c r="H141" s="38" t="s">
        <v>632</v>
      </c>
      <c r="I141" s="38" t="s">
        <v>1065</v>
      </c>
      <c r="J141" s="38" t="s">
        <v>320</v>
      </c>
      <c r="K141" s="38" t="s">
        <v>663</v>
      </c>
      <c r="N141" s="45">
        <f t="shared" si="41"/>
        <v>7.8</v>
      </c>
      <c r="O141" s="45">
        <f t="shared" si="42"/>
        <v>1.3333333333333334E-2</v>
      </c>
      <c r="P141" s="45">
        <f t="shared" si="43"/>
        <v>1.7094017094017094E-3</v>
      </c>
      <c r="Q141" s="38" t="s">
        <v>635</v>
      </c>
      <c r="R141" s="38" t="s">
        <v>606</v>
      </c>
      <c r="S141" s="38" t="s">
        <v>620</v>
      </c>
      <c r="T141" s="38" t="s">
        <v>129</v>
      </c>
      <c r="U141" s="38">
        <v>300</v>
      </c>
      <c r="V141" s="38" t="s">
        <v>621</v>
      </c>
      <c r="W141" s="38" t="s">
        <v>804</v>
      </c>
      <c r="X141" s="38">
        <v>200</v>
      </c>
    </row>
    <row r="142" spans="1:24" hidden="1">
      <c r="A142" s="38" t="s">
        <v>1395</v>
      </c>
      <c r="B142" s="38" t="s">
        <v>1396</v>
      </c>
      <c r="C142" s="38" t="s">
        <v>1397</v>
      </c>
      <c r="D142" s="38" t="s">
        <v>1398</v>
      </c>
      <c r="E142" s="38" t="s">
        <v>600</v>
      </c>
      <c r="F142" s="38" t="s">
        <v>1399</v>
      </c>
      <c r="G142" s="38" t="s">
        <v>1400</v>
      </c>
      <c r="J142" s="38" t="s">
        <v>1367</v>
      </c>
      <c r="K142" s="38" t="s">
        <v>726</v>
      </c>
      <c r="N142" s="45">
        <f t="shared" si="41"/>
        <v>5</v>
      </c>
      <c r="O142" s="45">
        <f t="shared" si="42"/>
        <v>6.8965517241379309E-3</v>
      </c>
      <c r="P142" s="45">
        <f t="shared" si="43"/>
        <v>1.3793103448275861E-3</v>
      </c>
      <c r="Q142" s="38" t="s">
        <v>605</v>
      </c>
      <c r="R142" s="38" t="s">
        <v>670</v>
      </c>
      <c r="S142" s="38" t="s">
        <v>607</v>
      </c>
      <c r="T142" s="38" t="s">
        <v>1150</v>
      </c>
      <c r="U142" s="38">
        <v>300</v>
      </c>
      <c r="V142" s="38" t="s">
        <v>1401</v>
      </c>
      <c r="W142" s="38" t="s">
        <v>928</v>
      </c>
      <c r="X142" s="38">
        <v>200</v>
      </c>
    </row>
    <row r="143" spans="1:24" hidden="1">
      <c r="A143" s="38" t="s">
        <v>149</v>
      </c>
      <c r="B143" s="38" t="s">
        <v>1402</v>
      </c>
      <c r="C143" s="38" t="s">
        <v>1403</v>
      </c>
      <c r="D143" s="38" t="s">
        <v>1404</v>
      </c>
      <c r="E143" s="38" t="s">
        <v>688</v>
      </c>
      <c r="F143" s="38" t="s">
        <v>1405</v>
      </c>
      <c r="G143" s="38" t="s">
        <v>1406</v>
      </c>
      <c r="J143" s="38" t="s">
        <v>1407</v>
      </c>
      <c r="K143" s="38" t="s">
        <v>1408</v>
      </c>
      <c r="N143" s="45">
        <f t="shared" si="41"/>
        <v>4.9891696750902526</v>
      </c>
      <c r="O143" s="45">
        <f t="shared" si="42"/>
        <v>5.415162454873646E-3</v>
      </c>
      <c r="P143" s="45">
        <f t="shared" si="43"/>
        <v>1.0853835021707671E-3</v>
      </c>
      <c r="Q143" s="38" t="s">
        <v>635</v>
      </c>
      <c r="R143" s="38" t="s">
        <v>703</v>
      </c>
      <c r="S143" s="38" t="s">
        <v>1331</v>
      </c>
      <c r="T143" s="38" t="s">
        <v>229</v>
      </c>
      <c r="U143" s="38">
        <v>500</v>
      </c>
      <c r="V143" s="38" t="s">
        <v>621</v>
      </c>
      <c r="W143" s="38" t="s">
        <v>662</v>
      </c>
      <c r="X143" s="38">
        <v>300</v>
      </c>
    </row>
    <row r="144" spans="1:24" hidden="1">
      <c r="A144" s="38" t="s">
        <v>1409</v>
      </c>
      <c r="B144" s="38" t="s">
        <v>1410</v>
      </c>
      <c r="C144" s="38" t="s">
        <v>1411</v>
      </c>
      <c r="D144" s="38" t="s">
        <v>1412</v>
      </c>
      <c r="E144" s="38" t="s">
        <v>600</v>
      </c>
      <c r="F144" s="38" t="s">
        <v>1413</v>
      </c>
      <c r="G144" s="38" t="s">
        <v>1414</v>
      </c>
      <c r="H144" s="51"/>
      <c r="I144" s="51"/>
      <c r="J144" s="38" t="s">
        <v>1079</v>
      </c>
      <c r="K144" s="38" t="s">
        <v>678</v>
      </c>
      <c r="N144" s="45">
        <f t="shared" si="41"/>
        <v>4.96</v>
      </c>
      <c r="O144" s="45">
        <f t="shared" si="42"/>
        <v>8.0000000000000002E-3</v>
      </c>
      <c r="P144" s="45">
        <f t="shared" si="43"/>
        <v>1.6129032258064516E-3</v>
      </c>
      <c r="Q144" s="38" t="s">
        <v>635</v>
      </c>
      <c r="R144" s="38" t="s">
        <v>1080</v>
      </c>
      <c r="S144" s="38" t="s">
        <v>644</v>
      </c>
      <c r="T144" s="38" t="s">
        <v>99</v>
      </c>
      <c r="U144" s="38">
        <v>300</v>
      </c>
      <c r="V144" s="38" t="s">
        <v>621</v>
      </c>
      <c r="W144" s="38" t="s">
        <v>622</v>
      </c>
      <c r="X144" s="38">
        <v>200</v>
      </c>
    </row>
    <row r="145" spans="1:24" hidden="1">
      <c r="A145" s="38" t="s">
        <v>99</v>
      </c>
      <c r="B145" s="38" t="s">
        <v>1415</v>
      </c>
      <c r="C145" s="38" t="s">
        <v>1416</v>
      </c>
      <c r="D145" s="38" t="s">
        <v>1417</v>
      </c>
      <c r="E145" s="38" t="s">
        <v>600</v>
      </c>
      <c r="F145" s="38" t="s">
        <v>1418</v>
      </c>
      <c r="G145" s="38" t="s">
        <v>1419</v>
      </c>
      <c r="J145" s="38" t="s">
        <v>1420</v>
      </c>
      <c r="K145" s="38" t="s">
        <v>1163</v>
      </c>
      <c r="N145" s="45">
        <f t="shared" si="41"/>
        <v>4.9565217391304346</v>
      </c>
      <c r="O145" s="45">
        <f t="shared" si="42"/>
        <v>8.6956521739130436E-3</v>
      </c>
      <c r="P145" s="45">
        <f t="shared" si="43"/>
        <v>1.7543859649122807E-3</v>
      </c>
      <c r="Q145" s="38" t="s">
        <v>605</v>
      </c>
      <c r="R145" s="38" t="s">
        <v>606</v>
      </c>
      <c r="S145" s="38" t="s">
        <v>620</v>
      </c>
      <c r="T145" s="38" t="s">
        <v>99</v>
      </c>
      <c r="U145" s="38">
        <v>300</v>
      </c>
      <c r="V145" s="38" t="s">
        <v>661</v>
      </c>
      <c r="W145" s="38" t="s">
        <v>662</v>
      </c>
      <c r="X145" s="38">
        <v>200</v>
      </c>
    </row>
    <row r="146" spans="1:24" hidden="1">
      <c r="A146" s="38" t="s">
        <v>1421</v>
      </c>
      <c r="B146" s="38" t="s">
        <v>1422</v>
      </c>
      <c r="C146" s="38" t="s">
        <v>1423</v>
      </c>
      <c r="D146" s="38" t="s">
        <v>1424</v>
      </c>
      <c r="E146" s="38" t="s">
        <v>688</v>
      </c>
      <c r="F146" s="38" t="s">
        <v>1422</v>
      </c>
      <c r="G146" s="38" t="s">
        <v>1425</v>
      </c>
      <c r="J146" s="38" t="s">
        <v>1426</v>
      </c>
      <c r="K146" s="38" t="s">
        <v>1427</v>
      </c>
      <c r="N146" s="45">
        <f t="shared" si="41"/>
        <v>2.3608247422680413</v>
      </c>
      <c r="O146" s="45">
        <f t="shared" si="42"/>
        <v>3.092783505154639E-3</v>
      </c>
      <c r="P146" s="45">
        <f t="shared" si="43"/>
        <v>1.3100436681222707E-3</v>
      </c>
      <c r="Q146" s="38" t="s">
        <v>714</v>
      </c>
      <c r="R146" s="38" t="s">
        <v>1428</v>
      </c>
      <c r="S146" s="38" t="s">
        <v>671</v>
      </c>
      <c r="T146" s="38" t="s">
        <v>1150</v>
      </c>
      <c r="U146" s="38" t="s">
        <v>729</v>
      </c>
      <c r="V146" s="38" t="s">
        <v>621</v>
      </c>
      <c r="W146" s="38" t="s">
        <v>928</v>
      </c>
      <c r="X146" s="38">
        <v>300</v>
      </c>
    </row>
    <row r="147" spans="1:24" hidden="1">
      <c r="A147" s="38" t="s">
        <v>1429</v>
      </c>
      <c r="B147" s="38" t="s">
        <v>1430</v>
      </c>
      <c r="C147" s="38" t="s">
        <v>1431</v>
      </c>
      <c r="D147" s="38" t="s">
        <v>1432</v>
      </c>
      <c r="E147" s="38" t="s">
        <v>600</v>
      </c>
      <c r="F147" s="38" t="s">
        <v>1433</v>
      </c>
      <c r="G147" s="38" t="s">
        <v>1434</v>
      </c>
      <c r="J147" s="38" t="s">
        <v>199</v>
      </c>
      <c r="K147" s="38" t="s">
        <v>1435</v>
      </c>
      <c r="N147" s="45">
        <f t="shared" si="41"/>
        <v>4.9444444444444446</v>
      </c>
      <c r="O147" s="45">
        <f t="shared" si="42"/>
        <v>1.1111111111111112E-2</v>
      </c>
      <c r="P147" s="45">
        <f t="shared" si="43"/>
        <v>2.2471910112359553E-3</v>
      </c>
      <c r="Q147" s="38" t="s">
        <v>605</v>
      </c>
      <c r="R147" s="38" t="s">
        <v>1436</v>
      </c>
      <c r="S147" s="38" t="s">
        <v>671</v>
      </c>
      <c r="T147" s="38" t="s">
        <v>1437</v>
      </c>
      <c r="U147" s="38">
        <v>300</v>
      </c>
      <c r="V147" s="38" t="s">
        <v>621</v>
      </c>
      <c r="W147" s="38" t="s">
        <v>611</v>
      </c>
      <c r="X147" s="38">
        <v>200</v>
      </c>
    </row>
    <row r="148" spans="1:24" hidden="1">
      <c r="A148" s="38" t="s">
        <v>1438</v>
      </c>
      <c r="B148" s="38" t="s">
        <v>1439</v>
      </c>
      <c r="C148" s="38" t="s">
        <v>1440</v>
      </c>
      <c r="D148" s="38" t="s">
        <v>1440</v>
      </c>
      <c r="E148" s="38" t="s">
        <v>600</v>
      </c>
      <c r="F148" s="38" t="s">
        <v>1441</v>
      </c>
      <c r="G148" s="38" t="s">
        <v>1442</v>
      </c>
      <c r="J148" s="38" t="s">
        <v>1443</v>
      </c>
      <c r="K148" s="38" t="s">
        <v>1444</v>
      </c>
      <c r="N148" s="45">
        <f t="shared" si="41"/>
        <v>4.9363214532530355</v>
      </c>
      <c r="O148" s="45">
        <f t="shared" si="42"/>
        <v>1.9745285813012145E-2</v>
      </c>
      <c r="P148" s="45">
        <f t="shared" si="43"/>
        <v>4.0000000000000001E-3</v>
      </c>
      <c r="Q148" s="38" t="s">
        <v>605</v>
      </c>
      <c r="R148" s="38" t="s">
        <v>1445</v>
      </c>
      <c r="S148" s="38" t="s">
        <v>1446</v>
      </c>
      <c r="T148" s="38" t="s">
        <v>100</v>
      </c>
      <c r="U148" s="38">
        <v>300</v>
      </c>
      <c r="V148" s="38" t="s">
        <v>1447</v>
      </c>
      <c r="W148" s="38" t="s">
        <v>638</v>
      </c>
      <c r="X148" s="38">
        <v>200</v>
      </c>
    </row>
    <row r="149" spans="1:24" hidden="1">
      <c r="A149" s="38" t="s">
        <v>1448</v>
      </c>
      <c r="B149" s="38" t="s">
        <v>1449</v>
      </c>
      <c r="C149" s="38" t="s">
        <v>1450</v>
      </c>
      <c r="D149" s="38" t="s">
        <v>1451</v>
      </c>
      <c r="E149" s="38" t="s">
        <v>688</v>
      </c>
      <c r="F149" s="38" t="s">
        <v>1452</v>
      </c>
      <c r="G149" s="38" t="s">
        <v>1453</v>
      </c>
      <c r="J149" s="38" t="s">
        <v>105</v>
      </c>
      <c r="K149" s="38" t="s">
        <v>1334</v>
      </c>
      <c r="N149" s="45">
        <f t="shared" si="41"/>
        <v>4.916666666666667</v>
      </c>
      <c r="O149" s="45">
        <f t="shared" si="42"/>
        <v>1.6666666666666666E-2</v>
      </c>
      <c r="P149" s="45">
        <f t="shared" si="43"/>
        <v>3.3898305084745762E-3</v>
      </c>
      <c r="Q149" s="38" t="s">
        <v>1011</v>
      </c>
      <c r="R149" s="38" t="s">
        <v>1454</v>
      </c>
      <c r="S149" s="38" t="s">
        <v>1455</v>
      </c>
      <c r="T149" s="38" t="s">
        <v>229</v>
      </c>
      <c r="U149" s="38">
        <v>300</v>
      </c>
      <c r="V149" s="38" t="s">
        <v>621</v>
      </c>
      <c r="W149" s="38" t="s">
        <v>804</v>
      </c>
      <c r="X149" s="38">
        <v>200</v>
      </c>
    </row>
    <row r="150" spans="1:24" hidden="1">
      <c r="A150" s="38" t="s">
        <v>1456</v>
      </c>
      <c r="B150" s="38" t="s">
        <v>1457</v>
      </c>
      <c r="C150" s="38" t="s">
        <v>1458</v>
      </c>
      <c r="D150" s="38" t="s">
        <v>1459</v>
      </c>
      <c r="E150" s="38" t="s">
        <v>600</v>
      </c>
      <c r="F150" s="38" t="s">
        <v>1457</v>
      </c>
      <c r="G150" s="38" t="s">
        <v>1460</v>
      </c>
      <c r="J150" s="38" t="s">
        <v>1328</v>
      </c>
      <c r="K150" s="38" t="s">
        <v>1461</v>
      </c>
      <c r="N150" s="45">
        <f t="shared" si="41"/>
        <v>4.895833333333333</v>
      </c>
      <c r="O150" s="45">
        <f t="shared" si="42"/>
        <v>6.2500000000000003E-3</v>
      </c>
      <c r="P150" s="45">
        <f t="shared" si="43"/>
        <v>1.276595744680851E-3</v>
      </c>
      <c r="Q150" s="38" t="s">
        <v>987</v>
      </c>
      <c r="R150" s="38" t="s">
        <v>1462</v>
      </c>
      <c r="S150" s="38" t="s">
        <v>704</v>
      </c>
      <c r="T150" s="38" t="s">
        <v>99</v>
      </c>
      <c r="U150" s="38">
        <v>500</v>
      </c>
      <c r="V150" s="38" t="s">
        <v>742</v>
      </c>
      <c r="W150" s="38" t="s">
        <v>638</v>
      </c>
      <c r="X150" s="38">
        <v>300</v>
      </c>
    </row>
    <row r="151" spans="1:24" hidden="1">
      <c r="A151" s="38" t="s">
        <v>1463</v>
      </c>
      <c r="B151" s="38" t="s">
        <v>1464</v>
      </c>
      <c r="C151" s="38" t="s">
        <v>1465</v>
      </c>
      <c r="D151" s="38" t="s">
        <v>1466</v>
      </c>
      <c r="E151" s="38" t="s">
        <v>600</v>
      </c>
      <c r="F151" s="38" t="s">
        <v>1467</v>
      </c>
      <c r="G151" s="38" t="s">
        <v>1468</v>
      </c>
      <c r="J151" s="38" t="s">
        <v>1469</v>
      </c>
      <c r="K151" s="38" t="s">
        <v>1470</v>
      </c>
      <c r="N151" s="45">
        <f t="shared" si="41"/>
        <v>4.8421052631578947</v>
      </c>
      <c r="O151" s="45">
        <f t="shared" si="42"/>
        <v>7.0175438596491229E-3</v>
      </c>
      <c r="P151" s="45">
        <f t="shared" si="43"/>
        <v>1.4492753623188406E-3</v>
      </c>
      <c r="Q151" s="38" t="s">
        <v>605</v>
      </c>
      <c r="R151" s="38" t="s">
        <v>1471</v>
      </c>
      <c r="S151" s="38" t="s">
        <v>1472</v>
      </c>
      <c r="T151" s="38" t="s">
        <v>99</v>
      </c>
      <c r="U151" s="38">
        <v>300</v>
      </c>
      <c r="V151" s="38" t="s">
        <v>1472</v>
      </c>
      <c r="W151" s="38" t="s">
        <v>611</v>
      </c>
      <c r="X151" s="38">
        <v>200</v>
      </c>
    </row>
    <row r="152" spans="1:24" hidden="1">
      <c r="A152" s="38" t="s">
        <v>1473</v>
      </c>
      <c r="B152" s="38" t="s">
        <v>1474</v>
      </c>
      <c r="C152" s="38" t="s">
        <v>1475</v>
      </c>
      <c r="D152" s="38" t="s">
        <v>1475</v>
      </c>
      <c r="E152" s="38" t="s">
        <v>600</v>
      </c>
      <c r="F152" s="38" t="s">
        <v>1476</v>
      </c>
      <c r="G152" s="38" t="s">
        <v>1477</v>
      </c>
      <c r="J152" s="38" t="s">
        <v>1478</v>
      </c>
      <c r="K152" s="38" t="s">
        <v>1380</v>
      </c>
      <c r="N152" s="45">
        <f t="shared" si="41"/>
        <v>4.8412698412698409</v>
      </c>
      <c r="O152" s="45">
        <f t="shared" si="42"/>
        <v>1.5873015873015872E-2</v>
      </c>
      <c r="P152" s="45">
        <f t="shared" si="43"/>
        <v>3.2786885245901639E-3</v>
      </c>
      <c r="Q152" s="38" t="s">
        <v>605</v>
      </c>
      <c r="R152" s="38" t="s">
        <v>1259</v>
      </c>
      <c r="S152" s="38" t="s">
        <v>637</v>
      </c>
      <c r="T152" s="38" t="s">
        <v>229</v>
      </c>
      <c r="U152" s="38">
        <v>300</v>
      </c>
      <c r="V152" s="38" t="s">
        <v>621</v>
      </c>
      <c r="W152" s="38" t="s">
        <v>804</v>
      </c>
      <c r="X152" s="38">
        <v>200</v>
      </c>
    </row>
    <row r="153" spans="1:24" hidden="1">
      <c r="A153" s="38" t="s">
        <v>1479</v>
      </c>
      <c r="B153" s="38" t="s">
        <v>1480</v>
      </c>
      <c r="C153" s="38" t="s">
        <v>1481</v>
      </c>
      <c r="D153" s="38" t="s">
        <v>1481</v>
      </c>
      <c r="E153" s="38" t="s">
        <v>600</v>
      </c>
      <c r="F153" s="38" t="s">
        <v>1482</v>
      </c>
      <c r="G153" s="38" t="s">
        <v>1483</v>
      </c>
      <c r="J153" s="38" t="s">
        <v>105</v>
      </c>
      <c r="K153" s="38" t="s">
        <v>1484</v>
      </c>
      <c r="N153" s="45">
        <f t="shared" si="41"/>
        <v>4.833333333333333</v>
      </c>
      <c r="O153" s="45">
        <f t="shared" si="42"/>
        <v>1.6666666666666666E-2</v>
      </c>
      <c r="P153" s="45">
        <f t="shared" si="43"/>
        <v>3.4482758620689655E-3</v>
      </c>
      <c r="Q153" s="38" t="s">
        <v>605</v>
      </c>
      <c r="R153" s="38" t="s">
        <v>741</v>
      </c>
      <c r="S153" s="38" t="s">
        <v>620</v>
      </c>
      <c r="T153" s="38" t="s">
        <v>129</v>
      </c>
      <c r="U153" s="38">
        <v>300</v>
      </c>
      <c r="V153" s="38" t="s">
        <v>742</v>
      </c>
      <c r="W153" s="38" t="s">
        <v>763</v>
      </c>
      <c r="X153" s="38">
        <v>200</v>
      </c>
    </row>
    <row r="154" spans="1:24" hidden="1">
      <c r="A154" s="38" t="s">
        <v>1485</v>
      </c>
      <c r="B154" s="38" t="s">
        <v>1486</v>
      </c>
      <c r="C154" s="38" t="s">
        <v>1487</v>
      </c>
      <c r="D154" s="38" t="s">
        <v>1487</v>
      </c>
      <c r="E154" s="38" t="s">
        <v>600</v>
      </c>
      <c r="F154" s="38" t="s">
        <v>1488</v>
      </c>
      <c r="G154" s="38" t="s">
        <v>1489</v>
      </c>
      <c r="J154" s="38" t="s">
        <v>105</v>
      </c>
      <c r="K154" s="38" t="s">
        <v>1484</v>
      </c>
      <c r="N154" s="45">
        <f t="shared" si="41"/>
        <v>4.833333333333333</v>
      </c>
      <c r="O154" s="45">
        <f t="shared" si="42"/>
        <v>1.6666666666666666E-2</v>
      </c>
      <c r="P154" s="45">
        <f t="shared" si="43"/>
        <v>3.4482758620689655E-3</v>
      </c>
      <c r="Q154" s="38" t="s">
        <v>605</v>
      </c>
      <c r="R154" s="38" t="s">
        <v>1490</v>
      </c>
      <c r="S154" s="38" t="s">
        <v>620</v>
      </c>
      <c r="T154" s="38" t="s">
        <v>229</v>
      </c>
      <c r="U154" s="38">
        <v>300</v>
      </c>
      <c r="V154" s="38" t="s">
        <v>621</v>
      </c>
      <c r="W154" s="38" t="s">
        <v>662</v>
      </c>
      <c r="X154" s="38">
        <v>200</v>
      </c>
    </row>
    <row r="155" spans="1:24" hidden="1">
      <c r="A155" s="38" t="s">
        <v>1491</v>
      </c>
      <c r="B155" s="38" t="s">
        <v>1492</v>
      </c>
      <c r="C155" s="38" t="s">
        <v>1493</v>
      </c>
      <c r="D155" s="38" t="s">
        <v>1494</v>
      </c>
      <c r="E155" s="38" t="s">
        <v>600</v>
      </c>
      <c r="F155" s="38" t="s">
        <v>1495</v>
      </c>
      <c r="G155" s="38" t="s">
        <v>1496</v>
      </c>
      <c r="J155" s="38" t="s">
        <v>199</v>
      </c>
      <c r="K155" s="38" t="s">
        <v>1497</v>
      </c>
      <c r="N155" s="45">
        <f t="shared" si="41"/>
        <v>4.7777777777777777</v>
      </c>
      <c r="O155" s="45">
        <f t="shared" si="42"/>
        <v>1.1111111111111112E-2</v>
      </c>
      <c r="P155" s="45">
        <f t="shared" si="43"/>
        <v>2.3255813953488372E-3</v>
      </c>
      <c r="Q155" s="38" t="s">
        <v>635</v>
      </c>
      <c r="R155" s="38" t="s">
        <v>606</v>
      </c>
      <c r="S155" s="38" t="s">
        <v>620</v>
      </c>
      <c r="T155" s="38" t="s">
        <v>129</v>
      </c>
      <c r="U155" s="38">
        <v>300</v>
      </c>
      <c r="V155" s="38" t="s">
        <v>621</v>
      </c>
      <c r="W155" s="38" t="s">
        <v>662</v>
      </c>
      <c r="X155" s="38">
        <v>200</v>
      </c>
    </row>
    <row r="156" spans="1:24" hidden="1">
      <c r="A156" s="38" t="s">
        <v>1498</v>
      </c>
      <c r="B156" s="38" t="s">
        <v>1499</v>
      </c>
      <c r="C156" s="38" t="s">
        <v>1500</v>
      </c>
      <c r="D156" s="38" t="s">
        <v>1501</v>
      </c>
      <c r="E156" s="38" t="s">
        <v>600</v>
      </c>
      <c r="F156" s="38" t="s">
        <v>1502</v>
      </c>
      <c r="G156" s="38" t="s">
        <v>1503</v>
      </c>
      <c r="J156" s="38" t="s">
        <v>1504</v>
      </c>
      <c r="K156" s="38" t="s">
        <v>1505</v>
      </c>
      <c r="N156" s="45">
        <f t="shared" si="41"/>
        <v>4.7441860465116283</v>
      </c>
      <c r="O156" s="45">
        <f t="shared" si="42"/>
        <v>6.9767441860465115E-3</v>
      </c>
      <c r="P156" s="45">
        <f t="shared" si="43"/>
        <v>1.4705882352941176E-3</v>
      </c>
      <c r="Q156" s="38" t="s">
        <v>635</v>
      </c>
      <c r="R156" s="38" t="s">
        <v>812</v>
      </c>
      <c r="S156" s="38" t="s">
        <v>620</v>
      </c>
      <c r="T156" s="38" t="s">
        <v>1506</v>
      </c>
      <c r="U156" s="38">
        <v>500</v>
      </c>
      <c r="V156" s="38" t="s">
        <v>621</v>
      </c>
      <c r="W156" s="38" t="s">
        <v>804</v>
      </c>
      <c r="X156" s="38">
        <v>300</v>
      </c>
    </row>
    <row r="157" spans="1:24" hidden="1">
      <c r="A157" s="38" t="s">
        <v>1507</v>
      </c>
      <c r="B157" s="38" t="s">
        <v>1508</v>
      </c>
      <c r="C157" s="38" t="s">
        <v>1509</v>
      </c>
      <c r="D157" s="38" t="s">
        <v>1510</v>
      </c>
      <c r="E157" s="38" t="s">
        <v>600</v>
      </c>
      <c r="F157" s="38" t="s">
        <v>1511</v>
      </c>
      <c r="G157" s="38" t="s">
        <v>1512</v>
      </c>
      <c r="J157" s="38" t="s">
        <v>123</v>
      </c>
      <c r="K157" s="38" t="s">
        <v>1513</v>
      </c>
      <c r="N157" s="45">
        <f t="shared" si="41"/>
        <v>4.7333333333333334</v>
      </c>
      <c r="O157" s="45">
        <f t="shared" si="42"/>
        <v>0.01</v>
      </c>
      <c r="P157" s="45">
        <f t="shared" si="43"/>
        <v>2.112676056338028E-3</v>
      </c>
      <c r="Q157" s="38" t="s">
        <v>605</v>
      </c>
      <c r="R157" s="38" t="s">
        <v>674</v>
      </c>
      <c r="S157" s="38" t="s">
        <v>620</v>
      </c>
      <c r="T157" s="38" t="s">
        <v>99</v>
      </c>
      <c r="U157" s="38">
        <v>500</v>
      </c>
      <c r="V157" s="38" t="s">
        <v>1514</v>
      </c>
      <c r="W157" s="38" t="s">
        <v>715</v>
      </c>
      <c r="X157" s="38">
        <v>300</v>
      </c>
    </row>
    <row r="158" spans="1:24" hidden="1">
      <c r="A158" s="38" t="s">
        <v>314</v>
      </c>
      <c r="B158" s="38" t="s">
        <v>1515</v>
      </c>
      <c r="C158" s="38" t="s">
        <v>1516</v>
      </c>
      <c r="D158" s="38" t="s">
        <v>1516</v>
      </c>
      <c r="E158" s="38" t="s">
        <v>600</v>
      </c>
      <c r="F158" s="38" t="s">
        <v>1515</v>
      </c>
      <c r="G158" s="38" t="s">
        <v>1517</v>
      </c>
      <c r="H158" s="51"/>
      <c r="I158" s="51"/>
      <c r="J158" s="38" t="s">
        <v>155</v>
      </c>
      <c r="K158" s="38" t="s">
        <v>1518</v>
      </c>
      <c r="N158" s="45">
        <f t="shared" si="41"/>
        <v>4.7142857142857144</v>
      </c>
      <c r="O158" s="45">
        <f t="shared" si="42"/>
        <v>9.5238095238095247E-3</v>
      </c>
      <c r="P158" s="45">
        <f t="shared" si="43"/>
        <v>2.0202020202020202E-3</v>
      </c>
      <c r="Q158" s="38" t="s">
        <v>605</v>
      </c>
      <c r="R158" s="38" t="s">
        <v>1519</v>
      </c>
      <c r="S158" s="38" t="s">
        <v>825</v>
      </c>
      <c r="T158" s="38" t="s">
        <v>229</v>
      </c>
      <c r="U158" s="38">
        <v>300</v>
      </c>
      <c r="V158" s="38" t="s">
        <v>621</v>
      </c>
      <c r="W158" s="38" t="s">
        <v>715</v>
      </c>
      <c r="X158" s="38">
        <v>200</v>
      </c>
    </row>
    <row r="159" spans="1:24" hidden="1">
      <c r="A159" s="38" t="s">
        <v>1520</v>
      </c>
      <c r="B159" s="38" t="s">
        <v>1521</v>
      </c>
      <c r="C159" s="38" t="s">
        <v>1522</v>
      </c>
      <c r="D159" s="38" t="s">
        <v>1523</v>
      </c>
      <c r="E159" s="38" t="s">
        <v>688</v>
      </c>
      <c r="F159" s="38" t="s">
        <v>1524</v>
      </c>
      <c r="G159" s="38" t="s">
        <v>1525</v>
      </c>
      <c r="J159" s="38" t="s">
        <v>56</v>
      </c>
      <c r="K159" s="38" t="s">
        <v>1380</v>
      </c>
      <c r="N159" s="45">
        <f t="shared" si="41"/>
        <v>4.6923076923076925</v>
      </c>
      <c r="O159" s="45">
        <f t="shared" si="42"/>
        <v>1.5384615384615385E-2</v>
      </c>
      <c r="P159" s="45">
        <f t="shared" si="43"/>
        <v>3.2786885245901639E-3</v>
      </c>
      <c r="Q159" s="38" t="s">
        <v>635</v>
      </c>
      <c r="R159" s="38" t="s">
        <v>1526</v>
      </c>
      <c r="S159" s="38" t="s">
        <v>1527</v>
      </c>
      <c r="T159" s="38" t="s">
        <v>1528</v>
      </c>
      <c r="U159" s="38">
        <v>300</v>
      </c>
      <c r="V159" s="38" t="s">
        <v>621</v>
      </c>
      <c r="W159" s="38" t="s">
        <v>662</v>
      </c>
      <c r="X159" s="38">
        <v>200</v>
      </c>
    </row>
    <row r="160" spans="1:24" hidden="1">
      <c r="A160" s="38" t="s">
        <v>1529</v>
      </c>
      <c r="B160" s="38" t="s">
        <v>1530</v>
      </c>
      <c r="C160" s="38" t="s">
        <v>1531</v>
      </c>
      <c r="D160" s="38" t="s">
        <v>1532</v>
      </c>
      <c r="E160" s="38" t="s">
        <v>600</v>
      </c>
      <c r="F160" s="38" t="s">
        <v>1530</v>
      </c>
      <c r="G160" s="38" t="s">
        <v>1533</v>
      </c>
      <c r="J160" s="38" t="s">
        <v>485</v>
      </c>
      <c r="K160" s="38" t="s">
        <v>1001</v>
      </c>
      <c r="N160" s="45">
        <f t="shared" si="41"/>
        <v>4.6875</v>
      </c>
      <c r="O160" s="45">
        <f t="shared" si="42"/>
        <v>9.3749999999999997E-3</v>
      </c>
      <c r="P160" s="45">
        <f t="shared" si="43"/>
        <v>2E-3</v>
      </c>
      <c r="Q160" s="38" t="s">
        <v>605</v>
      </c>
      <c r="R160" s="38" t="s">
        <v>606</v>
      </c>
      <c r="S160" s="38" t="s">
        <v>645</v>
      </c>
      <c r="T160" s="38" t="s">
        <v>1534</v>
      </c>
      <c r="U160" s="38">
        <v>500</v>
      </c>
      <c r="V160" s="38" t="s">
        <v>621</v>
      </c>
      <c r="W160" s="38" t="s">
        <v>662</v>
      </c>
      <c r="X160" s="38">
        <v>300</v>
      </c>
    </row>
    <row r="161" spans="1:24" hidden="1">
      <c r="A161" s="38" t="s">
        <v>1535</v>
      </c>
      <c r="B161" s="38" t="s">
        <v>1536</v>
      </c>
      <c r="C161" s="38" t="s">
        <v>1537</v>
      </c>
      <c r="D161" s="38" t="s">
        <v>1538</v>
      </c>
      <c r="E161" s="38" t="s">
        <v>600</v>
      </c>
      <c r="F161" s="38" t="s">
        <v>1539</v>
      </c>
      <c r="G161" s="38" t="s">
        <v>1540</v>
      </c>
      <c r="J161" s="38" t="s">
        <v>1541</v>
      </c>
      <c r="K161" s="38" t="s">
        <v>859</v>
      </c>
      <c r="N161" s="45">
        <f t="shared" si="41"/>
        <v>4.6822742474916392</v>
      </c>
      <c r="O161" s="45">
        <f t="shared" si="42"/>
        <v>1.9111323459149548E-2</v>
      </c>
      <c r="P161" s="45">
        <f t="shared" si="43"/>
        <v>4.0816326530612249E-3</v>
      </c>
      <c r="Q161" s="38" t="s">
        <v>635</v>
      </c>
      <c r="R161" s="38" t="s">
        <v>1542</v>
      </c>
      <c r="S161" s="38" t="s">
        <v>644</v>
      </c>
      <c r="T161" s="38" t="s">
        <v>229</v>
      </c>
      <c r="U161" s="38">
        <v>300</v>
      </c>
      <c r="V161" s="38" t="s">
        <v>621</v>
      </c>
      <c r="W161" s="38" t="s">
        <v>804</v>
      </c>
      <c r="X161" s="38">
        <v>200</v>
      </c>
    </row>
    <row r="162" spans="1:24" hidden="1">
      <c r="A162" s="38" t="s">
        <v>1543</v>
      </c>
      <c r="B162" s="38" t="s">
        <v>1544</v>
      </c>
      <c r="C162" s="38" t="s">
        <v>1545</v>
      </c>
      <c r="D162" s="38" t="s">
        <v>1545</v>
      </c>
      <c r="E162" s="38" t="s">
        <v>600</v>
      </c>
      <c r="F162" s="38" t="s">
        <v>1546</v>
      </c>
      <c r="G162" s="38" t="s">
        <v>1547</v>
      </c>
      <c r="J162" s="38" t="s">
        <v>199</v>
      </c>
      <c r="K162" s="38" t="s">
        <v>975</v>
      </c>
      <c r="N162" s="45">
        <f t="shared" si="41"/>
        <v>4.666666666666667</v>
      </c>
      <c r="O162" s="45">
        <f t="shared" si="42"/>
        <v>1.1111111111111112E-2</v>
      </c>
      <c r="P162" s="45">
        <f t="shared" si="43"/>
        <v>2.3809523809523812E-3</v>
      </c>
      <c r="Q162" s="38" t="s">
        <v>605</v>
      </c>
      <c r="R162" s="38" t="s">
        <v>1548</v>
      </c>
      <c r="S162" s="38" t="s">
        <v>1549</v>
      </c>
      <c r="T162" s="38" t="s">
        <v>99</v>
      </c>
      <c r="U162" s="38">
        <v>500</v>
      </c>
      <c r="V162" s="38" t="s">
        <v>637</v>
      </c>
      <c r="W162" s="38" t="s">
        <v>622</v>
      </c>
      <c r="X162" s="38">
        <v>200</v>
      </c>
    </row>
    <row r="163" spans="1:24" hidden="1">
      <c r="A163" s="38" t="s">
        <v>1550</v>
      </c>
      <c r="B163" s="38" t="s">
        <v>1551</v>
      </c>
      <c r="C163" s="38" t="s">
        <v>1552</v>
      </c>
      <c r="D163" s="38" t="s">
        <v>1553</v>
      </c>
      <c r="E163" s="38" t="s">
        <v>600</v>
      </c>
      <c r="F163" s="38" t="s">
        <v>1551</v>
      </c>
      <c r="G163" s="38" t="s">
        <v>1554</v>
      </c>
      <c r="J163" s="38" t="s">
        <v>105</v>
      </c>
      <c r="K163" s="38" t="s">
        <v>1368</v>
      </c>
      <c r="N163" s="45">
        <f t="shared" si="41"/>
        <v>4.666666666666667</v>
      </c>
      <c r="O163" s="45">
        <f t="shared" si="42"/>
        <v>1.6666666666666666E-2</v>
      </c>
      <c r="P163" s="45">
        <f t="shared" si="43"/>
        <v>3.5714285714285713E-3</v>
      </c>
      <c r="Q163" s="38" t="s">
        <v>605</v>
      </c>
      <c r="R163" s="38" t="s">
        <v>606</v>
      </c>
      <c r="S163" s="38" t="s">
        <v>671</v>
      </c>
      <c r="T163" s="38" t="s">
        <v>925</v>
      </c>
      <c r="U163" s="38">
        <v>300</v>
      </c>
      <c r="V163" s="38" t="s">
        <v>621</v>
      </c>
      <c r="W163" s="38" t="s">
        <v>638</v>
      </c>
      <c r="X163" s="38">
        <v>200</v>
      </c>
    </row>
    <row r="164" spans="1:24" hidden="1">
      <c r="A164" s="38" t="s">
        <v>1555</v>
      </c>
      <c r="B164" s="38" t="s">
        <v>1556</v>
      </c>
      <c r="C164" s="38" t="s">
        <v>1557</v>
      </c>
      <c r="D164" s="38" t="s">
        <v>1558</v>
      </c>
      <c r="E164" s="38" t="s">
        <v>600</v>
      </c>
      <c r="F164" s="38" t="s">
        <v>1559</v>
      </c>
      <c r="G164" s="38" t="s">
        <v>1560</v>
      </c>
      <c r="J164" s="38" t="s">
        <v>233</v>
      </c>
      <c r="K164" s="38" t="s">
        <v>1089</v>
      </c>
      <c r="N164" s="45">
        <f t="shared" si="41"/>
        <v>4.6444444444444448</v>
      </c>
      <c r="O164" s="45">
        <f t="shared" si="42"/>
        <v>6.6666666666666671E-3</v>
      </c>
      <c r="P164" s="45">
        <f t="shared" si="43"/>
        <v>1.4354066985645933E-3</v>
      </c>
      <c r="Q164" s="38" t="s">
        <v>635</v>
      </c>
      <c r="R164" s="38" t="s">
        <v>1561</v>
      </c>
      <c r="S164" s="38" t="s">
        <v>620</v>
      </c>
      <c r="T164" s="38" t="s">
        <v>229</v>
      </c>
      <c r="U164" s="38">
        <v>500</v>
      </c>
      <c r="V164" s="38" t="s">
        <v>621</v>
      </c>
      <c r="W164" s="38" t="s">
        <v>763</v>
      </c>
      <c r="X164" s="38">
        <v>300</v>
      </c>
    </row>
    <row r="165" spans="1:24" hidden="1">
      <c r="A165" s="38" t="s">
        <v>1562</v>
      </c>
      <c r="B165" s="38" t="s">
        <v>1563</v>
      </c>
      <c r="C165" s="38" t="s">
        <v>1564</v>
      </c>
      <c r="D165" s="38" t="s">
        <v>1564</v>
      </c>
      <c r="E165" s="38" t="s">
        <v>600</v>
      </c>
      <c r="F165" s="38" t="s">
        <v>1565</v>
      </c>
      <c r="G165" s="38" t="s">
        <v>1566</v>
      </c>
      <c r="J165" s="38" t="s">
        <v>113</v>
      </c>
      <c r="K165" s="38" t="s">
        <v>744</v>
      </c>
      <c r="N165" s="45">
        <f t="shared" si="41"/>
        <v>4.6428571428571432</v>
      </c>
      <c r="O165" s="45">
        <f t="shared" si="42"/>
        <v>1.4285714285714285E-2</v>
      </c>
      <c r="P165" s="45">
        <f t="shared" si="43"/>
        <v>3.0769230769230769E-3</v>
      </c>
      <c r="Q165" s="38" t="s">
        <v>605</v>
      </c>
      <c r="R165" s="38" t="s">
        <v>670</v>
      </c>
      <c r="S165" s="38" t="s">
        <v>728</v>
      </c>
      <c r="T165" s="38" t="s">
        <v>229</v>
      </c>
      <c r="U165" s="38">
        <v>300</v>
      </c>
      <c r="V165" s="38" t="s">
        <v>621</v>
      </c>
      <c r="W165" s="38" t="s">
        <v>638</v>
      </c>
      <c r="X165" s="38">
        <v>200</v>
      </c>
    </row>
    <row r="166" spans="1:24" hidden="1">
      <c r="A166" s="38" t="s">
        <v>1567</v>
      </c>
      <c r="B166" s="38" t="s">
        <v>1568</v>
      </c>
      <c r="C166" s="38" t="s">
        <v>1569</v>
      </c>
      <c r="D166" s="38" t="s">
        <v>1570</v>
      </c>
      <c r="E166" s="38" t="s">
        <v>600</v>
      </c>
      <c r="F166" s="38" t="s">
        <v>1571</v>
      </c>
      <c r="G166" s="38" t="s">
        <v>1572</v>
      </c>
      <c r="J166" s="38" t="s">
        <v>44</v>
      </c>
      <c r="K166" s="38" t="s">
        <v>1573</v>
      </c>
      <c r="N166" s="45">
        <f t="shared" si="41"/>
        <v>4.6363636363636367</v>
      </c>
      <c r="O166" s="45">
        <f t="shared" si="42"/>
        <v>1.8181818181818181E-2</v>
      </c>
      <c r="P166" s="45">
        <f t="shared" si="43"/>
        <v>3.9215686274509803E-3</v>
      </c>
      <c r="Q166" s="38" t="s">
        <v>635</v>
      </c>
      <c r="R166" s="38" t="s">
        <v>1574</v>
      </c>
      <c r="S166" s="38" t="s">
        <v>671</v>
      </c>
      <c r="T166" s="38" t="s">
        <v>129</v>
      </c>
      <c r="U166" s="38">
        <v>300</v>
      </c>
      <c r="V166" s="38" t="s">
        <v>621</v>
      </c>
      <c r="W166" s="38" t="s">
        <v>715</v>
      </c>
      <c r="X166" s="38">
        <v>200</v>
      </c>
    </row>
    <row r="167" spans="1:24" hidden="1">
      <c r="A167" s="38" t="s">
        <v>1575</v>
      </c>
      <c r="B167" s="38" t="s">
        <v>1576</v>
      </c>
      <c r="C167" s="38" t="s">
        <v>1577</v>
      </c>
      <c r="D167" s="38" t="s">
        <v>1577</v>
      </c>
      <c r="E167" s="38" t="s">
        <v>600</v>
      </c>
      <c r="F167" s="38" t="s">
        <v>1578</v>
      </c>
      <c r="G167" s="38" t="s">
        <v>1579</v>
      </c>
      <c r="J167" s="38" t="s">
        <v>44</v>
      </c>
      <c r="K167" s="38" t="s">
        <v>1573</v>
      </c>
      <c r="N167" s="45">
        <f t="shared" si="41"/>
        <v>4.6363636363636367</v>
      </c>
      <c r="O167" s="45">
        <f t="shared" si="42"/>
        <v>1.8181818181818181E-2</v>
      </c>
      <c r="P167" s="45">
        <f t="shared" si="43"/>
        <v>3.9215686274509803E-3</v>
      </c>
      <c r="Q167" s="38" t="s">
        <v>635</v>
      </c>
      <c r="R167" s="38" t="s">
        <v>1259</v>
      </c>
      <c r="S167" s="38" t="s">
        <v>1580</v>
      </c>
      <c r="T167" s="38" t="s">
        <v>229</v>
      </c>
      <c r="U167" s="38">
        <v>500</v>
      </c>
      <c r="V167" s="38" t="s">
        <v>621</v>
      </c>
      <c r="W167" s="38" t="s">
        <v>1116</v>
      </c>
      <c r="X167" s="38">
        <v>200</v>
      </c>
    </row>
    <row r="168" spans="1:24" hidden="1">
      <c r="A168" s="38" t="s">
        <v>63</v>
      </c>
      <c r="B168" s="38" t="s">
        <v>1581</v>
      </c>
      <c r="C168" s="38" t="s">
        <v>1582</v>
      </c>
      <c r="D168" s="38" t="s">
        <v>1583</v>
      </c>
      <c r="E168" s="38" t="s">
        <v>600</v>
      </c>
      <c r="F168" s="38" t="s">
        <v>1584</v>
      </c>
      <c r="G168" s="38" t="s">
        <v>1585</v>
      </c>
      <c r="H168" s="51"/>
      <c r="I168" s="51"/>
      <c r="J168" s="38" t="s">
        <v>105</v>
      </c>
      <c r="K168" s="38" t="s">
        <v>752</v>
      </c>
      <c r="N168" s="45">
        <f t="shared" si="41"/>
        <v>4.583333333333333</v>
      </c>
      <c r="O168" s="45">
        <f t="shared" si="42"/>
        <v>1.6666666666666666E-2</v>
      </c>
      <c r="P168" s="45">
        <f t="shared" si="43"/>
        <v>3.6363636363636364E-3</v>
      </c>
      <c r="Q168" s="38" t="s">
        <v>605</v>
      </c>
      <c r="R168" s="38" t="s">
        <v>1586</v>
      </c>
      <c r="S168" s="38" t="s">
        <v>1587</v>
      </c>
      <c r="T168" s="38" t="s">
        <v>129</v>
      </c>
      <c r="U168" s="38">
        <v>300</v>
      </c>
      <c r="V168" s="38" t="s">
        <v>621</v>
      </c>
      <c r="W168" s="38" t="s">
        <v>928</v>
      </c>
      <c r="X168" s="38">
        <v>200</v>
      </c>
    </row>
    <row r="169" spans="1:24" hidden="1">
      <c r="A169" s="38" t="s">
        <v>1588</v>
      </c>
      <c r="B169" s="38" t="s">
        <v>1589</v>
      </c>
      <c r="C169" s="38" t="s">
        <v>1590</v>
      </c>
      <c r="D169" s="38" t="s">
        <v>1591</v>
      </c>
      <c r="E169" s="38" t="s">
        <v>600</v>
      </c>
      <c r="F169" s="38" t="s">
        <v>1592</v>
      </c>
      <c r="G169" s="38" t="s">
        <v>1593</v>
      </c>
      <c r="J169" s="38" t="s">
        <v>461</v>
      </c>
      <c r="K169" s="38" t="s">
        <v>948</v>
      </c>
      <c r="N169" s="45">
        <f t="shared" si="41"/>
        <v>4.5454545454545459</v>
      </c>
      <c r="O169" s="45">
        <f t="shared" si="42"/>
        <v>9.0909090909090905E-3</v>
      </c>
      <c r="P169" s="45">
        <f t="shared" si="43"/>
        <v>2E-3</v>
      </c>
      <c r="Q169" s="38" t="s">
        <v>605</v>
      </c>
      <c r="R169" s="38" t="s">
        <v>670</v>
      </c>
      <c r="S169" s="38" t="s">
        <v>1120</v>
      </c>
      <c r="T169" s="38" t="s">
        <v>129</v>
      </c>
      <c r="U169" s="38">
        <v>500</v>
      </c>
      <c r="V169" s="38" t="s">
        <v>742</v>
      </c>
      <c r="W169" s="38" t="s">
        <v>928</v>
      </c>
      <c r="X169" s="38">
        <v>200</v>
      </c>
    </row>
    <row r="170" spans="1:24" hidden="1">
      <c r="A170" s="38" t="s">
        <v>1594</v>
      </c>
      <c r="B170" s="38" t="s">
        <v>1595</v>
      </c>
      <c r="C170" s="38" t="s">
        <v>1596</v>
      </c>
      <c r="D170" s="38" t="s">
        <v>1597</v>
      </c>
      <c r="E170" s="38" t="s">
        <v>688</v>
      </c>
      <c r="F170" s="38" t="s">
        <v>1598</v>
      </c>
      <c r="G170" s="38" t="s">
        <v>1599</v>
      </c>
      <c r="J170" s="38" t="s">
        <v>44</v>
      </c>
      <c r="K170" s="38" t="s">
        <v>1444</v>
      </c>
      <c r="N170" s="45">
        <f t="shared" si="41"/>
        <v>4.5454545454545459</v>
      </c>
      <c r="O170" s="45">
        <f t="shared" si="42"/>
        <v>1.8181818181818181E-2</v>
      </c>
      <c r="P170" s="45">
        <f t="shared" si="43"/>
        <v>4.0000000000000001E-3</v>
      </c>
      <c r="Q170" s="38" t="s">
        <v>635</v>
      </c>
      <c r="R170" s="38" t="s">
        <v>1020</v>
      </c>
      <c r="S170" s="38" t="s">
        <v>1600</v>
      </c>
      <c r="T170" s="38" t="s">
        <v>99</v>
      </c>
      <c r="U170" s="38">
        <v>300</v>
      </c>
      <c r="V170" s="38" t="s">
        <v>911</v>
      </c>
      <c r="W170" s="38" t="s">
        <v>763</v>
      </c>
      <c r="X170" s="38">
        <v>200</v>
      </c>
    </row>
    <row r="171" spans="1:24" hidden="1">
      <c r="A171" s="38" t="s">
        <v>1601</v>
      </c>
      <c r="B171" s="38" t="s">
        <v>1602</v>
      </c>
      <c r="C171" s="38" t="s">
        <v>1603</v>
      </c>
      <c r="D171" s="38" t="s">
        <v>1604</v>
      </c>
      <c r="E171" s="38" t="s">
        <v>600</v>
      </c>
      <c r="F171" s="38" t="s">
        <v>1605</v>
      </c>
      <c r="G171" s="38" t="s">
        <v>1606</v>
      </c>
      <c r="J171" s="38" t="s">
        <v>461</v>
      </c>
      <c r="K171" s="38" t="s">
        <v>948</v>
      </c>
      <c r="N171" s="45">
        <f t="shared" si="41"/>
        <v>4.5454545454545459</v>
      </c>
      <c r="O171" s="45">
        <f t="shared" si="42"/>
        <v>9.0909090909090905E-3</v>
      </c>
      <c r="P171" s="45">
        <f t="shared" si="43"/>
        <v>2E-3</v>
      </c>
      <c r="Q171" s="38" t="s">
        <v>635</v>
      </c>
      <c r="R171" s="38" t="s">
        <v>659</v>
      </c>
      <c r="S171" s="38" t="s">
        <v>620</v>
      </c>
      <c r="T171" s="38" t="s">
        <v>99</v>
      </c>
      <c r="U171" s="38">
        <v>300</v>
      </c>
      <c r="V171" s="38" t="s">
        <v>911</v>
      </c>
      <c r="W171" s="38" t="s">
        <v>715</v>
      </c>
      <c r="X171" s="38">
        <v>200</v>
      </c>
    </row>
    <row r="172" spans="1:24" hidden="1">
      <c r="A172" s="38" t="s">
        <v>1607</v>
      </c>
      <c r="B172" s="38" t="s">
        <v>1608</v>
      </c>
      <c r="C172" s="38" t="s">
        <v>1609</v>
      </c>
      <c r="D172" s="38" t="s">
        <v>1610</v>
      </c>
      <c r="E172" s="38" t="s">
        <v>688</v>
      </c>
      <c r="F172" s="38" t="s">
        <v>1608</v>
      </c>
      <c r="G172" s="38" t="s">
        <v>1611</v>
      </c>
      <c r="J172" s="38" t="s">
        <v>691</v>
      </c>
      <c r="K172" s="38" t="s">
        <v>935</v>
      </c>
      <c r="N172" s="45">
        <f t="shared" si="41"/>
        <v>4.5384615384615383</v>
      </c>
      <c r="O172" s="45">
        <f t="shared" si="42"/>
        <v>7.6923076923076927E-3</v>
      </c>
      <c r="P172" s="45">
        <f t="shared" si="43"/>
        <v>1.6949152542372881E-3</v>
      </c>
      <c r="Q172" s="38" t="s">
        <v>605</v>
      </c>
      <c r="R172" s="38" t="s">
        <v>1612</v>
      </c>
      <c r="S172" s="38" t="s">
        <v>607</v>
      </c>
      <c r="T172" s="38" t="s">
        <v>99</v>
      </c>
      <c r="U172" s="38">
        <v>300</v>
      </c>
      <c r="V172" s="38" t="s">
        <v>621</v>
      </c>
      <c r="W172" s="38" t="s">
        <v>662</v>
      </c>
      <c r="X172" s="38">
        <v>200</v>
      </c>
    </row>
    <row r="173" spans="1:24" hidden="1">
      <c r="A173" s="38" t="s">
        <v>396</v>
      </c>
      <c r="B173" s="38" t="s">
        <v>1613</v>
      </c>
      <c r="C173" s="38" t="s">
        <v>1614</v>
      </c>
      <c r="D173" s="38" t="s">
        <v>1615</v>
      </c>
      <c r="E173" s="38" t="s">
        <v>600</v>
      </c>
      <c r="F173" s="38" t="s">
        <v>1613</v>
      </c>
      <c r="G173" s="38" t="s">
        <v>1616</v>
      </c>
      <c r="J173" s="38" t="s">
        <v>233</v>
      </c>
      <c r="K173" s="38" t="s">
        <v>1505</v>
      </c>
      <c r="N173" s="45">
        <f t="shared" si="41"/>
        <v>4.5333333333333332</v>
      </c>
      <c r="O173" s="45">
        <f t="shared" si="42"/>
        <v>6.6666666666666671E-3</v>
      </c>
      <c r="P173" s="45">
        <f t="shared" si="43"/>
        <v>1.4705882352941176E-3</v>
      </c>
      <c r="Q173" s="38" t="s">
        <v>605</v>
      </c>
      <c r="R173" s="38" t="s">
        <v>1617</v>
      </c>
      <c r="S173" s="38" t="s">
        <v>825</v>
      </c>
      <c r="T173" s="38" t="s">
        <v>229</v>
      </c>
      <c r="U173" s="38">
        <v>500</v>
      </c>
      <c r="V173" s="38" t="s">
        <v>1618</v>
      </c>
      <c r="W173" s="38" t="s">
        <v>662</v>
      </c>
      <c r="X173" s="38">
        <v>300</v>
      </c>
    </row>
    <row r="174" spans="1:24" hidden="1">
      <c r="A174" s="38" t="s">
        <v>191</v>
      </c>
      <c r="B174" s="38" t="s">
        <v>1619</v>
      </c>
      <c r="C174" s="38" t="s">
        <v>1620</v>
      </c>
      <c r="D174" s="38" t="s">
        <v>1621</v>
      </c>
      <c r="E174" s="38" t="s">
        <v>600</v>
      </c>
      <c r="F174" s="38" t="s">
        <v>1619</v>
      </c>
      <c r="G174" s="38" t="s">
        <v>1622</v>
      </c>
      <c r="J174" s="38" t="s">
        <v>1623</v>
      </c>
      <c r="K174" s="38" t="s">
        <v>678</v>
      </c>
      <c r="N174" s="45">
        <f t="shared" si="41"/>
        <v>4.5257126172488045</v>
      </c>
      <c r="O174" s="45">
        <f t="shared" si="42"/>
        <v>7.2995364794335559E-3</v>
      </c>
      <c r="P174" s="45">
        <f t="shared" si="43"/>
        <v>1.6129032258064516E-3</v>
      </c>
      <c r="Q174" s="38" t="s">
        <v>635</v>
      </c>
      <c r="R174" s="38" t="s">
        <v>1624</v>
      </c>
      <c r="S174" s="38" t="s">
        <v>704</v>
      </c>
      <c r="T174" s="38" t="s">
        <v>229</v>
      </c>
      <c r="U174" s="38">
        <v>300</v>
      </c>
      <c r="V174" s="38" t="s">
        <v>621</v>
      </c>
      <c r="W174" s="38" t="s">
        <v>662</v>
      </c>
      <c r="X174" s="38">
        <v>200</v>
      </c>
    </row>
    <row r="175" spans="1:24" hidden="1">
      <c r="A175" s="38" t="s">
        <v>1625</v>
      </c>
      <c r="B175" s="38" t="s">
        <v>1626</v>
      </c>
      <c r="C175" s="38" t="s">
        <v>1626</v>
      </c>
      <c r="D175" s="38" t="s">
        <v>1627</v>
      </c>
      <c r="E175" s="38" t="s">
        <v>600</v>
      </c>
      <c r="F175" s="38" t="s">
        <v>1626</v>
      </c>
      <c r="G175" s="38" t="s">
        <v>1628</v>
      </c>
      <c r="J175" s="38" t="s">
        <v>275</v>
      </c>
      <c r="K175" s="38" t="s">
        <v>717</v>
      </c>
      <c r="N175" s="45">
        <f t="shared" si="41"/>
        <v>4.5151515151515156</v>
      </c>
      <c r="O175" s="45">
        <f t="shared" si="42"/>
        <v>9.0909090909090905E-3</v>
      </c>
      <c r="P175" s="45">
        <f t="shared" si="43"/>
        <v>2.0134228187919465E-3</v>
      </c>
      <c r="Q175" s="38" t="s">
        <v>605</v>
      </c>
      <c r="R175" s="38" t="s">
        <v>1629</v>
      </c>
      <c r="S175" s="38" t="s">
        <v>37</v>
      </c>
      <c r="T175" s="38" t="s">
        <v>100</v>
      </c>
      <c r="U175" s="38">
        <v>500</v>
      </c>
      <c r="V175" s="38" t="s">
        <v>661</v>
      </c>
      <c r="W175" s="38" t="s">
        <v>662</v>
      </c>
      <c r="X175" s="38">
        <v>300</v>
      </c>
    </row>
    <row r="176" spans="1:24" hidden="1">
      <c r="A176" s="38" t="s">
        <v>1630</v>
      </c>
      <c r="B176" s="38" t="s">
        <v>1631</v>
      </c>
      <c r="C176" s="38" t="s">
        <v>1632</v>
      </c>
      <c r="D176" s="38" t="s">
        <v>1633</v>
      </c>
      <c r="E176" s="38" t="s">
        <v>600</v>
      </c>
      <c r="F176" s="38" t="s">
        <v>1634</v>
      </c>
      <c r="G176" s="38" t="s">
        <v>1635</v>
      </c>
      <c r="J176" s="38" t="s">
        <v>902</v>
      </c>
      <c r="K176" s="38" t="s">
        <v>909</v>
      </c>
      <c r="N176" s="45">
        <f t="shared" si="41"/>
        <v>4.5</v>
      </c>
      <c r="O176" s="45">
        <f t="shared" si="42"/>
        <v>1.2500000000000001E-2</v>
      </c>
      <c r="P176" s="45">
        <f t="shared" si="43"/>
        <v>2.7777777777777779E-3</v>
      </c>
      <c r="Q176" s="38" t="s">
        <v>635</v>
      </c>
      <c r="R176" s="38" t="s">
        <v>741</v>
      </c>
      <c r="S176" s="38" t="s">
        <v>607</v>
      </c>
      <c r="T176" s="38" t="s">
        <v>99</v>
      </c>
      <c r="U176" s="38">
        <v>300</v>
      </c>
      <c r="V176" s="38" t="s">
        <v>1636</v>
      </c>
      <c r="W176" s="38" t="s">
        <v>631</v>
      </c>
      <c r="X176" s="38">
        <v>200</v>
      </c>
    </row>
    <row r="177" spans="1:24" hidden="1">
      <c r="A177" s="38" t="s">
        <v>1637</v>
      </c>
      <c r="B177" s="38" t="s">
        <v>1638</v>
      </c>
      <c r="C177" s="38" t="s">
        <v>1639</v>
      </c>
      <c r="D177" s="38" t="s">
        <v>1640</v>
      </c>
      <c r="E177" s="38" t="s">
        <v>600</v>
      </c>
      <c r="F177" s="38" t="s">
        <v>1641</v>
      </c>
      <c r="G177" s="38" t="s">
        <v>1642</v>
      </c>
      <c r="J177" s="38" t="s">
        <v>320</v>
      </c>
      <c r="K177" s="38" t="s">
        <v>846</v>
      </c>
      <c r="N177" s="45">
        <f t="shared" si="41"/>
        <v>4.4666666666666668</v>
      </c>
      <c r="O177" s="45">
        <f t="shared" si="42"/>
        <v>1.3333333333333334E-2</v>
      </c>
      <c r="P177" s="45">
        <f t="shared" si="43"/>
        <v>2.9850746268656717E-3</v>
      </c>
      <c r="Q177" s="38" t="s">
        <v>605</v>
      </c>
      <c r="R177" s="38" t="s">
        <v>1064</v>
      </c>
      <c r="S177" s="38" t="s">
        <v>637</v>
      </c>
      <c r="T177" s="38" t="s">
        <v>99</v>
      </c>
      <c r="U177" s="38">
        <v>300</v>
      </c>
      <c r="V177" s="38" t="s">
        <v>1643</v>
      </c>
      <c r="W177" s="38" t="s">
        <v>928</v>
      </c>
      <c r="X177" s="38">
        <v>200</v>
      </c>
    </row>
    <row r="178" spans="1:24" hidden="1">
      <c r="A178" s="38" t="s">
        <v>623</v>
      </c>
      <c r="B178" s="38" t="s">
        <v>1644</v>
      </c>
      <c r="C178" s="38" t="s">
        <v>1645</v>
      </c>
      <c r="D178" s="38" t="s">
        <v>1646</v>
      </c>
      <c r="E178" s="38" t="s">
        <v>600</v>
      </c>
      <c r="F178" s="38" t="s">
        <v>1644</v>
      </c>
      <c r="G178" s="38" t="s">
        <v>1647</v>
      </c>
      <c r="J178" s="38" t="s">
        <v>187</v>
      </c>
      <c r="K178" s="38" t="s">
        <v>1648</v>
      </c>
      <c r="N178" s="45">
        <f t="shared" si="41"/>
        <v>4.4324324324324325</v>
      </c>
      <c r="O178" s="45">
        <f t="shared" si="42"/>
        <v>8.1081081081081086E-3</v>
      </c>
      <c r="P178" s="45">
        <f t="shared" si="43"/>
        <v>1.8292682926829269E-3</v>
      </c>
      <c r="Q178" s="38" t="s">
        <v>987</v>
      </c>
      <c r="R178" s="38" t="s">
        <v>1649</v>
      </c>
      <c r="S178" s="38" t="s">
        <v>620</v>
      </c>
      <c r="T178" s="38" t="s">
        <v>1650</v>
      </c>
      <c r="U178" s="38">
        <v>500</v>
      </c>
      <c r="V178" s="38" t="s">
        <v>1651</v>
      </c>
      <c r="W178" s="38" t="s">
        <v>662</v>
      </c>
      <c r="X178" s="38">
        <v>300</v>
      </c>
    </row>
    <row r="179" spans="1:24" hidden="1">
      <c r="A179" s="38" t="s">
        <v>1652</v>
      </c>
      <c r="B179" s="38" t="s">
        <v>1653</v>
      </c>
      <c r="C179" s="38" t="s">
        <v>1654</v>
      </c>
      <c r="D179" s="38" t="s">
        <v>1655</v>
      </c>
      <c r="E179" s="38" t="s">
        <v>688</v>
      </c>
      <c r="F179" s="38" t="s">
        <v>1656</v>
      </c>
      <c r="G179" s="38" t="s">
        <v>1657</v>
      </c>
      <c r="H179" s="51"/>
      <c r="I179" s="51"/>
      <c r="J179" s="38" t="s">
        <v>105</v>
      </c>
      <c r="K179" s="38" t="s">
        <v>1658</v>
      </c>
      <c r="N179" s="45">
        <f t="shared" si="41"/>
        <v>4.416666666666667</v>
      </c>
      <c r="O179" s="45">
        <f t="shared" si="42"/>
        <v>1.6666666666666666E-2</v>
      </c>
      <c r="P179" s="45">
        <f t="shared" si="43"/>
        <v>3.7735849056603774E-3</v>
      </c>
      <c r="Q179" s="38" t="s">
        <v>635</v>
      </c>
      <c r="R179" s="38" t="s">
        <v>1659</v>
      </c>
      <c r="S179" s="38" t="s">
        <v>671</v>
      </c>
      <c r="T179" s="38" t="s">
        <v>229</v>
      </c>
      <c r="U179" s="38">
        <v>300</v>
      </c>
      <c r="V179" s="38" t="s">
        <v>621</v>
      </c>
      <c r="W179" s="38" t="s">
        <v>928</v>
      </c>
      <c r="X179" s="38">
        <v>200</v>
      </c>
    </row>
    <row r="180" spans="1:24" hidden="1">
      <c r="A180" s="38" t="s">
        <v>1660</v>
      </c>
      <c r="B180" s="38" t="s">
        <v>1661</v>
      </c>
      <c r="C180" s="38" t="s">
        <v>1662</v>
      </c>
      <c r="D180" s="38" t="s">
        <v>1663</v>
      </c>
      <c r="E180" s="38" t="s">
        <v>600</v>
      </c>
      <c r="F180" s="38" t="s">
        <v>1664</v>
      </c>
      <c r="G180" s="38" t="s">
        <v>1665</v>
      </c>
      <c r="J180" s="38" t="s">
        <v>1666</v>
      </c>
      <c r="K180" s="38" t="s">
        <v>233</v>
      </c>
      <c r="N180" s="45">
        <f t="shared" si="41"/>
        <v>4.3906722607083619</v>
      </c>
      <c r="O180" s="45">
        <f t="shared" si="42"/>
        <v>1.9514098936481608E-2</v>
      </c>
      <c r="P180" s="45">
        <f t="shared" si="43"/>
        <v>4.4444444444444444E-3</v>
      </c>
      <c r="Q180" s="38" t="s">
        <v>635</v>
      </c>
      <c r="R180" s="38" t="s">
        <v>670</v>
      </c>
      <c r="S180" s="38" t="s">
        <v>865</v>
      </c>
      <c r="T180" s="38" t="s">
        <v>100</v>
      </c>
      <c r="U180" s="38">
        <v>300</v>
      </c>
      <c r="V180" s="38" t="s">
        <v>911</v>
      </c>
      <c r="W180" s="38" t="s">
        <v>715</v>
      </c>
      <c r="X180" s="38">
        <v>200</v>
      </c>
    </row>
    <row r="181" spans="1:24" hidden="1">
      <c r="A181" s="38" t="s">
        <v>1667</v>
      </c>
      <c r="B181" s="38" t="s">
        <v>1668</v>
      </c>
      <c r="C181" s="38" t="s">
        <v>1669</v>
      </c>
      <c r="D181" s="38" t="s">
        <v>1670</v>
      </c>
      <c r="E181" s="38" t="s">
        <v>1007</v>
      </c>
      <c r="F181" s="38" t="s">
        <v>1671</v>
      </c>
      <c r="G181" s="38" t="s">
        <v>1672</v>
      </c>
      <c r="J181" s="38" t="s">
        <v>44</v>
      </c>
      <c r="K181" s="38" t="s">
        <v>1673</v>
      </c>
      <c r="N181" s="45">
        <f t="shared" si="41"/>
        <v>3.7272727272727271</v>
      </c>
      <c r="O181" s="45">
        <f t="shared" si="42"/>
        <v>1.8181818181818181E-2</v>
      </c>
      <c r="P181" s="45">
        <f t="shared" si="43"/>
        <v>4.8780487804878049E-3</v>
      </c>
      <c r="Q181" s="38" t="s">
        <v>1674</v>
      </c>
      <c r="R181" s="38" t="s">
        <v>1675</v>
      </c>
      <c r="S181" s="38" t="s">
        <v>704</v>
      </c>
      <c r="T181" s="38" t="s">
        <v>229</v>
      </c>
      <c r="U181" s="38" t="s">
        <v>609</v>
      </c>
      <c r="V181" s="38" t="s">
        <v>621</v>
      </c>
      <c r="W181" s="38" t="s">
        <v>804</v>
      </c>
      <c r="X181" s="38">
        <v>200</v>
      </c>
    </row>
    <row r="182" spans="1:24" hidden="1">
      <c r="A182" s="38" t="s">
        <v>1676</v>
      </c>
      <c r="B182" s="38" t="s">
        <v>1677</v>
      </c>
      <c r="C182" s="38" t="s">
        <v>1678</v>
      </c>
      <c r="D182" s="38" t="s">
        <v>1679</v>
      </c>
      <c r="E182" s="38" t="s">
        <v>600</v>
      </c>
      <c r="F182" s="38" t="s">
        <v>1680</v>
      </c>
      <c r="G182" s="38" t="s">
        <v>1681</v>
      </c>
      <c r="J182" s="38" t="s">
        <v>56</v>
      </c>
      <c r="K182" s="38" t="s">
        <v>1344</v>
      </c>
      <c r="N182" s="45">
        <f t="shared" si="41"/>
        <v>4.384615384615385</v>
      </c>
      <c r="O182" s="45">
        <f t="shared" si="42"/>
        <v>1.5384615384615385E-2</v>
      </c>
      <c r="P182" s="45">
        <f t="shared" si="43"/>
        <v>3.5087719298245615E-3</v>
      </c>
      <c r="Q182" s="38" t="s">
        <v>605</v>
      </c>
      <c r="R182" s="38" t="s">
        <v>1313</v>
      </c>
      <c r="S182" s="38" t="s">
        <v>620</v>
      </c>
      <c r="T182" s="38" t="s">
        <v>99</v>
      </c>
      <c r="U182" s="38">
        <v>300</v>
      </c>
      <c r="V182" s="38" t="s">
        <v>621</v>
      </c>
      <c r="W182" s="38" t="s">
        <v>928</v>
      </c>
      <c r="X182" s="38">
        <v>200</v>
      </c>
    </row>
    <row r="183" spans="1:24" hidden="1">
      <c r="A183" s="38" t="s">
        <v>1682</v>
      </c>
      <c r="B183" s="38" t="s">
        <v>1683</v>
      </c>
      <c r="C183" s="38" t="s">
        <v>1684</v>
      </c>
      <c r="D183" s="38" t="s">
        <v>1684</v>
      </c>
      <c r="E183" s="38" t="s">
        <v>600</v>
      </c>
      <c r="F183" s="38" t="s">
        <v>1683</v>
      </c>
      <c r="G183" s="38" t="s">
        <v>1685</v>
      </c>
      <c r="J183" s="38" t="s">
        <v>352</v>
      </c>
      <c r="K183" s="38" t="s">
        <v>789</v>
      </c>
      <c r="N183" s="45">
        <f t="shared" si="41"/>
        <v>4.3684210526315788</v>
      </c>
      <c r="O183" s="45">
        <f t="shared" si="42"/>
        <v>1.0526315789473684E-2</v>
      </c>
      <c r="P183" s="45">
        <f t="shared" si="43"/>
        <v>2.4096385542168677E-3</v>
      </c>
      <c r="Q183" s="38" t="s">
        <v>605</v>
      </c>
      <c r="R183" s="38" t="s">
        <v>1686</v>
      </c>
      <c r="S183" s="38" t="s">
        <v>645</v>
      </c>
      <c r="T183" s="38" t="s">
        <v>99</v>
      </c>
      <c r="U183" s="38">
        <v>300</v>
      </c>
      <c r="V183" s="38" t="s">
        <v>645</v>
      </c>
      <c r="W183" s="38" t="s">
        <v>662</v>
      </c>
      <c r="X183" s="38">
        <v>200</v>
      </c>
    </row>
    <row r="184" spans="1:24" hidden="1">
      <c r="A184" s="38" t="s">
        <v>1687</v>
      </c>
      <c r="B184" s="38" t="s">
        <v>1688</v>
      </c>
      <c r="C184" s="38" t="s">
        <v>1689</v>
      </c>
      <c r="D184" s="38" t="s">
        <v>1690</v>
      </c>
      <c r="E184" s="38" t="s">
        <v>600</v>
      </c>
      <c r="F184" s="38" t="s">
        <v>1691</v>
      </c>
      <c r="G184" s="38" t="s">
        <v>1692</v>
      </c>
      <c r="J184" s="38" t="s">
        <v>1693</v>
      </c>
      <c r="K184" s="38" t="s">
        <v>1694</v>
      </c>
      <c r="N184" s="45">
        <f t="shared" si="41"/>
        <v>4.3636363636363633</v>
      </c>
      <c r="O184" s="45">
        <f t="shared" si="42"/>
        <v>6.8181818181818179E-3</v>
      </c>
      <c r="P184" s="45">
        <f t="shared" si="43"/>
        <v>1.5625000000000001E-3</v>
      </c>
      <c r="Q184" s="38" t="s">
        <v>605</v>
      </c>
      <c r="R184" s="38" t="s">
        <v>741</v>
      </c>
      <c r="S184" s="38" t="s">
        <v>728</v>
      </c>
      <c r="T184" s="38" t="s">
        <v>99</v>
      </c>
      <c r="U184" s="38">
        <v>500</v>
      </c>
      <c r="V184" s="38" t="s">
        <v>1695</v>
      </c>
      <c r="W184" s="38" t="s">
        <v>715</v>
      </c>
      <c r="X184" s="38">
        <v>300</v>
      </c>
    </row>
    <row r="185" spans="1:24" hidden="1">
      <c r="A185" s="38" t="s">
        <v>258</v>
      </c>
      <c r="B185" s="38" t="s">
        <v>1696</v>
      </c>
      <c r="C185" s="38" t="s">
        <v>1697</v>
      </c>
      <c r="D185" s="38" t="s">
        <v>1698</v>
      </c>
      <c r="E185" s="38" t="s">
        <v>600</v>
      </c>
      <c r="F185" s="38" t="s">
        <v>1699</v>
      </c>
      <c r="G185" s="38" t="s">
        <v>1700</v>
      </c>
      <c r="H185" s="51"/>
      <c r="I185" s="51"/>
      <c r="J185" s="38" t="s">
        <v>105</v>
      </c>
      <c r="K185" s="38" t="s">
        <v>895</v>
      </c>
      <c r="N185" s="45">
        <f t="shared" si="41"/>
        <v>4.333333333333333</v>
      </c>
      <c r="O185" s="45">
        <f t="shared" si="42"/>
        <v>1.6666666666666666E-2</v>
      </c>
      <c r="P185" s="45">
        <f t="shared" si="43"/>
        <v>3.8461538461538464E-3</v>
      </c>
      <c r="Q185" s="38" t="s">
        <v>605</v>
      </c>
      <c r="R185" s="38" t="s">
        <v>1701</v>
      </c>
      <c r="S185" s="38" t="s">
        <v>607</v>
      </c>
      <c r="T185" s="38" t="s">
        <v>99</v>
      </c>
      <c r="U185" s="38">
        <v>300</v>
      </c>
      <c r="V185" s="38" t="s">
        <v>1702</v>
      </c>
      <c r="W185" s="38" t="s">
        <v>715</v>
      </c>
      <c r="X185" s="38">
        <v>200</v>
      </c>
    </row>
    <row r="186" spans="1:24" hidden="1">
      <c r="A186" s="38" t="s">
        <v>1703</v>
      </c>
      <c r="B186" s="38" t="s">
        <v>1704</v>
      </c>
      <c r="C186" s="38" t="s">
        <v>1705</v>
      </c>
      <c r="D186" s="38" t="s">
        <v>1706</v>
      </c>
      <c r="E186" s="38" t="s">
        <v>688</v>
      </c>
      <c r="F186" s="38" t="s">
        <v>1707</v>
      </c>
      <c r="G186" s="38" t="s">
        <v>1708</v>
      </c>
      <c r="J186" s="38" t="s">
        <v>113</v>
      </c>
      <c r="K186" s="38" t="s">
        <v>713</v>
      </c>
      <c r="N186" s="45">
        <f t="shared" si="41"/>
        <v>4.2857142857142856</v>
      </c>
      <c r="O186" s="45">
        <f t="shared" si="42"/>
        <v>1.4285714285714285E-2</v>
      </c>
      <c r="P186" s="45">
        <f t="shared" si="43"/>
        <v>3.3333333333333335E-3</v>
      </c>
      <c r="Q186" s="38" t="s">
        <v>635</v>
      </c>
      <c r="R186" s="38" t="s">
        <v>1709</v>
      </c>
      <c r="S186" s="38" t="s">
        <v>1710</v>
      </c>
      <c r="T186" s="38" t="s">
        <v>99</v>
      </c>
      <c r="U186" s="38">
        <v>300</v>
      </c>
      <c r="V186" s="38" t="s">
        <v>621</v>
      </c>
      <c r="W186" s="38" t="s">
        <v>1116</v>
      </c>
      <c r="X186" s="38">
        <v>200</v>
      </c>
    </row>
    <row r="187" spans="1:24" hidden="1">
      <c r="A187" s="38" t="s">
        <v>1711</v>
      </c>
      <c r="B187" s="38" t="s">
        <v>1712</v>
      </c>
      <c r="C187" s="38" t="s">
        <v>1713</v>
      </c>
      <c r="D187" s="38" t="s">
        <v>1714</v>
      </c>
      <c r="E187" s="38" t="s">
        <v>600</v>
      </c>
      <c r="F187" s="38" t="s">
        <v>1715</v>
      </c>
      <c r="G187" s="38" t="s">
        <v>1716</v>
      </c>
      <c r="H187" s="51"/>
      <c r="I187" s="51"/>
      <c r="J187" s="38" t="s">
        <v>320</v>
      </c>
      <c r="K187" s="38" t="s">
        <v>1717</v>
      </c>
      <c r="N187" s="45">
        <f t="shared" si="41"/>
        <v>4.2666666666666666</v>
      </c>
      <c r="O187" s="45">
        <f t="shared" si="42"/>
        <v>1.3333333333333334E-2</v>
      </c>
      <c r="P187" s="45">
        <f t="shared" si="43"/>
        <v>3.1250000000000002E-3</v>
      </c>
      <c r="Q187" s="38" t="s">
        <v>605</v>
      </c>
      <c r="R187" s="38" t="s">
        <v>659</v>
      </c>
      <c r="S187" s="38" t="s">
        <v>825</v>
      </c>
      <c r="T187" s="38" t="s">
        <v>129</v>
      </c>
      <c r="U187" s="38">
        <v>300</v>
      </c>
      <c r="V187" s="38" t="s">
        <v>621</v>
      </c>
      <c r="W187" s="38" t="s">
        <v>622</v>
      </c>
      <c r="X187" s="38">
        <v>200</v>
      </c>
    </row>
    <row r="188" spans="1:24" hidden="1">
      <c r="A188" s="38" t="s">
        <v>326</v>
      </c>
      <c r="B188" s="38" t="s">
        <v>1718</v>
      </c>
      <c r="C188" s="38" t="s">
        <v>1719</v>
      </c>
      <c r="D188" s="38" t="s">
        <v>1720</v>
      </c>
      <c r="E188" s="38" t="s">
        <v>600</v>
      </c>
      <c r="F188" s="38" t="s">
        <v>1721</v>
      </c>
      <c r="G188" s="38" t="s">
        <v>1722</v>
      </c>
      <c r="H188" s="51"/>
      <c r="I188" s="51"/>
      <c r="J188" s="38" t="s">
        <v>56</v>
      </c>
      <c r="K188" s="38" t="s">
        <v>752</v>
      </c>
      <c r="N188" s="45">
        <f t="shared" si="41"/>
        <v>4.2307692307692308</v>
      </c>
      <c r="O188" s="45">
        <f t="shared" si="42"/>
        <v>1.5384615384615385E-2</v>
      </c>
      <c r="P188" s="45">
        <f t="shared" si="43"/>
        <v>3.6363636363636364E-3</v>
      </c>
      <c r="Q188" s="38" t="s">
        <v>605</v>
      </c>
      <c r="R188" s="38" t="s">
        <v>670</v>
      </c>
      <c r="S188" s="38" t="s">
        <v>637</v>
      </c>
      <c r="T188" s="38" t="s">
        <v>229</v>
      </c>
      <c r="U188" s="38">
        <v>300</v>
      </c>
      <c r="V188" s="38" t="s">
        <v>637</v>
      </c>
      <c r="W188" s="38" t="s">
        <v>1116</v>
      </c>
      <c r="X188" s="38">
        <v>200</v>
      </c>
    </row>
    <row r="189" spans="1:24" hidden="1">
      <c r="A189" s="38" t="s">
        <v>1723</v>
      </c>
      <c r="B189" s="38" t="s">
        <v>1724</v>
      </c>
      <c r="C189" s="38" t="s">
        <v>1725</v>
      </c>
      <c r="D189" s="38" t="s">
        <v>1726</v>
      </c>
      <c r="E189" s="38" t="s">
        <v>688</v>
      </c>
      <c r="F189" s="38" t="s">
        <v>1727</v>
      </c>
      <c r="G189" s="38" t="s">
        <v>1728</v>
      </c>
      <c r="J189" s="38" t="s">
        <v>837</v>
      </c>
      <c r="K189" s="38" t="s">
        <v>975</v>
      </c>
      <c r="N189" s="45">
        <f t="shared" si="41"/>
        <v>4.2</v>
      </c>
      <c r="O189" s="45">
        <f t="shared" si="42"/>
        <v>0.01</v>
      </c>
      <c r="P189" s="45">
        <f t="shared" si="43"/>
        <v>2.3809523809523812E-3</v>
      </c>
      <c r="Q189" s="38" t="s">
        <v>605</v>
      </c>
      <c r="R189" s="38" t="s">
        <v>790</v>
      </c>
      <c r="S189" s="38" t="s">
        <v>620</v>
      </c>
      <c r="T189" s="38" t="s">
        <v>229</v>
      </c>
      <c r="U189" s="38">
        <v>300</v>
      </c>
      <c r="V189" s="38" t="s">
        <v>621</v>
      </c>
      <c r="W189" s="38" t="s">
        <v>622</v>
      </c>
      <c r="X189" s="38">
        <v>200</v>
      </c>
    </row>
    <row r="190" spans="1:24" hidden="1">
      <c r="A190" s="38" t="s">
        <v>1729</v>
      </c>
      <c r="B190" s="38" t="s">
        <v>1730</v>
      </c>
      <c r="C190" s="38" t="s">
        <v>1731</v>
      </c>
      <c r="D190" s="38" t="s">
        <v>1732</v>
      </c>
      <c r="E190" s="38" t="s">
        <v>688</v>
      </c>
      <c r="F190" s="38" t="s">
        <v>1733</v>
      </c>
      <c r="G190" s="38" t="s">
        <v>1734</v>
      </c>
      <c r="J190" s="38" t="s">
        <v>113</v>
      </c>
      <c r="K190" s="38" t="s">
        <v>1484</v>
      </c>
      <c r="N190" s="45">
        <f t="shared" si="41"/>
        <v>4.1428571428571432</v>
      </c>
      <c r="O190" s="45">
        <f t="shared" si="42"/>
        <v>1.4285714285714285E-2</v>
      </c>
      <c r="P190" s="45">
        <f t="shared" si="43"/>
        <v>3.4482758620689655E-3</v>
      </c>
      <c r="Q190" s="38" t="s">
        <v>635</v>
      </c>
      <c r="R190" s="38" t="s">
        <v>1735</v>
      </c>
      <c r="S190" s="38" t="s">
        <v>1736</v>
      </c>
      <c r="T190" s="38" t="s">
        <v>99</v>
      </c>
      <c r="U190" s="38">
        <v>300</v>
      </c>
      <c r="V190" s="38" t="s">
        <v>621</v>
      </c>
      <c r="W190" s="38" t="s">
        <v>928</v>
      </c>
      <c r="X190" s="38">
        <v>200</v>
      </c>
    </row>
    <row r="191" spans="1:24" hidden="1">
      <c r="A191" s="38" t="s">
        <v>1737</v>
      </c>
      <c r="B191" s="38" t="s">
        <v>1738</v>
      </c>
      <c r="C191" s="38" t="s">
        <v>1739</v>
      </c>
      <c r="D191" s="38" t="s">
        <v>1739</v>
      </c>
      <c r="E191" s="38" t="s">
        <v>600</v>
      </c>
      <c r="F191" s="38" t="s">
        <v>1740</v>
      </c>
      <c r="G191" s="38" t="s">
        <v>1741</v>
      </c>
      <c r="J191" s="38" t="s">
        <v>105</v>
      </c>
      <c r="K191" s="38" t="s">
        <v>859</v>
      </c>
      <c r="N191" s="45">
        <f t="shared" si="41"/>
        <v>4.083333333333333</v>
      </c>
      <c r="O191" s="45">
        <f t="shared" si="42"/>
        <v>1.6666666666666666E-2</v>
      </c>
      <c r="P191" s="45">
        <f t="shared" si="43"/>
        <v>4.0816326530612249E-3</v>
      </c>
      <c r="Q191" s="38" t="s">
        <v>605</v>
      </c>
      <c r="R191" s="38" t="s">
        <v>741</v>
      </c>
      <c r="S191" s="38" t="s">
        <v>637</v>
      </c>
      <c r="T191" s="38" t="s">
        <v>129</v>
      </c>
      <c r="U191" s="38">
        <v>300</v>
      </c>
      <c r="V191" s="38" t="s">
        <v>621</v>
      </c>
      <c r="W191" s="38" t="s">
        <v>662</v>
      </c>
      <c r="X191" s="38">
        <v>200</v>
      </c>
    </row>
    <row r="192" spans="1:24" hidden="1">
      <c r="A192" s="38" t="s">
        <v>1742</v>
      </c>
      <c r="B192" s="38" t="s">
        <v>1743</v>
      </c>
      <c r="C192" s="38" t="s">
        <v>1744</v>
      </c>
      <c r="D192" s="38" t="s">
        <v>1745</v>
      </c>
      <c r="E192" s="38" t="s">
        <v>600</v>
      </c>
      <c r="F192" s="38" t="s">
        <v>1746</v>
      </c>
      <c r="G192" s="38" t="s">
        <v>1747</v>
      </c>
      <c r="J192" s="38" t="s">
        <v>155</v>
      </c>
      <c r="K192" s="38" t="s">
        <v>1748</v>
      </c>
      <c r="N192" s="45">
        <f t="shared" si="41"/>
        <v>4.0476190476190474</v>
      </c>
      <c r="O192" s="45">
        <f t="shared" si="42"/>
        <v>9.5238095238095247E-3</v>
      </c>
      <c r="P192" s="45">
        <f t="shared" si="43"/>
        <v>2.352941176470588E-3</v>
      </c>
      <c r="Q192" s="38" t="s">
        <v>605</v>
      </c>
      <c r="R192" s="38" t="s">
        <v>1749</v>
      </c>
      <c r="S192" s="38" t="s">
        <v>825</v>
      </c>
      <c r="T192" s="38" t="s">
        <v>1150</v>
      </c>
      <c r="U192" s="38">
        <v>300</v>
      </c>
      <c r="V192" s="38" t="s">
        <v>1750</v>
      </c>
      <c r="W192" s="38" t="s">
        <v>928</v>
      </c>
      <c r="X192" s="38">
        <v>200</v>
      </c>
    </row>
    <row r="193" spans="1:24" hidden="1">
      <c r="A193" s="38" t="s">
        <v>1751</v>
      </c>
      <c r="B193" s="38" t="s">
        <v>1752</v>
      </c>
      <c r="C193" s="38" t="s">
        <v>1753</v>
      </c>
      <c r="D193" s="38" t="s">
        <v>1754</v>
      </c>
      <c r="E193" s="38" t="s">
        <v>600</v>
      </c>
      <c r="F193" s="38" t="s">
        <v>1755</v>
      </c>
      <c r="G193" s="38" t="s">
        <v>1756</v>
      </c>
      <c r="J193" s="38" t="s">
        <v>1673</v>
      </c>
      <c r="K193" s="38" t="s">
        <v>1757</v>
      </c>
      <c r="N193" s="45">
        <f t="shared" si="41"/>
        <v>4.024390243902439</v>
      </c>
      <c r="O193" s="45">
        <f t="shared" si="42"/>
        <v>7.3170731707317077E-3</v>
      </c>
      <c r="P193" s="45">
        <f t="shared" si="43"/>
        <v>1.8181818181818182E-3</v>
      </c>
      <c r="Q193" s="38" t="s">
        <v>718</v>
      </c>
      <c r="R193" s="38" t="s">
        <v>1020</v>
      </c>
      <c r="S193" s="38" t="s">
        <v>620</v>
      </c>
      <c r="T193" s="38" t="s">
        <v>229</v>
      </c>
      <c r="U193" s="38">
        <v>500</v>
      </c>
      <c r="V193" s="38" t="s">
        <v>1758</v>
      </c>
      <c r="W193" s="38" t="s">
        <v>638</v>
      </c>
      <c r="X193" s="38">
        <v>300</v>
      </c>
    </row>
    <row r="194" spans="1:24" hidden="1">
      <c r="A194" s="38" t="s">
        <v>1759</v>
      </c>
      <c r="B194" s="38" t="s">
        <v>1760</v>
      </c>
      <c r="C194" s="38" t="s">
        <v>1761</v>
      </c>
      <c r="D194" s="38" t="s">
        <v>1762</v>
      </c>
      <c r="E194" s="38" t="s">
        <v>600</v>
      </c>
      <c r="F194" s="38" t="s">
        <v>1763</v>
      </c>
      <c r="G194" s="38" t="s">
        <v>1764</v>
      </c>
      <c r="H194" s="51"/>
      <c r="I194" s="51"/>
      <c r="J194" s="38" t="s">
        <v>199</v>
      </c>
      <c r="K194" s="38" t="s">
        <v>909</v>
      </c>
      <c r="N194" s="45">
        <f t="shared" si="41"/>
        <v>4</v>
      </c>
      <c r="O194" s="45">
        <f t="shared" si="42"/>
        <v>1.1111111111111112E-2</v>
      </c>
      <c r="P194" s="45">
        <f t="shared" si="43"/>
        <v>2.7777777777777779E-3</v>
      </c>
      <c r="Q194" s="38" t="s">
        <v>605</v>
      </c>
      <c r="R194" s="38" t="s">
        <v>936</v>
      </c>
      <c r="S194" s="38" t="s">
        <v>704</v>
      </c>
      <c r="T194" s="38" t="s">
        <v>99</v>
      </c>
      <c r="U194" s="38">
        <v>300</v>
      </c>
      <c r="V194" s="38" t="s">
        <v>621</v>
      </c>
      <c r="W194" s="38" t="s">
        <v>715</v>
      </c>
      <c r="X194" s="38">
        <v>200</v>
      </c>
    </row>
    <row r="195" spans="1:24" hidden="1">
      <c r="A195" s="38" t="s">
        <v>1765</v>
      </c>
      <c r="B195" s="38" t="s">
        <v>1766</v>
      </c>
      <c r="C195" s="38" t="s">
        <v>1767</v>
      </c>
      <c r="D195" s="38" t="s">
        <v>1768</v>
      </c>
      <c r="E195" s="38" t="s">
        <v>600</v>
      </c>
      <c r="F195" s="38" t="s">
        <v>1766</v>
      </c>
      <c r="G195" s="38" t="s">
        <v>1769</v>
      </c>
      <c r="J195" s="38" t="s">
        <v>44</v>
      </c>
      <c r="K195" s="38" t="s">
        <v>1770</v>
      </c>
      <c r="N195" s="45">
        <f t="shared" si="41"/>
        <v>3.9898181818181819</v>
      </c>
      <c r="O195" s="45">
        <f t="shared" si="42"/>
        <v>1.8181818181818181E-2</v>
      </c>
      <c r="P195" s="45">
        <f t="shared" si="43"/>
        <v>4.5570543200874952E-3</v>
      </c>
      <c r="Q195" s="38" t="s">
        <v>605</v>
      </c>
      <c r="R195" s="38" t="s">
        <v>1548</v>
      </c>
      <c r="S195" s="38" t="s">
        <v>620</v>
      </c>
      <c r="T195" s="38" t="s">
        <v>940</v>
      </c>
      <c r="U195" s="38">
        <v>300</v>
      </c>
      <c r="V195" s="38" t="s">
        <v>621</v>
      </c>
      <c r="W195" s="38" t="s">
        <v>622</v>
      </c>
      <c r="X195" s="38">
        <v>200</v>
      </c>
    </row>
    <row r="196" spans="1:24" hidden="1">
      <c r="A196" s="38" t="s">
        <v>1771</v>
      </c>
      <c r="B196" s="38" t="s">
        <v>1772</v>
      </c>
      <c r="C196" s="38" t="s">
        <v>1773</v>
      </c>
      <c r="D196" s="38" t="s">
        <v>1773</v>
      </c>
      <c r="E196" s="38" t="s">
        <v>600</v>
      </c>
      <c r="F196" s="38" t="s">
        <v>1774</v>
      </c>
      <c r="G196" s="38" t="s">
        <v>1775</v>
      </c>
      <c r="J196" s="38" t="s">
        <v>691</v>
      </c>
      <c r="K196" s="38" t="s">
        <v>1776</v>
      </c>
      <c r="N196" s="45">
        <f t="shared" si="41"/>
        <v>3.9615384615384617</v>
      </c>
      <c r="O196" s="45">
        <f t="shared" si="42"/>
        <v>7.6923076923076927E-3</v>
      </c>
      <c r="P196" s="45">
        <f t="shared" si="43"/>
        <v>1.9417475728155339E-3</v>
      </c>
      <c r="Q196" s="38" t="s">
        <v>605</v>
      </c>
      <c r="R196" s="38" t="s">
        <v>812</v>
      </c>
      <c r="S196" s="38" t="s">
        <v>607</v>
      </c>
      <c r="T196" s="38" t="s">
        <v>229</v>
      </c>
      <c r="U196" s="38">
        <v>300</v>
      </c>
      <c r="V196" s="38" t="s">
        <v>1777</v>
      </c>
      <c r="W196" s="38" t="s">
        <v>662</v>
      </c>
      <c r="X196" s="38">
        <v>200</v>
      </c>
    </row>
    <row r="197" spans="1:24" hidden="1">
      <c r="A197" s="38" t="s">
        <v>1778</v>
      </c>
      <c r="B197" s="38" t="s">
        <v>1779</v>
      </c>
      <c r="C197" s="38" t="s">
        <v>1780</v>
      </c>
      <c r="D197" s="38" t="s">
        <v>1781</v>
      </c>
      <c r="E197" s="38" t="s">
        <v>600</v>
      </c>
      <c r="F197" s="38" t="s">
        <v>1782</v>
      </c>
      <c r="G197" s="38" t="s">
        <v>1783</v>
      </c>
      <c r="H197" s="51"/>
      <c r="I197" s="51"/>
      <c r="J197" s="38" t="s">
        <v>1784</v>
      </c>
      <c r="K197" s="38" t="s">
        <v>859</v>
      </c>
      <c r="N197" s="45">
        <f t="shared" si="41"/>
        <v>3.9570378745053705</v>
      </c>
      <c r="O197" s="45">
        <f t="shared" si="42"/>
        <v>1.6151174997981105E-2</v>
      </c>
      <c r="P197" s="45">
        <f t="shared" si="43"/>
        <v>4.0816326530612249E-3</v>
      </c>
      <c r="Q197" s="38" t="s">
        <v>605</v>
      </c>
      <c r="R197" s="38" t="s">
        <v>1462</v>
      </c>
      <c r="S197" s="38" t="s">
        <v>620</v>
      </c>
      <c r="T197" s="38" t="s">
        <v>129</v>
      </c>
      <c r="U197" s="38">
        <v>300</v>
      </c>
      <c r="V197" s="38" t="s">
        <v>742</v>
      </c>
      <c r="W197" s="38" t="s">
        <v>622</v>
      </c>
      <c r="X197" s="38">
        <v>200</v>
      </c>
    </row>
    <row r="198" spans="1:24" hidden="1">
      <c r="A198" s="38" t="s">
        <v>1785</v>
      </c>
      <c r="B198" s="38" t="s">
        <v>1786</v>
      </c>
      <c r="C198" s="38" t="s">
        <v>1787</v>
      </c>
      <c r="D198" s="38" t="s">
        <v>1788</v>
      </c>
      <c r="E198" s="38" t="s">
        <v>600</v>
      </c>
      <c r="F198" s="38" t="s">
        <v>1789</v>
      </c>
      <c r="G198" s="38" t="s">
        <v>1790</v>
      </c>
      <c r="J198" s="38" t="s">
        <v>1420</v>
      </c>
      <c r="K198" s="38" t="s">
        <v>1367</v>
      </c>
      <c r="N198" s="45">
        <f t="shared" ref="N198:N262" si="44">K198/J198</f>
        <v>1.2608695652173914</v>
      </c>
      <c r="O198" s="45">
        <f t="shared" ref="O198:O262" si="45">X198/J198</f>
        <v>8.6956521739130436E-3</v>
      </c>
      <c r="P198" s="45">
        <f t="shared" ref="P198:P262" si="46">X198/K198</f>
        <v>6.8965517241379309E-3</v>
      </c>
      <c r="Q198" s="38" t="s">
        <v>1791</v>
      </c>
      <c r="R198" s="38" t="s">
        <v>1370</v>
      </c>
      <c r="S198" s="38" t="s">
        <v>607</v>
      </c>
      <c r="T198" s="38" t="s">
        <v>99</v>
      </c>
      <c r="U198" s="38">
        <v>0</v>
      </c>
      <c r="V198" s="38" t="s">
        <v>621</v>
      </c>
      <c r="W198" s="38" t="s">
        <v>638</v>
      </c>
      <c r="X198" s="38">
        <v>200</v>
      </c>
    </row>
    <row r="199" spans="1:24" hidden="1">
      <c r="A199" s="38" t="s">
        <v>1792</v>
      </c>
      <c r="B199" s="38" t="s">
        <v>1793</v>
      </c>
      <c r="C199" s="38" t="s">
        <v>1794</v>
      </c>
      <c r="D199" s="38" t="s">
        <v>1794</v>
      </c>
      <c r="E199" s="38" t="s">
        <v>600</v>
      </c>
      <c r="F199" s="38" t="s">
        <v>1795</v>
      </c>
      <c r="G199" s="38" t="s">
        <v>1796</v>
      </c>
      <c r="J199" s="38" t="s">
        <v>822</v>
      </c>
      <c r="K199" s="38" t="s">
        <v>1797</v>
      </c>
      <c r="N199" s="45"/>
      <c r="O199" s="45"/>
      <c r="P199" s="45"/>
      <c r="Q199" s="38" t="s">
        <v>605</v>
      </c>
      <c r="R199" s="38" t="s">
        <v>1798</v>
      </c>
      <c r="S199" s="38" t="s">
        <v>620</v>
      </c>
      <c r="T199" s="38" t="s">
        <v>1799</v>
      </c>
      <c r="U199" s="38" t="s">
        <v>729</v>
      </c>
      <c r="V199" s="38" t="s">
        <v>1800</v>
      </c>
      <c r="W199" s="38" t="s">
        <v>611</v>
      </c>
      <c r="X199" s="38" t="s">
        <v>1255</v>
      </c>
    </row>
    <row r="200" spans="1:24" hidden="1">
      <c r="A200" s="38" t="s">
        <v>1801</v>
      </c>
      <c r="B200" s="38" t="s">
        <v>1802</v>
      </c>
      <c r="C200" s="38" t="s">
        <v>1803</v>
      </c>
      <c r="D200" s="38" t="s">
        <v>1804</v>
      </c>
      <c r="E200" s="38" t="s">
        <v>688</v>
      </c>
      <c r="F200" s="38" t="s">
        <v>1805</v>
      </c>
      <c r="G200" s="38" t="s">
        <v>1806</v>
      </c>
      <c r="J200" s="38" t="s">
        <v>1807</v>
      </c>
      <c r="K200" s="38" t="s">
        <v>1673</v>
      </c>
      <c r="N200" s="45">
        <f t="shared" si="44"/>
        <v>3.9047619047619047</v>
      </c>
      <c r="O200" s="45">
        <f t="shared" si="45"/>
        <v>1.9047619047619049E-2</v>
      </c>
      <c r="P200" s="45">
        <f t="shared" si="46"/>
        <v>4.8780487804878049E-3</v>
      </c>
      <c r="Q200" s="38" t="s">
        <v>635</v>
      </c>
      <c r="R200" s="38" t="s">
        <v>606</v>
      </c>
      <c r="S200" s="38" t="s">
        <v>620</v>
      </c>
      <c r="T200" s="38" t="s">
        <v>129</v>
      </c>
      <c r="U200" s="38">
        <v>300</v>
      </c>
      <c r="V200" s="38" t="s">
        <v>621</v>
      </c>
      <c r="W200" s="38" t="s">
        <v>622</v>
      </c>
      <c r="X200" s="38">
        <v>200</v>
      </c>
    </row>
    <row r="201" spans="1:24" hidden="1">
      <c r="A201" s="38" t="s">
        <v>1808</v>
      </c>
      <c r="B201" s="38" t="s">
        <v>1809</v>
      </c>
      <c r="C201" s="38" t="s">
        <v>1810</v>
      </c>
      <c r="D201" s="38" t="s">
        <v>1811</v>
      </c>
      <c r="E201" s="38" t="s">
        <v>600</v>
      </c>
      <c r="F201" s="38" t="s">
        <v>1812</v>
      </c>
      <c r="G201" s="38" t="s">
        <v>1813</v>
      </c>
      <c r="J201" s="38" t="s">
        <v>837</v>
      </c>
      <c r="K201" s="38" t="s">
        <v>785</v>
      </c>
      <c r="N201" s="45">
        <f t="shared" si="44"/>
        <v>3.9</v>
      </c>
      <c r="O201" s="45">
        <f t="shared" si="45"/>
        <v>0.01</v>
      </c>
      <c r="P201" s="45">
        <f t="shared" si="46"/>
        <v>2.5641025641025641E-3</v>
      </c>
      <c r="Q201" s="38" t="s">
        <v>605</v>
      </c>
      <c r="R201" s="38" t="s">
        <v>1814</v>
      </c>
      <c r="S201" s="38" t="s">
        <v>1815</v>
      </c>
      <c r="T201" s="38" t="s">
        <v>99</v>
      </c>
      <c r="U201" s="38">
        <v>300</v>
      </c>
      <c r="V201" s="38" t="s">
        <v>621</v>
      </c>
      <c r="W201" s="38" t="s">
        <v>763</v>
      </c>
      <c r="X201" s="38">
        <v>200</v>
      </c>
    </row>
    <row r="202" spans="1:24" hidden="1">
      <c r="A202" s="38" t="s">
        <v>511</v>
      </c>
      <c r="B202" s="38" t="s">
        <v>1816</v>
      </c>
      <c r="C202" s="38" t="s">
        <v>1817</v>
      </c>
      <c r="D202" s="38" t="s">
        <v>1818</v>
      </c>
      <c r="E202" s="38" t="s">
        <v>600</v>
      </c>
      <c r="F202" s="38" t="s">
        <v>1819</v>
      </c>
      <c r="G202" s="38" t="s">
        <v>1820</v>
      </c>
      <c r="H202" s="51"/>
      <c r="I202" s="51"/>
      <c r="J202" s="38" t="s">
        <v>1821</v>
      </c>
      <c r="K202" s="38" t="s">
        <v>217</v>
      </c>
      <c r="N202" s="45">
        <f t="shared" si="44"/>
        <v>3.8983050847457625</v>
      </c>
      <c r="O202" s="45">
        <f t="shared" si="45"/>
        <v>1.6949152542372881E-2</v>
      </c>
      <c r="P202" s="45">
        <f t="shared" si="46"/>
        <v>4.3478260869565218E-3</v>
      </c>
      <c r="Q202" s="38" t="s">
        <v>635</v>
      </c>
      <c r="R202" s="38" t="s">
        <v>670</v>
      </c>
      <c r="S202" s="38" t="s">
        <v>607</v>
      </c>
      <c r="T202" s="38" t="s">
        <v>99</v>
      </c>
      <c r="U202" s="38">
        <v>300</v>
      </c>
      <c r="V202" s="38" t="s">
        <v>1822</v>
      </c>
      <c r="W202" s="38" t="s">
        <v>928</v>
      </c>
      <c r="X202" s="38">
        <v>200</v>
      </c>
    </row>
    <row r="203" spans="1:24" hidden="1">
      <c r="A203" s="38" t="s">
        <v>129</v>
      </c>
      <c r="B203" s="38" t="s">
        <v>1823</v>
      </c>
      <c r="C203" s="38" t="s">
        <v>1824</v>
      </c>
      <c r="D203" s="38" t="s">
        <v>1825</v>
      </c>
      <c r="E203" s="38" t="s">
        <v>600</v>
      </c>
      <c r="F203" s="38" t="s">
        <v>1826</v>
      </c>
      <c r="G203" s="38" t="s">
        <v>1827</v>
      </c>
      <c r="J203" s="38" t="s">
        <v>1828</v>
      </c>
      <c r="K203" s="38" t="s">
        <v>1829</v>
      </c>
      <c r="N203" s="45">
        <f t="shared" si="44"/>
        <v>3.8981150210925404</v>
      </c>
      <c r="O203" s="45">
        <f t="shared" si="45"/>
        <v>8.0098253858065897E-3</v>
      </c>
      <c r="P203" s="45">
        <f t="shared" si="46"/>
        <v>2.054794520547945E-3</v>
      </c>
      <c r="Q203" s="38" t="s">
        <v>605</v>
      </c>
      <c r="R203" s="38" t="s">
        <v>1830</v>
      </c>
      <c r="S203" s="38" t="s">
        <v>671</v>
      </c>
      <c r="T203" s="38" t="s">
        <v>100</v>
      </c>
      <c r="U203" s="38">
        <v>500</v>
      </c>
      <c r="V203" s="38" t="s">
        <v>742</v>
      </c>
      <c r="W203" s="38" t="s">
        <v>662</v>
      </c>
      <c r="X203" s="38">
        <v>300</v>
      </c>
    </row>
    <row r="204" spans="1:24" hidden="1">
      <c r="A204" s="38" t="s">
        <v>1831</v>
      </c>
      <c r="B204" s="38" t="s">
        <v>1832</v>
      </c>
      <c r="C204" s="38" t="s">
        <v>1833</v>
      </c>
      <c r="D204" s="38" t="s">
        <v>1834</v>
      </c>
      <c r="E204" s="38" t="s">
        <v>600</v>
      </c>
      <c r="F204" s="38" t="s">
        <v>1835</v>
      </c>
      <c r="G204" s="38" t="s">
        <v>1836</v>
      </c>
      <c r="J204" s="38" t="s">
        <v>1156</v>
      </c>
      <c r="K204" s="38" t="s">
        <v>1837</v>
      </c>
      <c r="N204" s="45">
        <f t="shared" si="44"/>
        <v>3.8823529411764706</v>
      </c>
      <c r="O204" s="45">
        <f t="shared" si="45"/>
        <v>1.1764705882352941E-2</v>
      </c>
      <c r="P204" s="45">
        <f t="shared" si="46"/>
        <v>3.0303030303030303E-3</v>
      </c>
      <c r="Q204" s="38" t="s">
        <v>605</v>
      </c>
      <c r="R204" s="38" t="s">
        <v>915</v>
      </c>
      <c r="S204" s="38" t="s">
        <v>671</v>
      </c>
      <c r="T204" s="38" t="s">
        <v>99</v>
      </c>
      <c r="U204" s="38">
        <v>300</v>
      </c>
      <c r="V204" s="38" t="s">
        <v>1838</v>
      </c>
      <c r="W204" s="38" t="s">
        <v>1116</v>
      </c>
      <c r="X204" s="38">
        <v>200</v>
      </c>
    </row>
    <row r="205" spans="1:24" hidden="1">
      <c r="A205" s="38" t="s">
        <v>374</v>
      </c>
      <c r="B205" s="38" t="s">
        <v>1839</v>
      </c>
      <c r="C205" s="38" t="s">
        <v>1840</v>
      </c>
      <c r="D205" s="38" t="s">
        <v>1841</v>
      </c>
      <c r="E205" s="38" t="s">
        <v>600</v>
      </c>
      <c r="F205" s="38" t="s">
        <v>1842</v>
      </c>
      <c r="G205" s="38" t="s">
        <v>1843</v>
      </c>
      <c r="H205" s="51"/>
      <c r="I205" s="51"/>
      <c r="J205" s="38" t="s">
        <v>902</v>
      </c>
      <c r="K205" s="38" t="s">
        <v>1844</v>
      </c>
      <c r="N205" s="45">
        <f t="shared" si="44"/>
        <v>3.875</v>
      </c>
      <c r="O205" s="45">
        <f t="shared" si="45"/>
        <v>1.2500000000000001E-2</v>
      </c>
      <c r="P205" s="45">
        <f t="shared" si="46"/>
        <v>3.2258064516129032E-3</v>
      </c>
      <c r="Q205" s="38" t="s">
        <v>605</v>
      </c>
      <c r="R205" s="38" t="s">
        <v>1236</v>
      </c>
      <c r="S205" s="38" t="s">
        <v>1845</v>
      </c>
      <c r="T205" s="38" t="s">
        <v>940</v>
      </c>
      <c r="U205" s="38">
        <v>300</v>
      </c>
      <c r="V205" s="38" t="s">
        <v>621</v>
      </c>
      <c r="W205" s="38" t="s">
        <v>763</v>
      </c>
      <c r="X205" s="38">
        <v>200</v>
      </c>
    </row>
    <row r="206" spans="1:24" hidden="1">
      <c r="A206" s="38" t="s">
        <v>1846</v>
      </c>
      <c r="B206" s="38" t="s">
        <v>1847</v>
      </c>
      <c r="C206" s="38" t="s">
        <v>1848</v>
      </c>
      <c r="D206" s="38" t="s">
        <v>1849</v>
      </c>
      <c r="E206" s="38" t="s">
        <v>600</v>
      </c>
      <c r="F206" s="38" t="s">
        <v>1850</v>
      </c>
      <c r="G206" s="38" t="s">
        <v>1851</v>
      </c>
      <c r="J206" s="38" t="s">
        <v>1852</v>
      </c>
      <c r="K206" s="38" t="s">
        <v>1776</v>
      </c>
      <c r="N206" s="45">
        <f t="shared" si="44"/>
        <v>3.8721804511278197</v>
      </c>
      <c r="O206" s="45">
        <f t="shared" si="45"/>
        <v>7.5187969924812026E-3</v>
      </c>
      <c r="P206" s="45">
        <f t="shared" si="46"/>
        <v>1.9417475728155339E-3</v>
      </c>
      <c r="Q206" s="38" t="s">
        <v>605</v>
      </c>
      <c r="R206" s="38" t="s">
        <v>1436</v>
      </c>
      <c r="S206" s="38" t="s">
        <v>607</v>
      </c>
      <c r="T206" s="38" t="s">
        <v>100</v>
      </c>
      <c r="U206" s="38">
        <v>300</v>
      </c>
      <c r="V206" s="38" t="s">
        <v>1853</v>
      </c>
      <c r="W206" s="38" t="s">
        <v>715</v>
      </c>
      <c r="X206" s="38">
        <v>200</v>
      </c>
    </row>
    <row r="207" spans="1:24" hidden="1">
      <c r="A207" s="38" t="s">
        <v>1854</v>
      </c>
      <c r="B207" s="38" t="s">
        <v>1855</v>
      </c>
      <c r="C207" s="38" t="s">
        <v>1856</v>
      </c>
      <c r="D207" s="38" t="s">
        <v>1857</v>
      </c>
      <c r="E207" s="38" t="s">
        <v>600</v>
      </c>
      <c r="F207" s="38" t="s">
        <v>1858</v>
      </c>
      <c r="G207" s="38" t="s">
        <v>1859</v>
      </c>
      <c r="J207" s="38" t="s">
        <v>810</v>
      </c>
      <c r="K207" s="38" t="s">
        <v>1748</v>
      </c>
      <c r="N207" s="45">
        <f t="shared" si="44"/>
        <v>2.4285714285714284</v>
      </c>
      <c r="O207" s="45">
        <f t="shared" si="45"/>
        <v>8.5714285714285719E-3</v>
      </c>
      <c r="P207" s="45">
        <f t="shared" si="46"/>
        <v>3.5294117647058825E-3</v>
      </c>
      <c r="Q207" s="38" t="s">
        <v>714</v>
      </c>
      <c r="R207" s="38" t="s">
        <v>1526</v>
      </c>
      <c r="S207" s="38" t="s">
        <v>620</v>
      </c>
      <c r="T207" s="38" t="s">
        <v>1297</v>
      </c>
      <c r="U207" s="38" t="s">
        <v>729</v>
      </c>
      <c r="V207" s="38" t="s">
        <v>621</v>
      </c>
      <c r="W207" s="38" t="s">
        <v>715</v>
      </c>
      <c r="X207" s="38">
        <v>300</v>
      </c>
    </row>
    <row r="208" spans="1:24" hidden="1">
      <c r="A208" s="38" t="s">
        <v>1860</v>
      </c>
      <c r="B208" s="38" t="s">
        <v>1861</v>
      </c>
      <c r="C208" s="38" t="s">
        <v>1862</v>
      </c>
      <c r="D208" s="38" t="s">
        <v>1863</v>
      </c>
      <c r="E208" s="38" t="s">
        <v>688</v>
      </c>
      <c r="F208" s="38" t="s">
        <v>1864</v>
      </c>
      <c r="G208" s="38" t="s">
        <v>1865</v>
      </c>
      <c r="J208" s="38" t="s">
        <v>56</v>
      </c>
      <c r="K208" s="38" t="s">
        <v>1444</v>
      </c>
      <c r="N208" s="45">
        <f t="shared" si="44"/>
        <v>3.8461538461538463</v>
      </c>
      <c r="O208" s="45">
        <f t="shared" si="45"/>
        <v>1.5384615384615385E-2</v>
      </c>
      <c r="P208" s="45">
        <f t="shared" si="46"/>
        <v>4.0000000000000001E-3</v>
      </c>
      <c r="Q208" s="38" t="s">
        <v>635</v>
      </c>
      <c r="R208" s="38" t="s">
        <v>880</v>
      </c>
      <c r="S208" s="38" t="s">
        <v>637</v>
      </c>
      <c r="T208" s="38" t="s">
        <v>229</v>
      </c>
      <c r="U208" s="38">
        <v>300</v>
      </c>
      <c r="V208" s="38" t="s">
        <v>637</v>
      </c>
      <c r="W208" s="38" t="s">
        <v>763</v>
      </c>
      <c r="X208" s="38">
        <v>200</v>
      </c>
    </row>
    <row r="209" spans="1:24" hidden="1">
      <c r="A209" s="38" t="s">
        <v>1866</v>
      </c>
      <c r="B209" s="38" t="s">
        <v>1867</v>
      </c>
      <c r="C209" s="38" t="s">
        <v>1868</v>
      </c>
      <c r="D209" s="38" t="s">
        <v>1869</v>
      </c>
      <c r="E209" s="38" t="s">
        <v>600</v>
      </c>
      <c r="F209" s="38" t="s">
        <v>1870</v>
      </c>
      <c r="G209" s="38" t="s">
        <v>1871</v>
      </c>
      <c r="J209" s="38" t="s">
        <v>44</v>
      </c>
      <c r="K209" s="38" t="s">
        <v>1872</v>
      </c>
      <c r="N209" s="45">
        <f t="shared" si="44"/>
        <v>3.8181818181818183</v>
      </c>
      <c r="O209" s="45">
        <f t="shared" si="45"/>
        <v>1.8181818181818181E-2</v>
      </c>
      <c r="P209" s="45">
        <f t="shared" si="46"/>
        <v>4.7619047619047623E-3</v>
      </c>
      <c r="Q209" s="38" t="s">
        <v>605</v>
      </c>
      <c r="R209" s="38" t="s">
        <v>1222</v>
      </c>
      <c r="S209" s="38" t="s">
        <v>1873</v>
      </c>
      <c r="T209" s="38" t="s">
        <v>99</v>
      </c>
      <c r="U209" s="38">
        <v>300</v>
      </c>
      <c r="V209" s="38" t="s">
        <v>621</v>
      </c>
      <c r="W209" s="38" t="s">
        <v>638</v>
      </c>
      <c r="X209" s="38">
        <v>200</v>
      </c>
    </row>
    <row r="210" spans="1:24" hidden="1">
      <c r="A210" s="38" t="s">
        <v>1874</v>
      </c>
      <c r="B210" s="38" t="s">
        <v>1875</v>
      </c>
      <c r="C210" s="38" t="s">
        <v>1876</v>
      </c>
      <c r="D210" s="38" t="s">
        <v>1877</v>
      </c>
      <c r="E210" s="38" t="s">
        <v>600</v>
      </c>
      <c r="F210" s="38" t="s">
        <v>1878</v>
      </c>
      <c r="G210" s="38" t="s">
        <v>1879</v>
      </c>
      <c r="J210" s="38" t="s">
        <v>56</v>
      </c>
      <c r="K210" s="38" t="s">
        <v>859</v>
      </c>
      <c r="N210" s="45">
        <f t="shared" si="44"/>
        <v>3.7692307692307692</v>
      </c>
      <c r="O210" s="45">
        <f t="shared" si="45"/>
        <v>1.5384615384615385E-2</v>
      </c>
      <c r="P210" s="45">
        <f t="shared" si="46"/>
        <v>4.0816326530612249E-3</v>
      </c>
      <c r="Q210" s="38" t="s">
        <v>605</v>
      </c>
      <c r="R210" s="38" t="s">
        <v>670</v>
      </c>
      <c r="S210" s="38" t="s">
        <v>620</v>
      </c>
      <c r="T210" s="38" t="s">
        <v>99</v>
      </c>
      <c r="U210" s="38">
        <v>500</v>
      </c>
      <c r="V210" s="38" t="s">
        <v>1880</v>
      </c>
      <c r="W210" s="38" t="s">
        <v>763</v>
      </c>
      <c r="X210" s="38">
        <v>200</v>
      </c>
    </row>
    <row r="211" spans="1:24" hidden="1">
      <c r="A211" s="38" t="s">
        <v>1881</v>
      </c>
      <c r="B211" s="38" t="s">
        <v>1882</v>
      </c>
      <c r="C211" s="38" t="s">
        <v>1883</v>
      </c>
      <c r="D211" s="38" t="s">
        <v>1884</v>
      </c>
      <c r="E211" s="38" t="s">
        <v>600</v>
      </c>
      <c r="F211" s="38" t="s">
        <v>1885</v>
      </c>
      <c r="G211" s="38" t="s">
        <v>1886</v>
      </c>
      <c r="J211" s="38" t="s">
        <v>44</v>
      </c>
      <c r="K211" s="38" t="s">
        <v>1673</v>
      </c>
      <c r="N211" s="45">
        <f t="shared" si="44"/>
        <v>3.7272727272727271</v>
      </c>
      <c r="O211" s="45">
        <f t="shared" si="45"/>
        <v>1.8181818181818181E-2</v>
      </c>
      <c r="P211" s="45">
        <f t="shared" si="46"/>
        <v>4.8780487804878049E-3</v>
      </c>
      <c r="Q211" s="38" t="s">
        <v>605</v>
      </c>
      <c r="R211" s="38" t="s">
        <v>1887</v>
      </c>
      <c r="S211" s="38" t="s">
        <v>620</v>
      </c>
      <c r="T211" s="38" t="s">
        <v>1506</v>
      </c>
      <c r="U211" s="38">
        <v>300</v>
      </c>
      <c r="V211" s="38" t="s">
        <v>621</v>
      </c>
      <c r="W211" s="38" t="s">
        <v>763</v>
      </c>
      <c r="X211" s="38">
        <v>200</v>
      </c>
    </row>
    <row r="212" spans="1:24" hidden="1">
      <c r="A212" s="38" t="s">
        <v>1888</v>
      </c>
      <c r="B212" s="38" t="s">
        <v>1889</v>
      </c>
      <c r="C212" s="38" t="s">
        <v>1890</v>
      </c>
      <c r="D212" s="38" t="s">
        <v>1891</v>
      </c>
      <c r="E212" s="38" t="s">
        <v>600</v>
      </c>
      <c r="F212" s="38" t="s">
        <v>1892</v>
      </c>
      <c r="G212" s="38" t="s">
        <v>1893</v>
      </c>
      <c r="J212" s="38" t="s">
        <v>199</v>
      </c>
      <c r="K212" s="38" t="s">
        <v>846</v>
      </c>
      <c r="N212" s="45">
        <f t="shared" si="44"/>
        <v>3.7222222222222223</v>
      </c>
      <c r="O212" s="45">
        <f t="shared" si="45"/>
        <v>1.1111111111111112E-2</v>
      </c>
      <c r="P212" s="45">
        <f t="shared" si="46"/>
        <v>2.9850746268656717E-3</v>
      </c>
      <c r="Q212" s="38" t="s">
        <v>718</v>
      </c>
      <c r="R212" s="38" t="s">
        <v>1288</v>
      </c>
      <c r="S212" s="38" t="s">
        <v>620</v>
      </c>
      <c r="T212" s="38" t="s">
        <v>940</v>
      </c>
      <c r="U212" s="38">
        <v>300</v>
      </c>
      <c r="V212" s="38" t="s">
        <v>1894</v>
      </c>
      <c r="W212" s="38" t="s">
        <v>804</v>
      </c>
      <c r="X212" s="38">
        <v>200</v>
      </c>
    </row>
    <row r="213" spans="1:24" hidden="1">
      <c r="A213" s="38" t="s">
        <v>1895</v>
      </c>
      <c r="B213" s="38" t="s">
        <v>1896</v>
      </c>
      <c r="C213" s="38" t="s">
        <v>1897</v>
      </c>
      <c r="D213" s="38" t="s">
        <v>1898</v>
      </c>
      <c r="E213" s="38" t="s">
        <v>600</v>
      </c>
      <c r="F213" s="38" t="s">
        <v>1899</v>
      </c>
      <c r="G213" s="38" t="s">
        <v>1900</v>
      </c>
      <c r="J213" s="38" t="s">
        <v>175</v>
      </c>
      <c r="K213" s="38" t="s">
        <v>187</v>
      </c>
      <c r="N213" s="45">
        <f t="shared" si="44"/>
        <v>3.7</v>
      </c>
      <c r="O213" s="45">
        <f t="shared" si="45"/>
        <v>0.02</v>
      </c>
      <c r="P213" s="45">
        <f t="shared" si="46"/>
        <v>5.4054054054054057E-3</v>
      </c>
      <c r="Q213" s="38" t="s">
        <v>635</v>
      </c>
      <c r="R213" s="38" t="s">
        <v>1901</v>
      </c>
      <c r="S213" s="38" t="s">
        <v>637</v>
      </c>
      <c r="T213" s="38" t="s">
        <v>100</v>
      </c>
      <c r="U213" s="38">
        <v>0</v>
      </c>
      <c r="V213" s="38" t="s">
        <v>621</v>
      </c>
      <c r="W213" s="38" t="s">
        <v>611</v>
      </c>
      <c r="X213" s="38">
        <v>200</v>
      </c>
    </row>
    <row r="214" spans="1:24" hidden="1">
      <c r="A214" s="38" t="s">
        <v>645</v>
      </c>
      <c r="B214" s="38" t="s">
        <v>1902</v>
      </c>
      <c r="C214" s="38" t="s">
        <v>1903</v>
      </c>
      <c r="D214" s="38" t="s">
        <v>1904</v>
      </c>
      <c r="E214" s="38" t="s">
        <v>688</v>
      </c>
      <c r="F214" s="38" t="s">
        <v>1905</v>
      </c>
      <c r="G214" s="38" t="s">
        <v>1906</v>
      </c>
      <c r="J214" s="38" t="s">
        <v>320</v>
      </c>
      <c r="K214" s="38" t="s">
        <v>752</v>
      </c>
      <c r="N214" s="45">
        <f t="shared" si="44"/>
        <v>3.6666666666666665</v>
      </c>
      <c r="O214" s="45">
        <f t="shared" si="45"/>
        <v>1.3333333333333334E-2</v>
      </c>
      <c r="P214" s="45">
        <f t="shared" si="46"/>
        <v>3.6363636363636364E-3</v>
      </c>
      <c r="Q214" s="38" t="s">
        <v>605</v>
      </c>
      <c r="R214" s="38" t="s">
        <v>870</v>
      </c>
      <c r="S214" s="38" t="s">
        <v>620</v>
      </c>
      <c r="T214" s="38" t="s">
        <v>99</v>
      </c>
      <c r="U214" s="38">
        <v>300</v>
      </c>
      <c r="V214" s="38" t="s">
        <v>1907</v>
      </c>
      <c r="W214" s="38" t="s">
        <v>662</v>
      </c>
      <c r="X214" s="38">
        <v>200</v>
      </c>
    </row>
    <row r="215" spans="1:24" hidden="1">
      <c r="A215" s="38" t="s">
        <v>1908</v>
      </c>
      <c r="B215" s="38" t="s">
        <v>1909</v>
      </c>
      <c r="C215" s="38" t="s">
        <v>1910</v>
      </c>
      <c r="D215" s="38" t="s">
        <v>1911</v>
      </c>
      <c r="E215" s="38" t="s">
        <v>600</v>
      </c>
      <c r="F215" s="38" t="s">
        <v>1909</v>
      </c>
      <c r="G215" s="38" t="s">
        <v>1912</v>
      </c>
      <c r="H215" s="51"/>
      <c r="I215" s="51"/>
      <c r="J215" s="38" t="s">
        <v>1444</v>
      </c>
      <c r="K215" s="38" t="s">
        <v>924</v>
      </c>
      <c r="N215" s="45">
        <f t="shared" si="44"/>
        <v>3.6</v>
      </c>
      <c r="O215" s="45">
        <f t="shared" si="45"/>
        <v>6.0000000000000001E-3</v>
      </c>
      <c r="P215" s="45">
        <f t="shared" si="46"/>
        <v>1.6666666666666668E-3</v>
      </c>
      <c r="Q215" s="38" t="s">
        <v>605</v>
      </c>
      <c r="R215" s="38" t="s">
        <v>741</v>
      </c>
      <c r="S215" s="38" t="s">
        <v>1913</v>
      </c>
      <c r="T215" s="38" t="s">
        <v>1150</v>
      </c>
      <c r="U215" s="38">
        <v>500</v>
      </c>
      <c r="V215" s="38" t="s">
        <v>621</v>
      </c>
      <c r="W215" s="38" t="s">
        <v>763</v>
      </c>
      <c r="X215" s="38">
        <v>300</v>
      </c>
    </row>
    <row r="216" spans="1:24" hidden="1">
      <c r="A216" s="38" t="s">
        <v>1914</v>
      </c>
      <c r="B216" s="38" t="s">
        <v>1915</v>
      </c>
      <c r="C216" s="38" t="s">
        <v>1916</v>
      </c>
      <c r="D216" s="38" t="s">
        <v>1917</v>
      </c>
      <c r="E216" s="38" t="s">
        <v>688</v>
      </c>
      <c r="F216" s="38" t="s">
        <v>1918</v>
      </c>
      <c r="G216" s="38" t="s">
        <v>1919</v>
      </c>
      <c r="J216" s="38" t="s">
        <v>837</v>
      </c>
      <c r="K216" s="38" t="s">
        <v>909</v>
      </c>
      <c r="N216" s="45">
        <f t="shared" si="44"/>
        <v>3.6</v>
      </c>
      <c r="O216" s="45">
        <f t="shared" si="45"/>
        <v>0.01</v>
      </c>
      <c r="P216" s="45">
        <f t="shared" si="46"/>
        <v>2.7777777777777779E-3</v>
      </c>
      <c r="Q216" s="38" t="s">
        <v>635</v>
      </c>
      <c r="R216" s="38" t="s">
        <v>1920</v>
      </c>
      <c r="S216" s="38" t="s">
        <v>637</v>
      </c>
      <c r="T216" s="38" t="s">
        <v>229</v>
      </c>
      <c r="U216" s="38">
        <v>300</v>
      </c>
      <c r="V216" s="38" t="s">
        <v>621</v>
      </c>
      <c r="W216" s="38" t="s">
        <v>804</v>
      </c>
      <c r="X216" s="38">
        <v>200</v>
      </c>
    </row>
    <row r="217" spans="1:24" hidden="1">
      <c r="A217" s="38" t="s">
        <v>1921</v>
      </c>
      <c r="B217" s="38" t="s">
        <v>1922</v>
      </c>
      <c r="C217" s="38" t="s">
        <v>1923</v>
      </c>
      <c r="D217" s="38" t="s">
        <v>1924</v>
      </c>
      <c r="E217" s="38" t="s">
        <v>688</v>
      </c>
      <c r="F217" s="38" t="s">
        <v>1925</v>
      </c>
      <c r="G217" s="38" t="s">
        <v>1926</v>
      </c>
      <c r="J217" s="38" t="s">
        <v>485</v>
      </c>
      <c r="K217" s="38" t="s">
        <v>669</v>
      </c>
      <c r="N217" s="45">
        <f t="shared" si="44"/>
        <v>3.59375</v>
      </c>
      <c r="O217" s="45">
        <f t="shared" si="45"/>
        <v>9.3749999999999997E-3</v>
      </c>
      <c r="P217" s="45">
        <f t="shared" si="46"/>
        <v>2.6086956521739132E-3</v>
      </c>
      <c r="Q217" s="38" t="s">
        <v>635</v>
      </c>
      <c r="R217" s="38" t="s">
        <v>1927</v>
      </c>
      <c r="S217" s="38" t="s">
        <v>1928</v>
      </c>
      <c r="T217" s="38" t="s">
        <v>229</v>
      </c>
      <c r="U217" s="38">
        <v>500</v>
      </c>
      <c r="V217" s="38" t="s">
        <v>621</v>
      </c>
      <c r="W217" s="38" t="s">
        <v>662</v>
      </c>
      <c r="X217" s="38">
        <v>300</v>
      </c>
    </row>
    <row r="218" spans="1:24" hidden="1">
      <c r="A218" s="38" t="s">
        <v>1929</v>
      </c>
      <c r="B218" s="38" t="s">
        <v>1930</v>
      </c>
      <c r="C218" s="38" t="s">
        <v>1931</v>
      </c>
      <c r="D218" s="38" t="s">
        <v>1932</v>
      </c>
      <c r="E218" s="38" t="s">
        <v>600</v>
      </c>
      <c r="F218" s="38" t="s">
        <v>1933</v>
      </c>
      <c r="G218" s="38" t="s">
        <v>1934</v>
      </c>
      <c r="H218" s="51"/>
      <c r="I218" s="51"/>
      <c r="J218" s="38" t="s">
        <v>1935</v>
      </c>
      <c r="K218" s="38" t="s">
        <v>477</v>
      </c>
      <c r="N218" s="45">
        <f t="shared" si="44"/>
        <v>3.5806096217407273</v>
      </c>
      <c r="O218" s="45">
        <f t="shared" si="45"/>
        <v>1.8362100624311421E-2</v>
      </c>
      <c r="P218" s="45">
        <f t="shared" si="46"/>
        <v>5.1282051282051282E-3</v>
      </c>
      <c r="Q218" s="38" t="s">
        <v>605</v>
      </c>
      <c r="R218" s="38" t="s">
        <v>1236</v>
      </c>
      <c r="S218" s="38" t="s">
        <v>607</v>
      </c>
      <c r="T218" s="38" t="s">
        <v>99</v>
      </c>
      <c r="U218" s="38">
        <v>300</v>
      </c>
      <c r="V218" s="38" t="s">
        <v>621</v>
      </c>
      <c r="W218" s="38" t="s">
        <v>715</v>
      </c>
      <c r="X218" s="38">
        <v>200</v>
      </c>
    </row>
    <row r="219" spans="1:24" hidden="1">
      <c r="A219" s="38" t="s">
        <v>1936</v>
      </c>
      <c r="B219" s="38" t="s">
        <v>1937</v>
      </c>
      <c r="C219" s="38" t="s">
        <v>1938</v>
      </c>
      <c r="D219" s="38" t="s">
        <v>1939</v>
      </c>
      <c r="E219" s="38" t="s">
        <v>600</v>
      </c>
      <c r="F219" s="38" t="s">
        <v>1940</v>
      </c>
      <c r="G219" s="38" t="s">
        <v>1941</v>
      </c>
      <c r="J219" s="38" t="s">
        <v>105</v>
      </c>
      <c r="K219" s="38" t="s">
        <v>1872</v>
      </c>
      <c r="N219" s="45">
        <f t="shared" si="44"/>
        <v>3.5</v>
      </c>
      <c r="O219" s="45">
        <f t="shared" si="45"/>
        <v>1.6666666666666666E-2</v>
      </c>
      <c r="P219" s="45">
        <f t="shared" si="46"/>
        <v>4.7619047619047623E-3</v>
      </c>
      <c r="Q219" s="38" t="s">
        <v>605</v>
      </c>
      <c r="R219" s="38" t="s">
        <v>741</v>
      </c>
      <c r="S219" s="38" t="s">
        <v>671</v>
      </c>
      <c r="T219" s="38" t="s">
        <v>99</v>
      </c>
      <c r="U219" s="38">
        <v>300</v>
      </c>
      <c r="V219" s="38" t="s">
        <v>621</v>
      </c>
      <c r="W219" s="38" t="s">
        <v>662</v>
      </c>
      <c r="X219" s="38">
        <v>200</v>
      </c>
    </row>
    <row r="220" spans="1:24" hidden="1">
      <c r="A220" s="38" t="s">
        <v>1942</v>
      </c>
      <c r="B220" s="38" t="s">
        <v>597</v>
      </c>
      <c r="C220" s="38" t="s">
        <v>1943</v>
      </c>
      <c r="D220" s="38" t="s">
        <v>1943</v>
      </c>
      <c r="E220" s="38" t="s">
        <v>600</v>
      </c>
      <c r="F220" s="38" t="s">
        <v>1944</v>
      </c>
      <c r="G220" s="38" t="s">
        <v>1945</v>
      </c>
      <c r="J220" s="38" t="s">
        <v>1946</v>
      </c>
      <c r="K220" s="38" t="s">
        <v>1174</v>
      </c>
      <c r="N220" s="45">
        <f t="shared" si="44"/>
        <v>3.4910427193385392</v>
      </c>
      <c r="O220" s="45">
        <f t="shared" si="45"/>
        <v>1.8373909049150206E-2</v>
      </c>
      <c r="P220" s="45">
        <f t="shared" si="46"/>
        <v>5.263157894736842E-3</v>
      </c>
      <c r="Q220" s="38" t="s">
        <v>605</v>
      </c>
      <c r="R220" s="38" t="s">
        <v>741</v>
      </c>
      <c r="S220" s="38" t="s">
        <v>607</v>
      </c>
      <c r="T220" s="38" t="s">
        <v>229</v>
      </c>
      <c r="U220" s="38">
        <v>300</v>
      </c>
      <c r="V220" s="38" t="s">
        <v>1947</v>
      </c>
      <c r="W220" s="38" t="s">
        <v>804</v>
      </c>
      <c r="X220" s="38">
        <v>200</v>
      </c>
    </row>
    <row r="221" spans="1:24" hidden="1">
      <c r="A221" s="38" t="s">
        <v>1948</v>
      </c>
      <c r="B221" s="38" t="s">
        <v>1949</v>
      </c>
      <c r="C221" s="38" t="s">
        <v>1950</v>
      </c>
      <c r="D221" s="38" t="s">
        <v>1951</v>
      </c>
      <c r="E221" s="38" t="s">
        <v>600</v>
      </c>
      <c r="F221" s="38" t="s">
        <v>1952</v>
      </c>
      <c r="G221" s="38" t="s">
        <v>1953</v>
      </c>
      <c r="J221" s="38" t="s">
        <v>392</v>
      </c>
      <c r="K221" s="38" t="s">
        <v>1954</v>
      </c>
      <c r="N221" s="45">
        <f t="shared" si="44"/>
        <v>3.4722222222222223</v>
      </c>
      <c r="O221" s="45">
        <f t="shared" si="45"/>
        <v>8.3333333333333332E-3</v>
      </c>
      <c r="P221" s="45">
        <f t="shared" si="46"/>
        <v>2.3999999999999998E-3</v>
      </c>
      <c r="Q221" s="38" t="s">
        <v>635</v>
      </c>
      <c r="R221" s="38" t="s">
        <v>1246</v>
      </c>
      <c r="S221" s="38" t="s">
        <v>645</v>
      </c>
      <c r="T221" s="38" t="s">
        <v>229</v>
      </c>
      <c r="U221" s="38">
        <v>500</v>
      </c>
      <c r="V221" s="38" t="s">
        <v>621</v>
      </c>
      <c r="W221" s="38" t="s">
        <v>804</v>
      </c>
      <c r="X221" s="38">
        <v>300</v>
      </c>
    </row>
    <row r="222" spans="1:24" hidden="1">
      <c r="A222" s="38" t="s">
        <v>138</v>
      </c>
      <c r="B222" s="38" t="s">
        <v>1955</v>
      </c>
      <c r="C222" s="38" t="s">
        <v>1956</v>
      </c>
      <c r="D222" s="38" t="s">
        <v>1956</v>
      </c>
      <c r="E222" s="38" t="s">
        <v>600</v>
      </c>
      <c r="F222" s="38" t="s">
        <v>1957</v>
      </c>
      <c r="G222" s="38" t="s">
        <v>1958</v>
      </c>
      <c r="H222" s="51"/>
      <c r="I222" s="51"/>
      <c r="J222" s="38" t="s">
        <v>56</v>
      </c>
      <c r="K222" s="38" t="s">
        <v>233</v>
      </c>
      <c r="N222" s="45">
        <f t="shared" si="44"/>
        <v>3.4615384615384617</v>
      </c>
      <c r="O222" s="45">
        <f t="shared" si="45"/>
        <v>1.5384615384615385E-2</v>
      </c>
      <c r="P222" s="45">
        <f t="shared" si="46"/>
        <v>4.4444444444444444E-3</v>
      </c>
      <c r="Q222" s="38" t="s">
        <v>635</v>
      </c>
      <c r="R222" s="38" t="s">
        <v>1259</v>
      </c>
      <c r="S222" s="38" t="s">
        <v>229</v>
      </c>
      <c r="T222" s="38" t="s">
        <v>940</v>
      </c>
      <c r="U222" s="38">
        <v>500</v>
      </c>
      <c r="V222" s="38" t="s">
        <v>621</v>
      </c>
      <c r="W222" s="38" t="s">
        <v>928</v>
      </c>
      <c r="X222" s="38">
        <v>200</v>
      </c>
    </row>
    <row r="223" spans="1:24" hidden="1">
      <c r="A223" s="38" t="s">
        <v>1959</v>
      </c>
      <c r="B223" s="38" t="s">
        <v>1960</v>
      </c>
      <c r="C223" s="38" t="s">
        <v>1961</v>
      </c>
      <c r="D223" s="38" t="s">
        <v>1962</v>
      </c>
      <c r="E223" s="38" t="s">
        <v>600</v>
      </c>
      <c r="F223" s="38" t="s">
        <v>1963</v>
      </c>
      <c r="G223" s="38" t="s">
        <v>1964</v>
      </c>
      <c r="J223" s="38" t="s">
        <v>56</v>
      </c>
      <c r="K223" s="38" t="s">
        <v>233</v>
      </c>
      <c r="N223" s="45">
        <f t="shared" si="44"/>
        <v>3.4615384615384617</v>
      </c>
      <c r="O223" s="45">
        <f t="shared" si="45"/>
        <v>1.5384615384615385E-2</v>
      </c>
      <c r="P223" s="45">
        <f t="shared" si="46"/>
        <v>4.4444444444444444E-3</v>
      </c>
      <c r="Q223" s="38" t="s">
        <v>718</v>
      </c>
      <c r="R223" s="38" t="s">
        <v>861</v>
      </c>
      <c r="S223" s="38" t="s">
        <v>630</v>
      </c>
      <c r="T223" s="38" t="s">
        <v>99</v>
      </c>
      <c r="U223" s="38">
        <v>300</v>
      </c>
      <c r="V223" s="38" t="s">
        <v>1965</v>
      </c>
      <c r="W223" s="38" t="s">
        <v>763</v>
      </c>
      <c r="X223" s="38">
        <v>200</v>
      </c>
    </row>
    <row r="224" spans="1:24">
      <c r="A224" s="38" t="s">
        <v>1966</v>
      </c>
      <c r="B224" s="38" t="s">
        <v>1967</v>
      </c>
      <c r="C224" s="38" t="s">
        <v>1968</v>
      </c>
      <c r="D224" s="38" t="s">
        <v>1969</v>
      </c>
      <c r="E224" s="38" t="s">
        <v>600</v>
      </c>
      <c r="F224" s="38" t="s">
        <v>1967</v>
      </c>
      <c r="G224" s="50" t="s">
        <v>1970</v>
      </c>
      <c r="I224" s="38" t="s">
        <v>923</v>
      </c>
      <c r="J224" s="38" t="s">
        <v>44</v>
      </c>
      <c r="K224" s="38" t="s">
        <v>1174</v>
      </c>
      <c r="M224" s="38" t="s">
        <v>584</v>
      </c>
      <c r="N224" s="45">
        <f t="shared" si="44"/>
        <v>3.4545454545454546</v>
      </c>
      <c r="O224" s="45">
        <f t="shared" si="45"/>
        <v>1.8181818181818181E-2</v>
      </c>
      <c r="P224" s="45">
        <f t="shared" si="46"/>
        <v>5.263157894736842E-3</v>
      </c>
      <c r="Q224" s="38" t="s">
        <v>605</v>
      </c>
      <c r="R224" s="38" t="s">
        <v>1971</v>
      </c>
      <c r="S224" s="38" t="s">
        <v>1972</v>
      </c>
      <c r="T224" s="38" t="s">
        <v>99</v>
      </c>
      <c r="U224" s="38">
        <v>300</v>
      </c>
      <c r="V224" s="38" t="s">
        <v>1973</v>
      </c>
      <c r="W224" s="38" t="s">
        <v>611</v>
      </c>
      <c r="X224" s="38">
        <v>200</v>
      </c>
    </row>
    <row r="225" spans="1:24" hidden="1">
      <c r="A225" s="38" t="s">
        <v>1974</v>
      </c>
      <c r="B225" s="38" t="s">
        <v>1975</v>
      </c>
      <c r="C225" s="38" t="s">
        <v>1923</v>
      </c>
      <c r="D225" s="38" t="s">
        <v>1976</v>
      </c>
      <c r="E225" s="38" t="s">
        <v>688</v>
      </c>
      <c r="F225" s="38" t="s">
        <v>1977</v>
      </c>
      <c r="G225" s="38" t="s">
        <v>1978</v>
      </c>
      <c r="J225" s="38" t="s">
        <v>44</v>
      </c>
      <c r="K225" s="38" t="s">
        <v>1174</v>
      </c>
      <c r="N225" s="45">
        <f t="shared" si="44"/>
        <v>3.4545454545454546</v>
      </c>
      <c r="O225" s="45">
        <f t="shared" si="45"/>
        <v>1.8181818181818181E-2</v>
      </c>
      <c r="P225" s="45">
        <f t="shared" si="46"/>
        <v>5.263157894736842E-3</v>
      </c>
      <c r="Q225" s="38" t="s">
        <v>635</v>
      </c>
      <c r="R225" s="38" t="s">
        <v>1927</v>
      </c>
      <c r="S225" s="38" t="s">
        <v>620</v>
      </c>
      <c r="T225" s="38" t="s">
        <v>229</v>
      </c>
      <c r="U225" s="38">
        <v>300</v>
      </c>
      <c r="V225" s="38" t="s">
        <v>621</v>
      </c>
      <c r="W225" s="38" t="s">
        <v>631</v>
      </c>
      <c r="X225" s="38">
        <v>200</v>
      </c>
    </row>
    <row r="226" spans="1:24" hidden="1">
      <c r="A226" s="38" t="s">
        <v>1979</v>
      </c>
      <c r="B226" s="38" t="s">
        <v>1980</v>
      </c>
      <c r="C226" s="38" t="s">
        <v>1981</v>
      </c>
      <c r="D226" s="38" t="s">
        <v>1982</v>
      </c>
      <c r="E226" s="38" t="s">
        <v>1007</v>
      </c>
      <c r="F226" s="38" t="s">
        <v>1983</v>
      </c>
      <c r="G226" s="38" t="s">
        <v>1984</v>
      </c>
      <c r="J226" s="38" t="s">
        <v>461</v>
      </c>
      <c r="K226" s="38" t="s">
        <v>1985</v>
      </c>
      <c r="N226" s="45">
        <f t="shared" si="44"/>
        <v>3.4090909090909092</v>
      </c>
      <c r="O226" s="45">
        <f t="shared" si="45"/>
        <v>9.0909090909090905E-3</v>
      </c>
      <c r="P226" s="45">
        <f t="shared" si="46"/>
        <v>2.6666666666666666E-3</v>
      </c>
      <c r="Q226" s="38" t="s">
        <v>635</v>
      </c>
      <c r="R226" s="38" t="s">
        <v>1526</v>
      </c>
      <c r="S226" s="38" t="s">
        <v>620</v>
      </c>
      <c r="T226" s="38" t="s">
        <v>229</v>
      </c>
      <c r="U226" s="38">
        <v>300</v>
      </c>
      <c r="V226" s="38" t="s">
        <v>1986</v>
      </c>
      <c r="W226" s="38" t="s">
        <v>1116</v>
      </c>
      <c r="X226" s="38">
        <v>200</v>
      </c>
    </row>
    <row r="227" spans="1:24" hidden="1">
      <c r="A227" s="38" t="s">
        <v>1987</v>
      </c>
      <c r="B227" s="38" t="s">
        <v>1988</v>
      </c>
      <c r="C227" s="38" t="s">
        <v>1989</v>
      </c>
      <c r="D227" s="38" t="s">
        <v>1990</v>
      </c>
      <c r="E227" s="38" t="s">
        <v>600</v>
      </c>
      <c r="F227" s="38" t="s">
        <v>1991</v>
      </c>
      <c r="G227" s="38" t="s">
        <v>1992</v>
      </c>
      <c r="J227" s="38" t="s">
        <v>352</v>
      </c>
      <c r="K227" s="38" t="s">
        <v>1717</v>
      </c>
      <c r="N227" s="45">
        <f t="shared" si="44"/>
        <v>3.3684210526315788</v>
      </c>
      <c r="O227" s="45">
        <f t="shared" si="45"/>
        <v>1.0526315789473684E-2</v>
      </c>
      <c r="P227" s="45">
        <f t="shared" si="46"/>
        <v>3.1250000000000002E-3</v>
      </c>
      <c r="Q227" s="38" t="s">
        <v>635</v>
      </c>
      <c r="R227" s="38" t="s">
        <v>741</v>
      </c>
      <c r="S227" s="38" t="s">
        <v>637</v>
      </c>
      <c r="T227" s="38" t="s">
        <v>99</v>
      </c>
      <c r="U227" s="38">
        <v>300</v>
      </c>
      <c r="V227" s="38" t="s">
        <v>621</v>
      </c>
      <c r="W227" s="38" t="s">
        <v>804</v>
      </c>
      <c r="X227" s="38">
        <v>200</v>
      </c>
    </row>
    <row r="228" spans="1:24" hidden="1">
      <c r="A228" s="38" t="s">
        <v>182</v>
      </c>
      <c r="B228" s="38" t="s">
        <v>1993</v>
      </c>
      <c r="C228" s="38" t="s">
        <v>1994</v>
      </c>
      <c r="D228" s="38" t="s">
        <v>1995</v>
      </c>
      <c r="E228" s="38" t="s">
        <v>600</v>
      </c>
      <c r="F228" s="38" t="s">
        <v>1996</v>
      </c>
      <c r="G228" s="38" t="s">
        <v>1997</v>
      </c>
      <c r="H228" s="51"/>
      <c r="I228" s="51"/>
      <c r="J228" s="38" t="s">
        <v>1998</v>
      </c>
      <c r="K228" s="38" t="s">
        <v>1174</v>
      </c>
      <c r="N228" s="45">
        <f t="shared" si="44"/>
        <v>3.3524481693868551</v>
      </c>
      <c r="O228" s="45">
        <f t="shared" si="45"/>
        <v>1.76444640494045E-2</v>
      </c>
      <c r="P228" s="45">
        <f t="shared" si="46"/>
        <v>5.263157894736842E-3</v>
      </c>
      <c r="Q228" s="38" t="s">
        <v>605</v>
      </c>
      <c r="R228" s="38" t="s">
        <v>936</v>
      </c>
      <c r="S228" s="38" t="s">
        <v>704</v>
      </c>
      <c r="T228" s="38" t="s">
        <v>129</v>
      </c>
      <c r="U228" s="38">
        <v>300</v>
      </c>
      <c r="V228" s="38" t="s">
        <v>1999</v>
      </c>
      <c r="W228" s="38" t="s">
        <v>662</v>
      </c>
      <c r="X228" s="38">
        <v>200</v>
      </c>
    </row>
    <row r="229" spans="1:24" hidden="1">
      <c r="A229" s="38" t="s">
        <v>2000</v>
      </c>
      <c r="B229" s="38" t="s">
        <v>2001</v>
      </c>
      <c r="C229" s="38" t="s">
        <v>2002</v>
      </c>
      <c r="D229" s="38" t="s">
        <v>2003</v>
      </c>
      <c r="E229" s="38" t="s">
        <v>600</v>
      </c>
      <c r="F229" s="38" t="s">
        <v>2004</v>
      </c>
      <c r="G229" s="38" t="s">
        <v>2005</v>
      </c>
      <c r="H229" s="51"/>
      <c r="I229" s="51"/>
      <c r="J229" s="38" t="s">
        <v>2006</v>
      </c>
      <c r="K229" s="38" t="s">
        <v>1673</v>
      </c>
      <c r="N229" s="45">
        <f t="shared" si="44"/>
        <v>3.3436633501875712</v>
      </c>
      <c r="O229" s="45">
        <f t="shared" si="45"/>
        <v>1.6310552927744252E-2</v>
      </c>
      <c r="P229" s="45">
        <f t="shared" si="46"/>
        <v>4.8780487804878049E-3</v>
      </c>
      <c r="Q229" s="38" t="s">
        <v>635</v>
      </c>
      <c r="R229" s="38" t="s">
        <v>2007</v>
      </c>
      <c r="S229" s="38" t="s">
        <v>2008</v>
      </c>
      <c r="T229" s="38" t="s">
        <v>1506</v>
      </c>
      <c r="U229" s="38">
        <v>500</v>
      </c>
      <c r="V229" s="38" t="s">
        <v>1289</v>
      </c>
      <c r="W229" s="38" t="s">
        <v>622</v>
      </c>
      <c r="X229" s="38">
        <v>200</v>
      </c>
    </row>
    <row r="230" spans="1:24" s="47" customFormat="1">
      <c r="A230" s="47" t="s">
        <v>2009</v>
      </c>
      <c r="B230" s="47" t="s">
        <v>567</v>
      </c>
      <c r="C230" s="47" t="s">
        <v>568</v>
      </c>
      <c r="D230" s="47" t="s">
        <v>572</v>
      </c>
      <c r="E230" s="47" t="s">
        <v>600</v>
      </c>
      <c r="F230" s="47" t="s">
        <v>569</v>
      </c>
      <c r="G230" s="49" t="s">
        <v>570</v>
      </c>
      <c r="I230" s="47" t="s">
        <v>1065</v>
      </c>
      <c r="J230" s="47" t="s">
        <v>571</v>
      </c>
      <c r="K230" s="47" t="s">
        <v>1361</v>
      </c>
      <c r="M230" s="47" t="s">
        <v>584</v>
      </c>
      <c r="N230" s="54">
        <f t="shared" si="44"/>
        <v>3.3333333333333335</v>
      </c>
      <c r="O230" s="54">
        <f t="shared" si="45"/>
        <v>7.4074074074074077E-3</v>
      </c>
      <c r="P230" s="54">
        <f t="shared" si="46"/>
        <v>2.2222222222222222E-3</v>
      </c>
      <c r="Q230" s="47" t="s">
        <v>605</v>
      </c>
      <c r="R230" s="47" t="s">
        <v>2010</v>
      </c>
      <c r="S230" s="47" t="s">
        <v>2011</v>
      </c>
      <c r="T230" s="47" t="s">
        <v>99</v>
      </c>
      <c r="U230" s="47">
        <v>300</v>
      </c>
      <c r="V230" s="47" t="s">
        <v>2012</v>
      </c>
      <c r="W230" s="47" t="s">
        <v>715</v>
      </c>
      <c r="X230" s="47">
        <v>200</v>
      </c>
    </row>
    <row r="231" spans="1:24" hidden="1">
      <c r="A231" s="38" t="s">
        <v>2013</v>
      </c>
      <c r="B231" s="38" t="s">
        <v>2014</v>
      </c>
      <c r="C231" s="38" t="s">
        <v>2015</v>
      </c>
      <c r="D231" s="38" t="s">
        <v>2016</v>
      </c>
      <c r="E231" s="38" t="s">
        <v>1007</v>
      </c>
      <c r="F231" s="38" t="s">
        <v>2017</v>
      </c>
      <c r="G231" s="38" t="s">
        <v>2018</v>
      </c>
      <c r="J231" s="38" t="s">
        <v>105</v>
      </c>
      <c r="K231" s="38" t="s">
        <v>477</v>
      </c>
      <c r="N231" s="45">
        <f t="shared" si="44"/>
        <v>3.25</v>
      </c>
      <c r="O231" s="45">
        <f t="shared" si="45"/>
        <v>1.6666666666666666E-2</v>
      </c>
      <c r="P231" s="45">
        <f t="shared" si="46"/>
        <v>5.1282051282051282E-3</v>
      </c>
      <c r="Q231" s="38" t="s">
        <v>635</v>
      </c>
      <c r="R231" s="38" t="s">
        <v>2019</v>
      </c>
      <c r="S231" s="38" t="s">
        <v>620</v>
      </c>
      <c r="T231" s="38" t="s">
        <v>99</v>
      </c>
      <c r="U231" s="38">
        <v>300</v>
      </c>
      <c r="V231" s="38" t="s">
        <v>621</v>
      </c>
      <c r="W231" s="38" t="s">
        <v>611</v>
      </c>
      <c r="X231" s="38">
        <v>200</v>
      </c>
    </row>
    <row r="232" spans="1:24" hidden="1">
      <c r="A232" s="38" t="s">
        <v>2020</v>
      </c>
      <c r="B232" s="38" t="s">
        <v>2021</v>
      </c>
      <c r="C232" s="38" t="s">
        <v>2022</v>
      </c>
      <c r="D232" s="38" t="s">
        <v>2023</v>
      </c>
      <c r="E232" s="38" t="s">
        <v>600</v>
      </c>
      <c r="F232" s="38" t="s">
        <v>2024</v>
      </c>
      <c r="G232" s="38" t="s">
        <v>2025</v>
      </c>
      <c r="J232" s="38" t="s">
        <v>837</v>
      </c>
      <c r="K232" s="38" t="s">
        <v>744</v>
      </c>
      <c r="N232" s="45">
        <f t="shared" si="44"/>
        <v>3.25</v>
      </c>
      <c r="O232" s="45">
        <f t="shared" si="45"/>
        <v>0.01</v>
      </c>
      <c r="P232" s="45">
        <f t="shared" si="46"/>
        <v>3.0769230769230769E-3</v>
      </c>
      <c r="Q232" s="38" t="s">
        <v>605</v>
      </c>
      <c r="R232" s="38" t="s">
        <v>2026</v>
      </c>
      <c r="S232" s="38" t="s">
        <v>620</v>
      </c>
      <c r="T232" s="38" t="s">
        <v>954</v>
      </c>
      <c r="U232" s="38">
        <v>300</v>
      </c>
      <c r="V232" s="38" t="s">
        <v>2027</v>
      </c>
      <c r="W232" s="38" t="s">
        <v>928</v>
      </c>
      <c r="X232" s="38">
        <v>200</v>
      </c>
    </row>
    <row r="233" spans="1:24" hidden="1">
      <c r="A233" s="38" t="s">
        <v>2028</v>
      </c>
      <c r="B233" s="38" t="s">
        <v>2029</v>
      </c>
      <c r="C233" s="38" t="s">
        <v>2030</v>
      </c>
      <c r="D233" s="38" t="s">
        <v>2031</v>
      </c>
      <c r="E233" s="38" t="s">
        <v>688</v>
      </c>
      <c r="F233" s="38" t="s">
        <v>2032</v>
      </c>
      <c r="G233" s="38" t="s">
        <v>2033</v>
      </c>
      <c r="J233" s="38" t="s">
        <v>105</v>
      </c>
      <c r="K233" s="38" t="s">
        <v>477</v>
      </c>
      <c r="N233" s="45">
        <f t="shared" si="44"/>
        <v>3.25</v>
      </c>
      <c r="O233" s="45">
        <f t="shared" si="45"/>
        <v>1.6666666666666666E-2</v>
      </c>
      <c r="P233" s="45">
        <f t="shared" si="46"/>
        <v>5.1282051282051282E-3</v>
      </c>
      <c r="Q233" s="38" t="s">
        <v>635</v>
      </c>
      <c r="R233" s="38" t="s">
        <v>659</v>
      </c>
      <c r="S233" s="38" t="s">
        <v>607</v>
      </c>
      <c r="T233" s="38" t="s">
        <v>99</v>
      </c>
      <c r="U233" s="38">
        <v>300</v>
      </c>
      <c r="V233" s="38" t="s">
        <v>621</v>
      </c>
      <c r="W233" s="38" t="s">
        <v>622</v>
      </c>
      <c r="X233" s="38">
        <v>200</v>
      </c>
    </row>
    <row r="234" spans="1:24" hidden="1">
      <c r="A234" s="38" t="s">
        <v>2034</v>
      </c>
      <c r="B234" s="38" t="s">
        <v>2035</v>
      </c>
      <c r="C234" s="38" t="s">
        <v>2036</v>
      </c>
      <c r="D234" s="38" t="s">
        <v>2037</v>
      </c>
      <c r="E234" s="38" t="s">
        <v>688</v>
      </c>
      <c r="F234" s="38" t="s">
        <v>2038</v>
      </c>
      <c r="G234" s="38" t="s">
        <v>2039</v>
      </c>
      <c r="J234" s="38" t="s">
        <v>155</v>
      </c>
      <c r="K234" s="38" t="s">
        <v>1837</v>
      </c>
      <c r="N234" s="45">
        <f t="shared" si="44"/>
        <v>3.1428571428571428</v>
      </c>
      <c r="O234" s="45">
        <f t="shared" si="45"/>
        <v>9.5238095238095247E-3</v>
      </c>
      <c r="P234" s="45">
        <f t="shared" si="46"/>
        <v>3.0303030303030303E-3</v>
      </c>
      <c r="Q234" s="38" t="s">
        <v>605</v>
      </c>
      <c r="R234" s="38" t="s">
        <v>636</v>
      </c>
      <c r="S234" s="38" t="s">
        <v>644</v>
      </c>
      <c r="T234" s="38" t="s">
        <v>99</v>
      </c>
      <c r="U234" s="38">
        <v>300</v>
      </c>
      <c r="V234" s="38" t="s">
        <v>742</v>
      </c>
      <c r="W234" s="38" t="s">
        <v>611</v>
      </c>
      <c r="X234" s="38">
        <v>200</v>
      </c>
    </row>
    <row r="235" spans="1:24" hidden="1">
      <c r="A235" s="38" t="s">
        <v>2040</v>
      </c>
      <c r="B235" s="38" t="s">
        <v>2041</v>
      </c>
      <c r="C235" s="38" t="s">
        <v>2042</v>
      </c>
      <c r="D235" s="38" t="s">
        <v>2043</v>
      </c>
      <c r="E235" s="38" t="s">
        <v>600</v>
      </c>
      <c r="F235" s="38" t="s">
        <v>2044</v>
      </c>
      <c r="G235" s="38" t="s">
        <v>2045</v>
      </c>
      <c r="J235" s="38" t="s">
        <v>1156</v>
      </c>
      <c r="K235" s="38" t="s">
        <v>1658</v>
      </c>
      <c r="N235" s="45">
        <f t="shared" si="44"/>
        <v>3.1176470588235294</v>
      </c>
      <c r="O235" s="45">
        <f t="shared" si="45"/>
        <v>1.1764705882352941E-2</v>
      </c>
      <c r="P235" s="45">
        <f t="shared" si="46"/>
        <v>3.7735849056603774E-3</v>
      </c>
      <c r="Q235" s="38" t="s">
        <v>605</v>
      </c>
      <c r="R235" s="38" t="s">
        <v>861</v>
      </c>
      <c r="S235" s="38" t="s">
        <v>728</v>
      </c>
      <c r="T235" s="38" t="s">
        <v>1150</v>
      </c>
      <c r="U235" s="38">
        <v>300</v>
      </c>
      <c r="V235" s="38" t="s">
        <v>621</v>
      </c>
      <c r="W235" s="38" t="s">
        <v>631</v>
      </c>
      <c r="X235" s="38">
        <v>200</v>
      </c>
    </row>
    <row r="236" spans="1:24" hidden="1">
      <c r="A236" s="38" t="s">
        <v>2046</v>
      </c>
      <c r="B236" s="38" t="s">
        <v>1947</v>
      </c>
      <c r="C236" s="38" t="s">
        <v>2047</v>
      </c>
      <c r="D236" s="38" t="s">
        <v>2048</v>
      </c>
      <c r="E236" s="38" t="s">
        <v>600</v>
      </c>
      <c r="F236" s="38" t="s">
        <v>2049</v>
      </c>
      <c r="G236" s="38" t="s">
        <v>2050</v>
      </c>
      <c r="J236" s="38" t="s">
        <v>199</v>
      </c>
      <c r="K236" s="38" t="s">
        <v>1368</v>
      </c>
      <c r="N236" s="45">
        <f t="shared" si="44"/>
        <v>3.1111111111111112</v>
      </c>
      <c r="O236" s="45">
        <f t="shared" si="45"/>
        <v>1.1111111111111112E-2</v>
      </c>
      <c r="P236" s="45">
        <f t="shared" si="46"/>
        <v>3.5714285714285713E-3</v>
      </c>
      <c r="Q236" s="38" t="s">
        <v>605</v>
      </c>
      <c r="R236" s="38" t="s">
        <v>2051</v>
      </c>
      <c r="S236" s="38" t="s">
        <v>620</v>
      </c>
      <c r="T236" s="38" t="s">
        <v>99</v>
      </c>
      <c r="U236" s="38">
        <v>300</v>
      </c>
      <c r="V236" s="38" t="s">
        <v>621</v>
      </c>
      <c r="W236" s="38" t="s">
        <v>611</v>
      </c>
      <c r="X236" s="38">
        <v>200</v>
      </c>
    </row>
    <row r="237" spans="1:24" hidden="1">
      <c r="A237" s="38" t="s">
        <v>2052</v>
      </c>
      <c r="B237" s="38" t="s">
        <v>2053</v>
      </c>
      <c r="C237" s="38" t="s">
        <v>2054</v>
      </c>
      <c r="D237" s="38" t="s">
        <v>2055</v>
      </c>
      <c r="E237" s="38" t="s">
        <v>600</v>
      </c>
      <c r="F237" s="38" t="s">
        <v>327</v>
      </c>
      <c r="G237" s="38" t="s">
        <v>2056</v>
      </c>
      <c r="H237" s="51"/>
      <c r="I237" s="51"/>
      <c r="J237" s="38" t="s">
        <v>175</v>
      </c>
      <c r="K237" s="38" t="s">
        <v>822</v>
      </c>
      <c r="N237" s="45">
        <f t="shared" si="44"/>
        <v>3.1</v>
      </c>
      <c r="O237" s="45">
        <f t="shared" si="45"/>
        <v>0.02</v>
      </c>
      <c r="P237" s="45">
        <f t="shared" si="46"/>
        <v>6.4516129032258064E-3</v>
      </c>
      <c r="Q237" s="38" t="s">
        <v>605</v>
      </c>
      <c r="R237" s="38" t="s">
        <v>861</v>
      </c>
      <c r="S237" s="38" t="s">
        <v>607</v>
      </c>
      <c r="T237" s="38" t="s">
        <v>99</v>
      </c>
      <c r="U237" s="38">
        <v>300</v>
      </c>
      <c r="V237" s="38" t="s">
        <v>621</v>
      </c>
      <c r="W237" s="38" t="s">
        <v>928</v>
      </c>
      <c r="X237" s="38">
        <v>200</v>
      </c>
    </row>
    <row r="238" spans="1:24" hidden="1">
      <c r="A238" s="38" t="s">
        <v>119</v>
      </c>
      <c r="B238" s="38" t="s">
        <v>2057</v>
      </c>
      <c r="C238" s="38" t="s">
        <v>2058</v>
      </c>
      <c r="D238" s="38" t="s">
        <v>2059</v>
      </c>
      <c r="E238" s="38" t="s">
        <v>600</v>
      </c>
      <c r="F238" s="38" t="s">
        <v>2060</v>
      </c>
      <c r="G238" s="38" t="s">
        <v>2061</v>
      </c>
      <c r="J238" s="38" t="s">
        <v>44</v>
      </c>
      <c r="K238" s="38" t="s">
        <v>2062</v>
      </c>
      <c r="N238" s="45">
        <f t="shared" si="44"/>
        <v>3.0909090909090908</v>
      </c>
      <c r="O238" s="45">
        <f t="shared" si="45"/>
        <v>1.8181818181818181E-2</v>
      </c>
      <c r="P238" s="45">
        <f t="shared" si="46"/>
        <v>5.8823529411764705E-3</v>
      </c>
      <c r="Q238" s="38" t="s">
        <v>605</v>
      </c>
      <c r="R238" s="38" t="s">
        <v>1548</v>
      </c>
      <c r="S238" s="38" t="s">
        <v>2063</v>
      </c>
      <c r="T238" s="38" t="s">
        <v>229</v>
      </c>
      <c r="U238" s="38">
        <v>300</v>
      </c>
      <c r="V238" s="38" t="s">
        <v>621</v>
      </c>
      <c r="W238" s="38" t="s">
        <v>622</v>
      </c>
      <c r="X238" s="38">
        <v>200</v>
      </c>
    </row>
    <row r="239" spans="1:24" hidden="1">
      <c r="A239" s="38" t="s">
        <v>2064</v>
      </c>
      <c r="B239" s="38" t="s">
        <v>2065</v>
      </c>
      <c r="C239" s="38" t="s">
        <v>2066</v>
      </c>
      <c r="D239" s="38" t="s">
        <v>2067</v>
      </c>
      <c r="E239" s="38" t="s">
        <v>600</v>
      </c>
      <c r="F239" s="38" t="s">
        <v>2068</v>
      </c>
      <c r="G239" s="38" t="s">
        <v>2069</v>
      </c>
      <c r="J239" s="38" t="s">
        <v>320</v>
      </c>
      <c r="K239" s="38" t="s">
        <v>217</v>
      </c>
      <c r="N239" s="45">
        <f t="shared" si="44"/>
        <v>3.0666666666666669</v>
      </c>
      <c r="O239" s="45">
        <f t="shared" si="45"/>
        <v>1.3333333333333334E-2</v>
      </c>
      <c r="P239" s="45">
        <f t="shared" si="46"/>
        <v>4.3478260869565218E-3</v>
      </c>
      <c r="Q239" s="38" t="s">
        <v>605</v>
      </c>
      <c r="R239" s="38" t="s">
        <v>606</v>
      </c>
      <c r="S239" s="38" t="s">
        <v>620</v>
      </c>
      <c r="T239" s="38" t="s">
        <v>229</v>
      </c>
      <c r="U239" s="38">
        <v>300</v>
      </c>
      <c r="V239" s="38" t="s">
        <v>2070</v>
      </c>
      <c r="W239" s="38" t="s">
        <v>662</v>
      </c>
      <c r="X239" s="38">
        <v>200</v>
      </c>
    </row>
    <row r="240" spans="1:24" hidden="1">
      <c r="A240" s="38" t="s">
        <v>313</v>
      </c>
      <c r="B240" s="38" t="s">
        <v>2071</v>
      </c>
      <c r="C240" s="38" t="s">
        <v>2071</v>
      </c>
      <c r="D240" s="38" t="s">
        <v>2072</v>
      </c>
      <c r="E240" s="38" t="s">
        <v>600</v>
      </c>
      <c r="F240" s="38" t="s">
        <v>2073</v>
      </c>
      <c r="G240" s="38" t="s">
        <v>2074</v>
      </c>
      <c r="J240" s="38" t="s">
        <v>1156</v>
      </c>
      <c r="K240" s="38" t="s">
        <v>895</v>
      </c>
      <c r="N240" s="45">
        <f t="shared" si="44"/>
        <v>3.0588235294117645</v>
      </c>
      <c r="O240" s="45">
        <f t="shared" si="45"/>
        <v>1.1764705882352941E-2</v>
      </c>
      <c r="P240" s="45">
        <f t="shared" si="46"/>
        <v>3.8461538461538464E-3</v>
      </c>
      <c r="Q240" s="38" t="s">
        <v>605</v>
      </c>
      <c r="R240" s="38" t="s">
        <v>1490</v>
      </c>
      <c r="S240" s="38" t="s">
        <v>2075</v>
      </c>
      <c r="T240" s="38" t="s">
        <v>229</v>
      </c>
      <c r="U240" s="38">
        <v>300</v>
      </c>
      <c r="V240" s="38" t="s">
        <v>621</v>
      </c>
      <c r="W240" s="38" t="s">
        <v>715</v>
      </c>
      <c r="X240" s="38">
        <v>200</v>
      </c>
    </row>
    <row r="241" spans="1:24" hidden="1">
      <c r="A241" s="38" t="s">
        <v>2076</v>
      </c>
      <c r="B241" s="38" t="s">
        <v>2077</v>
      </c>
      <c r="C241" s="38" t="s">
        <v>2078</v>
      </c>
      <c r="D241" s="38" t="s">
        <v>2079</v>
      </c>
      <c r="E241" s="38" t="s">
        <v>688</v>
      </c>
      <c r="F241" s="38" t="s">
        <v>2080</v>
      </c>
      <c r="G241" s="38" t="s">
        <v>2081</v>
      </c>
      <c r="J241" s="38" t="s">
        <v>752</v>
      </c>
      <c r="K241" s="38" t="s">
        <v>2082</v>
      </c>
      <c r="N241" s="45">
        <f t="shared" si="44"/>
        <v>3.0181818181818181</v>
      </c>
      <c r="O241" s="45">
        <f t="shared" si="45"/>
        <v>5.454545454545455E-3</v>
      </c>
      <c r="P241" s="45">
        <f t="shared" si="46"/>
        <v>1.8072289156626507E-3</v>
      </c>
      <c r="Q241" s="38" t="s">
        <v>605</v>
      </c>
      <c r="R241" s="38" t="s">
        <v>2083</v>
      </c>
      <c r="S241" s="38" t="s">
        <v>620</v>
      </c>
      <c r="T241" s="38" t="s">
        <v>129</v>
      </c>
      <c r="U241" s="38">
        <v>500</v>
      </c>
      <c r="V241" s="38" t="s">
        <v>621</v>
      </c>
      <c r="W241" s="38" t="s">
        <v>638</v>
      </c>
      <c r="X241" s="38">
        <v>300</v>
      </c>
    </row>
    <row r="242" spans="1:24" hidden="1">
      <c r="A242" s="38" t="s">
        <v>237</v>
      </c>
      <c r="B242" s="38" t="s">
        <v>2084</v>
      </c>
      <c r="C242" s="38" t="s">
        <v>2085</v>
      </c>
      <c r="D242" s="38" t="s">
        <v>2086</v>
      </c>
      <c r="E242" s="38" t="s">
        <v>688</v>
      </c>
      <c r="F242" s="38" t="s">
        <v>2087</v>
      </c>
      <c r="G242" s="38" t="s">
        <v>2088</v>
      </c>
      <c r="J242" s="38" t="s">
        <v>2089</v>
      </c>
      <c r="K242" s="38" t="s">
        <v>123</v>
      </c>
      <c r="N242" s="45">
        <f t="shared" si="44"/>
        <v>2.9705911476383799</v>
      </c>
      <c r="O242" s="45">
        <f t="shared" si="45"/>
        <v>1.9803940984255867E-2</v>
      </c>
      <c r="P242" s="45">
        <f t="shared" si="46"/>
        <v>6.6666666666666671E-3</v>
      </c>
      <c r="Q242" s="38" t="s">
        <v>635</v>
      </c>
      <c r="R242" s="38" t="s">
        <v>2090</v>
      </c>
      <c r="S242" s="38" t="s">
        <v>2091</v>
      </c>
      <c r="T242" s="38" t="s">
        <v>129</v>
      </c>
      <c r="U242" s="38">
        <v>500</v>
      </c>
      <c r="V242" s="38" t="s">
        <v>2092</v>
      </c>
      <c r="W242" s="38" t="s">
        <v>715</v>
      </c>
      <c r="X242" s="38">
        <v>200</v>
      </c>
    </row>
    <row r="243" spans="1:24" hidden="1">
      <c r="A243" s="38" t="s">
        <v>79</v>
      </c>
      <c r="B243" s="38" t="s">
        <v>2093</v>
      </c>
      <c r="C243" s="38" t="s">
        <v>2094</v>
      </c>
      <c r="D243" s="38" t="s">
        <v>2095</v>
      </c>
      <c r="E243" s="38" t="s">
        <v>600</v>
      </c>
      <c r="F243" s="38" t="s">
        <v>2096</v>
      </c>
      <c r="G243" s="38" t="s">
        <v>2097</v>
      </c>
      <c r="J243" s="38" t="s">
        <v>113</v>
      </c>
      <c r="K243" s="38" t="s">
        <v>1673</v>
      </c>
      <c r="N243" s="45">
        <f t="shared" si="44"/>
        <v>2.9285714285714284</v>
      </c>
      <c r="O243" s="45">
        <f t="shared" si="45"/>
        <v>1.4285714285714285E-2</v>
      </c>
      <c r="P243" s="45">
        <f t="shared" si="46"/>
        <v>4.8780487804878049E-3</v>
      </c>
      <c r="Q243" s="38" t="s">
        <v>605</v>
      </c>
      <c r="R243" s="38" t="s">
        <v>2098</v>
      </c>
      <c r="S243" s="38" t="s">
        <v>704</v>
      </c>
      <c r="T243" s="38" t="s">
        <v>2099</v>
      </c>
      <c r="U243" s="38">
        <v>300</v>
      </c>
      <c r="V243" s="38" t="s">
        <v>661</v>
      </c>
      <c r="W243" s="38" t="s">
        <v>662</v>
      </c>
      <c r="X243" s="38">
        <v>200</v>
      </c>
    </row>
    <row r="244" spans="1:24" hidden="1">
      <c r="A244" s="38" t="s">
        <v>2100</v>
      </c>
      <c r="B244" s="38" t="s">
        <v>2101</v>
      </c>
      <c r="C244" s="38" t="s">
        <v>2102</v>
      </c>
      <c r="D244" s="38" t="s">
        <v>2103</v>
      </c>
      <c r="E244" s="38" t="s">
        <v>600</v>
      </c>
      <c r="F244" s="38" t="s">
        <v>2104</v>
      </c>
      <c r="G244" s="38" t="s">
        <v>2105</v>
      </c>
      <c r="J244" s="38" t="s">
        <v>1174</v>
      </c>
      <c r="K244" s="38" t="s">
        <v>2106</v>
      </c>
      <c r="N244" s="45">
        <f t="shared" si="44"/>
        <v>2.9210526315789473</v>
      </c>
      <c r="O244" s="45">
        <f t="shared" si="45"/>
        <v>7.8947368421052634E-3</v>
      </c>
      <c r="P244" s="45">
        <f t="shared" si="46"/>
        <v>2.7027027027027029E-3</v>
      </c>
      <c r="Q244" s="38" t="s">
        <v>605</v>
      </c>
      <c r="R244" s="38" t="s">
        <v>2107</v>
      </c>
      <c r="S244" s="38" t="s">
        <v>620</v>
      </c>
      <c r="T244" s="38" t="s">
        <v>229</v>
      </c>
      <c r="U244" s="38">
        <v>500</v>
      </c>
      <c r="V244" s="38" t="s">
        <v>645</v>
      </c>
      <c r="W244" s="38" t="s">
        <v>631</v>
      </c>
      <c r="X244" s="38">
        <v>300</v>
      </c>
    </row>
    <row r="245" spans="1:24" hidden="1">
      <c r="A245" s="38" t="s">
        <v>2108</v>
      </c>
      <c r="B245" s="38" t="s">
        <v>2109</v>
      </c>
      <c r="C245" s="38" t="s">
        <v>2110</v>
      </c>
      <c r="D245" s="38" t="s">
        <v>2111</v>
      </c>
      <c r="E245" s="38" t="s">
        <v>600</v>
      </c>
      <c r="F245" s="38" t="s">
        <v>2112</v>
      </c>
      <c r="G245" s="38" t="s">
        <v>2113</v>
      </c>
      <c r="J245" s="38" t="s">
        <v>105</v>
      </c>
      <c r="K245" s="38" t="s">
        <v>810</v>
      </c>
      <c r="N245" s="45">
        <f t="shared" si="44"/>
        <v>2.9166666666666665</v>
      </c>
      <c r="O245" s="45">
        <f t="shared" si="45"/>
        <v>1.6666666666666666E-2</v>
      </c>
      <c r="P245" s="45">
        <f t="shared" si="46"/>
        <v>5.7142857142857143E-3</v>
      </c>
      <c r="Q245" s="38" t="s">
        <v>605</v>
      </c>
      <c r="R245" s="38" t="s">
        <v>861</v>
      </c>
      <c r="S245" s="38" t="s">
        <v>2114</v>
      </c>
      <c r="T245" s="38" t="s">
        <v>229</v>
      </c>
      <c r="U245" s="38">
        <v>300</v>
      </c>
      <c r="V245" s="38" t="s">
        <v>2115</v>
      </c>
      <c r="W245" s="38" t="s">
        <v>928</v>
      </c>
      <c r="X245" s="38">
        <v>200</v>
      </c>
    </row>
    <row r="246" spans="1:24" hidden="1">
      <c r="A246" s="38" t="s">
        <v>2116</v>
      </c>
      <c r="B246" s="38" t="s">
        <v>2117</v>
      </c>
      <c r="C246" s="38" t="s">
        <v>2118</v>
      </c>
      <c r="D246" s="38" t="s">
        <v>2119</v>
      </c>
      <c r="E246" s="38" t="s">
        <v>600</v>
      </c>
      <c r="F246" s="38" t="s">
        <v>2117</v>
      </c>
      <c r="G246" s="38" t="s">
        <v>2120</v>
      </c>
      <c r="J246" s="38" t="s">
        <v>2121</v>
      </c>
      <c r="K246" s="38" t="s">
        <v>2122</v>
      </c>
      <c r="N246" s="45">
        <f t="shared" si="44"/>
        <v>3.1737312933701194</v>
      </c>
      <c r="O246" s="45">
        <f t="shared" si="45"/>
        <v>1.6721009949000918E-2</v>
      </c>
      <c r="P246" s="45">
        <f t="shared" si="46"/>
        <v>5.2685651062933008E-3</v>
      </c>
      <c r="Q246" s="38" t="s">
        <v>2123</v>
      </c>
      <c r="R246" s="38" t="s">
        <v>1020</v>
      </c>
      <c r="S246" s="38" t="s">
        <v>620</v>
      </c>
      <c r="T246" s="38" t="s">
        <v>99</v>
      </c>
      <c r="U246" s="38" t="s">
        <v>609</v>
      </c>
      <c r="V246" s="38" t="s">
        <v>621</v>
      </c>
      <c r="W246" s="38" t="s">
        <v>631</v>
      </c>
      <c r="X246" s="38">
        <v>200</v>
      </c>
    </row>
    <row r="247" spans="1:24" hidden="1">
      <c r="A247" s="38" t="s">
        <v>2124</v>
      </c>
      <c r="B247" s="38" t="s">
        <v>2125</v>
      </c>
      <c r="C247" s="38" t="s">
        <v>2126</v>
      </c>
      <c r="D247" s="38" t="s">
        <v>2127</v>
      </c>
      <c r="E247" s="38" t="s">
        <v>688</v>
      </c>
      <c r="F247" s="38" t="s">
        <v>2128</v>
      </c>
      <c r="G247" s="38" t="s">
        <v>2129</v>
      </c>
      <c r="J247" s="38" t="s">
        <v>44</v>
      </c>
      <c r="K247" s="38" t="s">
        <v>485</v>
      </c>
      <c r="N247" s="45">
        <f t="shared" si="44"/>
        <v>2.9090909090909092</v>
      </c>
      <c r="O247" s="45">
        <f t="shared" si="45"/>
        <v>1.8181818181818181E-2</v>
      </c>
      <c r="P247" s="45">
        <f t="shared" si="46"/>
        <v>6.2500000000000003E-3</v>
      </c>
      <c r="Q247" s="38" t="s">
        <v>635</v>
      </c>
      <c r="R247" s="38" t="s">
        <v>1471</v>
      </c>
      <c r="S247" s="38" t="s">
        <v>2130</v>
      </c>
      <c r="T247" s="38" t="s">
        <v>1534</v>
      </c>
      <c r="U247" s="38">
        <v>300</v>
      </c>
      <c r="V247" s="38" t="s">
        <v>2131</v>
      </c>
      <c r="W247" s="38" t="s">
        <v>715</v>
      </c>
      <c r="X247" s="38">
        <v>200</v>
      </c>
    </row>
    <row r="248" spans="1:24" hidden="1">
      <c r="A248" s="38" t="s">
        <v>2132</v>
      </c>
      <c r="B248" s="38" t="s">
        <v>2133</v>
      </c>
      <c r="C248" s="38" t="s">
        <v>2134</v>
      </c>
      <c r="D248" s="38" t="s">
        <v>2135</v>
      </c>
      <c r="E248" s="38" t="s">
        <v>688</v>
      </c>
      <c r="F248" s="38" t="s">
        <v>2136</v>
      </c>
      <c r="G248" s="38" t="s">
        <v>2137</v>
      </c>
      <c r="J248" s="38" t="s">
        <v>155</v>
      </c>
      <c r="K248" s="38" t="s">
        <v>713</v>
      </c>
      <c r="N248" s="45">
        <f t="shared" si="44"/>
        <v>2.8571428571428572</v>
      </c>
      <c r="O248" s="45">
        <f t="shared" si="45"/>
        <v>9.5238095238095247E-3</v>
      </c>
      <c r="P248" s="45">
        <f t="shared" si="46"/>
        <v>3.3333333333333335E-3</v>
      </c>
      <c r="Q248" s="38" t="s">
        <v>635</v>
      </c>
      <c r="R248" s="38" t="s">
        <v>870</v>
      </c>
      <c r="S248" s="38" t="s">
        <v>2138</v>
      </c>
      <c r="T248" s="38" t="s">
        <v>99</v>
      </c>
      <c r="U248" s="38">
        <v>300</v>
      </c>
      <c r="V248" s="38" t="s">
        <v>2137</v>
      </c>
      <c r="W248" s="38" t="s">
        <v>622</v>
      </c>
      <c r="X248" s="38">
        <v>200</v>
      </c>
    </row>
    <row r="249" spans="1:24" hidden="1">
      <c r="A249" s="38" t="s">
        <v>2139</v>
      </c>
      <c r="B249" s="38" t="s">
        <v>2140</v>
      </c>
      <c r="C249" s="38" t="s">
        <v>2141</v>
      </c>
      <c r="D249" s="38" t="s">
        <v>2142</v>
      </c>
      <c r="E249" s="38" t="s">
        <v>600</v>
      </c>
      <c r="F249" s="38" t="s">
        <v>2143</v>
      </c>
      <c r="G249" s="38" t="s">
        <v>2144</v>
      </c>
      <c r="J249" s="38" t="s">
        <v>2145</v>
      </c>
      <c r="K249" s="38" t="s">
        <v>199</v>
      </c>
      <c r="N249" s="45">
        <f t="shared" si="44"/>
        <v>1.7430037765081825</v>
      </c>
      <c r="O249" s="45">
        <f t="shared" si="45"/>
        <v>1.9366708627868694E-2</v>
      </c>
      <c r="P249" s="45">
        <f t="shared" si="46"/>
        <v>1.1111111111111112E-2</v>
      </c>
      <c r="Q249" s="38" t="s">
        <v>702</v>
      </c>
      <c r="R249" s="38" t="s">
        <v>741</v>
      </c>
      <c r="S249" s="38" t="s">
        <v>2146</v>
      </c>
      <c r="T249" s="38" t="s">
        <v>2147</v>
      </c>
      <c r="U249" s="38" t="s">
        <v>609</v>
      </c>
      <c r="V249" s="38" t="s">
        <v>2148</v>
      </c>
      <c r="W249" s="38" t="s">
        <v>715</v>
      </c>
      <c r="X249" s="38">
        <v>200</v>
      </c>
    </row>
    <row r="250" spans="1:24" hidden="1">
      <c r="A250" s="38" t="s">
        <v>2149</v>
      </c>
      <c r="B250" s="38" t="s">
        <v>2150</v>
      </c>
      <c r="C250" s="38" t="s">
        <v>2151</v>
      </c>
      <c r="D250" s="38" t="s">
        <v>2152</v>
      </c>
      <c r="E250" s="38" t="s">
        <v>600</v>
      </c>
      <c r="F250" s="38" t="s">
        <v>2153</v>
      </c>
      <c r="G250" s="38" t="s">
        <v>2154</v>
      </c>
      <c r="J250" s="38" t="s">
        <v>2155</v>
      </c>
      <c r="K250" s="38" t="s">
        <v>639</v>
      </c>
      <c r="N250" s="45">
        <f t="shared" si="44"/>
        <v>2.8393052834324046</v>
      </c>
      <c r="O250" s="45">
        <f t="shared" si="45"/>
        <v>4.9812373393550956E-3</v>
      </c>
      <c r="P250" s="45">
        <f t="shared" si="46"/>
        <v>1.7543859649122807E-3</v>
      </c>
      <c r="Q250" s="38" t="s">
        <v>635</v>
      </c>
      <c r="R250" s="38" t="s">
        <v>1490</v>
      </c>
      <c r="S250" s="38" t="s">
        <v>607</v>
      </c>
      <c r="T250" s="38" t="s">
        <v>988</v>
      </c>
      <c r="U250" s="38">
        <v>500</v>
      </c>
      <c r="V250" s="38" t="s">
        <v>621</v>
      </c>
      <c r="W250" s="38" t="s">
        <v>638</v>
      </c>
      <c r="X250" s="38">
        <v>300</v>
      </c>
    </row>
    <row r="251" spans="1:24" hidden="1">
      <c r="A251" s="38" t="s">
        <v>2156</v>
      </c>
      <c r="B251" s="38" t="s">
        <v>2157</v>
      </c>
      <c r="C251" s="38" t="s">
        <v>2158</v>
      </c>
      <c r="D251" s="38" t="s">
        <v>2159</v>
      </c>
      <c r="E251" s="38" t="s">
        <v>688</v>
      </c>
      <c r="F251" s="38" t="s">
        <v>2160</v>
      </c>
      <c r="G251" s="38" t="s">
        <v>2161</v>
      </c>
      <c r="J251" s="38" t="s">
        <v>44</v>
      </c>
      <c r="K251" s="38" t="s">
        <v>822</v>
      </c>
      <c r="N251" s="45">
        <f t="shared" si="44"/>
        <v>2.8181818181818183</v>
      </c>
      <c r="O251" s="45">
        <f t="shared" si="45"/>
        <v>1.8181818181818181E-2</v>
      </c>
      <c r="P251" s="45">
        <f t="shared" si="46"/>
        <v>6.4516129032258064E-3</v>
      </c>
      <c r="Q251" s="38" t="s">
        <v>605</v>
      </c>
      <c r="R251" s="38" t="s">
        <v>741</v>
      </c>
      <c r="S251" s="38" t="s">
        <v>620</v>
      </c>
      <c r="T251" s="38" t="s">
        <v>129</v>
      </c>
      <c r="U251" s="38">
        <v>300</v>
      </c>
      <c r="V251" s="38" t="s">
        <v>621</v>
      </c>
      <c r="W251" s="38" t="s">
        <v>928</v>
      </c>
      <c r="X251" s="38">
        <v>200</v>
      </c>
    </row>
    <row r="252" spans="1:24" hidden="1">
      <c r="A252" s="38" t="s">
        <v>2162</v>
      </c>
      <c r="B252" s="38" t="s">
        <v>2163</v>
      </c>
      <c r="C252" s="38" t="s">
        <v>2164</v>
      </c>
      <c r="D252" s="38" t="s">
        <v>2165</v>
      </c>
      <c r="E252" s="38" t="s">
        <v>688</v>
      </c>
      <c r="F252" s="38" t="s">
        <v>2166</v>
      </c>
      <c r="G252" s="38" t="s">
        <v>2167</v>
      </c>
      <c r="H252" s="51"/>
      <c r="I252" s="51"/>
      <c r="J252" s="38" t="s">
        <v>485</v>
      </c>
      <c r="K252" s="38" t="s">
        <v>1361</v>
      </c>
      <c r="N252" s="45">
        <f t="shared" si="44"/>
        <v>2.8125</v>
      </c>
      <c r="O252" s="45">
        <f t="shared" si="45"/>
        <v>9.3749999999999997E-3</v>
      </c>
      <c r="P252" s="45">
        <f t="shared" si="46"/>
        <v>3.3333333333333335E-3</v>
      </c>
      <c r="Q252" s="38" t="s">
        <v>605</v>
      </c>
      <c r="R252" s="38" t="s">
        <v>1246</v>
      </c>
      <c r="S252" s="38" t="s">
        <v>2168</v>
      </c>
      <c r="T252" s="38" t="s">
        <v>1297</v>
      </c>
      <c r="U252" s="38">
        <v>500</v>
      </c>
      <c r="V252" s="38" t="s">
        <v>2169</v>
      </c>
      <c r="W252" s="38" t="s">
        <v>763</v>
      </c>
      <c r="X252" s="38">
        <v>300</v>
      </c>
    </row>
    <row r="253" spans="1:24" hidden="1">
      <c r="A253" s="38" t="s">
        <v>2170</v>
      </c>
      <c r="B253" s="38" t="s">
        <v>2171</v>
      </c>
      <c r="C253" s="38" t="s">
        <v>2172</v>
      </c>
      <c r="D253" s="38" t="s">
        <v>2173</v>
      </c>
      <c r="E253" s="38" t="s">
        <v>600</v>
      </c>
      <c r="F253" s="38" t="s">
        <v>2174</v>
      </c>
      <c r="G253" s="38" t="s">
        <v>2175</v>
      </c>
      <c r="J253" s="38" t="s">
        <v>123</v>
      </c>
      <c r="K253" s="38" t="s">
        <v>975</v>
      </c>
      <c r="N253" s="45">
        <f t="shared" si="44"/>
        <v>2.8</v>
      </c>
      <c r="O253" s="45">
        <f t="shared" si="45"/>
        <v>0.01</v>
      </c>
      <c r="P253" s="45">
        <f t="shared" si="46"/>
        <v>3.5714285714285713E-3</v>
      </c>
      <c r="Q253" s="38" t="s">
        <v>605</v>
      </c>
      <c r="R253" s="38" t="s">
        <v>606</v>
      </c>
      <c r="S253" s="38" t="s">
        <v>620</v>
      </c>
      <c r="T253" s="38" t="s">
        <v>99</v>
      </c>
      <c r="U253" s="38">
        <v>500</v>
      </c>
      <c r="V253" s="38" t="s">
        <v>2176</v>
      </c>
      <c r="W253" s="38" t="s">
        <v>763</v>
      </c>
      <c r="X253" s="38">
        <v>300</v>
      </c>
    </row>
    <row r="254" spans="1:24" hidden="1">
      <c r="A254" s="38" t="s">
        <v>2177</v>
      </c>
      <c r="B254" s="38" t="s">
        <v>2178</v>
      </c>
      <c r="C254" s="38" t="s">
        <v>2179</v>
      </c>
      <c r="D254" s="38" t="s">
        <v>2180</v>
      </c>
      <c r="E254" s="38" t="s">
        <v>688</v>
      </c>
      <c r="F254" s="38" t="s">
        <v>2181</v>
      </c>
      <c r="G254" s="38" t="s">
        <v>2182</v>
      </c>
      <c r="J254" s="38" t="s">
        <v>477</v>
      </c>
      <c r="K254" s="38" t="s">
        <v>1031</v>
      </c>
      <c r="N254" s="45">
        <f t="shared" si="44"/>
        <v>2.7948717948717947</v>
      </c>
      <c r="O254" s="45">
        <f t="shared" si="45"/>
        <v>7.6923076923076927E-3</v>
      </c>
      <c r="P254" s="45">
        <f t="shared" si="46"/>
        <v>2.7522935779816515E-3</v>
      </c>
      <c r="Q254" s="38" t="s">
        <v>635</v>
      </c>
      <c r="R254" s="38" t="s">
        <v>1246</v>
      </c>
      <c r="S254" s="38" t="s">
        <v>637</v>
      </c>
      <c r="T254" s="38" t="s">
        <v>129</v>
      </c>
      <c r="U254" s="38">
        <v>500</v>
      </c>
      <c r="V254" s="38" t="s">
        <v>621</v>
      </c>
      <c r="W254" s="38" t="s">
        <v>928</v>
      </c>
      <c r="X254" s="38">
        <v>300</v>
      </c>
    </row>
    <row r="255" spans="1:24" hidden="1">
      <c r="A255" s="38" t="s">
        <v>148</v>
      </c>
      <c r="B255" s="38" t="s">
        <v>2183</v>
      </c>
      <c r="C255" s="38" t="s">
        <v>2184</v>
      </c>
      <c r="D255" s="38" t="s">
        <v>2185</v>
      </c>
      <c r="E255" s="38" t="s">
        <v>600</v>
      </c>
      <c r="F255" s="38" t="s">
        <v>2186</v>
      </c>
      <c r="G255" s="38" t="s">
        <v>2187</v>
      </c>
      <c r="H255" s="51"/>
      <c r="I255" s="51"/>
      <c r="J255" s="38" t="s">
        <v>2188</v>
      </c>
      <c r="K255" s="38" t="s">
        <v>571</v>
      </c>
      <c r="N255" s="45">
        <f t="shared" si="44"/>
        <v>2.7692307692307692</v>
      </c>
      <c r="O255" s="45">
        <f t="shared" si="45"/>
        <v>2.0512820512820513E-2</v>
      </c>
      <c r="P255" s="45">
        <f t="shared" si="46"/>
        <v>7.4074074074074077E-3</v>
      </c>
      <c r="Q255" s="38" t="s">
        <v>605</v>
      </c>
      <c r="R255" s="38" t="s">
        <v>2189</v>
      </c>
      <c r="S255" s="38" t="s">
        <v>620</v>
      </c>
      <c r="T255" s="38" t="s">
        <v>229</v>
      </c>
      <c r="U255" s="38">
        <v>500</v>
      </c>
      <c r="V255" s="38" t="s">
        <v>621</v>
      </c>
      <c r="W255" s="38" t="s">
        <v>638</v>
      </c>
      <c r="X255" s="38">
        <v>200</v>
      </c>
    </row>
    <row r="256" spans="1:24" hidden="1">
      <c r="A256" s="38" t="s">
        <v>2190</v>
      </c>
      <c r="B256" s="38" t="s">
        <v>2191</v>
      </c>
      <c r="C256" s="38" t="s">
        <v>2192</v>
      </c>
      <c r="D256" s="38" t="s">
        <v>2193</v>
      </c>
      <c r="E256" s="38" t="s">
        <v>600</v>
      </c>
      <c r="F256" s="38" t="s">
        <v>2194</v>
      </c>
      <c r="G256" s="38" t="s">
        <v>2195</v>
      </c>
      <c r="J256" s="38" t="s">
        <v>2196</v>
      </c>
      <c r="K256" s="38" t="s">
        <v>1178</v>
      </c>
      <c r="N256" s="45">
        <f t="shared" si="44"/>
        <v>2.7680474242461357</v>
      </c>
      <c r="O256" s="45">
        <f t="shared" si="45"/>
        <v>7.3487984714499183E-3</v>
      </c>
      <c r="P256" s="45">
        <f t="shared" si="46"/>
        <v>2.6548672566371681E-3</v>
      </c>
      <c r="Q256" s="38" t="s">
        <v>987</v>
      </c>
      <c r="R256" s="38" t="s">
        <v>1119</v>
      </c>
      <c r="S256" s="38" t="s">
        <v>620</v>
      </c>
      <c r="T256" s="38" t="s">
        <v>229</v>
      </c>
      <c r="U256" s="38">
        <v>500</v>
      </c>
      <c r="V256" s="38" t="s">
        <v>637</v>
      </c>
      <c r="W256" s="38" t="s">
        <v>638</v>
      </c>
      <c r="X256" s="38">
        <v>300</v>
      </c>
    </row>
    <row r="257" spans="1:24" hidden="1">
      <c r="A257" s="38" t="s">
        <v>2197</v>
      </c>
      <c r="B257" s="38" t="s">
        <v>2198</v>
      </c>
      <c r="C257" s="38" t="s">
        <v>2199</v>
      </c>
      <c r="D257" s="38" t="s">
        <v>2200</v>
      </c>
      <c r="E257" s="38" t="s">
        <v>600</v>
      </c>
      <c r="F257" s="38" t="s">
        <v>2201</v>
      </c>
      <c r="G257" s="38" t="s">
        <v>2202</v>
      </c>
      <c r="J257" s="38" t="s">
        <v>320</v>
      </c>
      <c r="K257" s="38" t="s">
        <v>1673</v>
      </c>
      <c r="N257" s="45">
        <f t="shared" si="44"/>
        <v>2.7333333333333334</v>
      </c>
      <c r="O257" s="45">
        <f t="shared" si="45"/>
        <v>1.3333333333333334E-2</v>
      </c>
      <c r="P257" s="45">
        <f t="shared" si="46"/>
        <v>4.8780487804878049E-3</v>
      </c>
      <c r="Q257" s="38" t="s">
        <v>605</v>
      </c>
      <c r="R257" s="38" t="s">
        <v>936</v>
      </c>
      <c r="S257" s="38" t="s">
        <v>637</v>
      </c>
      <c r="T257" s="38" t="s">
        <v>229</v>
      </c>
      <c r="U257" s="38">
        <v>300</v>
      </c>
      <c r="V257" s="38" t="s">
        <v>637</v>
      </c>
      <c r="W257" s="38" t="s">
        <v>804</v>
      </c>
      <c r="X257" s="38">
        <v>200</v>
      </c>
    </row>
    <row r="258" spans="1:24" hidden="1">
      <c r="A258" s="38" t="s">
        <v>2203</v>
      </c>
      <c r="B258" s="38" t="s">
        <v>2204</v>
      </c>
      <c r="C258" s="38" t="s">
        <v>2205</v>
      </c>
      <c r="D258" s="38" t="s">
        <v>2206</v>
      </c>
      <c r="E258" s="38" t="s">
        <v>600</v>
      </c>
      <c r="F258" s="38" t="s">
        <v>2207</v>
      </c>
      <c r="G258" s="38" t="s">
        <v>2208</v>
      </c>
      <c r="J258" s="38" t="s">
        <v>2209</v>
      </c>
      <c r="K258" s="38" t="s">
        <v>1038</v>
      </c>
      <c r="N258" s="45">
        <f t="shared" si="44"/>
        <v>2.691029900332226</v>
      </c>
      <c r="O258" s="45">
        <f t="shared" si="45"/>
        <v>9.9667774086378731E-3</v>
      </c>
      <c r="P258" s="45">
        <f t="shared" si="46"/>
        <v>3.7037037037037038E-3</v>
      </c>
      <c r="Q258" s="38" t="s">
        <v>605</v>
      </c>
      <c r="R258" s="38" t="s">
        <v>2210</v>
      </c>
      <c r="S258" s="38" t="s">
        <v>620</v>
      </c>
      <c r="T258" s="38" t="s">
        <v>1534</v>
      </c>
      <c r="U258" s="38">
        <v>500</v>
      </c>
      <c r="V258" s="38" t="s">
        <v>621</v>
      </c>
      <c r="W258" s="38" t="s">
        <v>928</v>
      </c>
      <c r="X258" s="38">
        <v>300</v>
      </c>
    </row>
    <row r="259" spans="1:24" hidden="1">
      <c r="A259" s="38" t="s">
        <v>2211</v>
      </c>
      <c r="B259" s="38" t="s">
        <v>2212</v>
      </c>
      <c r="C259" s="38" t="s">
        <v>2213</v>
      </c>
      <c r="D259" s="38" t="s">
        <v>2214</v>
      </c>
      <c r="E259" s="38" t="s">
        <v>600</v>
      </c>
      <c r="F259" s="38" t="s">
        <v>2215</v>
      </c>
      <c r="G259" s="38" t="s">
        <v>2216</v>
      </c>
      <c r="J259" s="38" t="s">
        <v>837</v>
      </c>
      <c r="K259" s="38" t="s">
        <v>717</v>
      </c>
      <c r="N259" s="45">
        <f t="shared" si="44"/>
        <v>7.45</v>
      </c>
      <c r="O259" s="45">
        <f t="shared" si="45"/>
        <v>0.01</v>
      </c>
      <c r="P259" s="45">
        <f t="shared" si="46"/>
        <v>1.3422818791946308E-3</v>
      </c>
      <c r="Q259" s="38" t="s">
        <v>1352</v>
      </c>
      <c r="R259" s="38" t="s">
        <v>2217</v>
      </c>
      <c r="S259" s="38" t="s">
        <v>620</v>
      </c>
      <c r="T259" s="38" t="s">
        <v>2218</v>
      </c>
      <c r="U259" s="38" t="s">
        <v>609</v>
      </c>
      <c r="V259" s="38" t="s">
        <v>621</v>
      </c>
      <c r="W259" s="38" t="s">
        <v>715</v>
      </c>
      <c r="X259" s="38">
        <v>200</v>
      </c>
    </row>
    <row r="260" spans="1:24" hidden="1">
      <c r="A260" s="38" t="s">
        <v>2219</v>
      </c>
      <c r="B260" s="38" t="s">
        <v>2220</v>
      </c>
      <c r="C260" s="38" t="s">
        <v>2221</v>
      </c>
      <c r="D260" s="38" t="s">
        <v>2222</v>
      </c>
      <c r="E260" s="38" t="s">
        <v>600</v>
      </c>
      <c r="F260" s="38" t="s">
        <v>2223</v>
      </c>
      <c r="G260" s="38" t="s">
        <v>2224</v>
      </c>
      <c r="J260" s="38" t="s">
        <v>461</v>
      </c>
      <c r="K260" s="38" t="s">
        <v>1484</v>
      </c>
      <c r="N260" s="45">
        <f t="shared" si="44"/>
        <v>2.6363636363636362</v>
      </c>
      <c r="O260" s="45">
        <f t="shared" si="45"/>
        <v>9.0909090909090905E-3</v>
      </c>
      <c r="P260" s="45">
        <f t="shared" si="46"/>
        <v>3.4482758620689655E-3</v>
      </c>
      <c r="Q260" s="38" t="s">
        <v>605</v>
      </c>
      <c r="R260" s="38" t="s">
        <v>2225</v>
      </c>
      <c r="S260" s="38" t="s">
        <v>620</v>
      </c>
      <c r="T260" s="38" t="s">
        <v>229</v>
      </c>
      <c r="U260" s="38">
        <v>300</v>
      </c>
      <c r="V260" s="38" t="s">
        <v>2226</v>
      </c>
      <c r="W260" s="38" t="s">
        <v>928</v>
      </c>
      <c r="X260" s="38">
        <v>200</v>
      </c>
    </row>
    <row r="261" spans="1:24" hidden="1">
      <c r="A261" s="38" t="s">
        <v>2227</v>
      </c>
      <c r="B261" s="38" t="s">
        <v>2228</v>
      </c>
      <c r="C261" s="38" t="s">
        <v>2229</v>
      </c>
      <c r="D261" s="38" t="s">
        <v>2230</v>
      </c>
      <c r="E261" s="38" t="s">
        <v>688</v>
      </c>
      <c r="F261" s="38" t="s">
        <v>2231</v>
      </c>
      <c r="G261" s="38" t="s">
        <v>2232</v>
      </c>
      <c r="J261" s="38" t="s">
        <v>187</v>
      </c>
      <c r="K261" s="38" t="s">
        <v>2233</v>
      </c>
      <c r="N261" s="45">
        <f t="shared" si="44"/>
        <v>4.5405405405405403</v>
      </c>
      <c r="O261" s="45">
        <f t="shared" si="45"/>
        <v>8.1081081081081086E-3</v>
      </c>
      <c r="P261" s="45">
        <f t="shared" si="46"/>
        <v>1.7857142857142857E-3</v>
      </c>
      <c r="Q261" s="38" t="s">
        <v>714</v>
      </c>
      <c r="R261" s="38" t="s">
        <v>2234</v>
      </c>
      <c r="S261" s="38" t="s">
        <v>645</v>
      </c>
      <c r="T261" s="38" t="s">
        <v>229</v>
      </c>
      <c r="U261" s="38" t="s">
        <v>729</v>
      </c>
      <c r="V261" s="38" t="s">
        <v>621</v>
      </c>
      <c r="W261" s="38" t="s">
        <v>622</v>
      </c>
      <c r="X261" s="38">
        <v>300</v>
      </c>
    </row>
    <row r="262" spans="1:24" hidden="1">
      <c r="A262" s="38" t="s">
        <v>2235</v>
      </c>
      <c r="B262" s="38" t="s">
        <v>1793</v>
      </c>
      <c r="C262" s="38" t="s">
        <v>2236</v>
      </c>
      <c r="D262" s="38" t="s">
        <v>2237</v>
      </c>
      <c r="E262" s="38" t="s">
        <v>600</v>
      </c>
      <c r="F262" s="38" t="s">
        <v>2238</v>
      </c>
      <c r="G262" s="38" t="s">
        <v>2239</v>
      </c>
      <c r="J262" s="38" t="s">
        <v>199</v>
      </c>
      <c r="K262" s="38" t="s">
        <v>2240</v>
      </c>
      <c r="N262" s="45">
        <f t="shared" si="44"/>
        <v>2.6111111111111112</v>
      </c>
      <c r="O262" s="45">
        <f t="shared" si="45"/>
        <v>1.1111111111111112E-2</v>
      </c>
      <c r="P262" s="45">
        <f t="shared" si="46"/>
        <v>4.2553191489361703E-3</v>
      </c>
      <c r="Q262" s="38" t="s">
        <v>635</v>
      </c>
      <c r="R262" s="38" t="s">
        <v>1388</v>
      </c>
      <c r="S262" s="38" t="s">
        <v>607</v>
      </c>
      <c r="T262" s="38" t="s">
        <v>193</v>
      </c>
      <c r="U262" s="38">
        <v>0</v>
      </c>
      <c r="V262" s="38" t="s">
        <v>621</v>
      </c>
      <c r="W262" s="38" t="s">
        <v>715</v>
      </c>
      <c r="X262" s="38">
        <v>200</v>
      </c>
    </row>
    <row r="263" spans="1:24" hidden="1">
      <c r="A263" s="38" t="s">
        <v>2241</v>
      </c>
      <c r="B263" s="38" t="s">
        <v>2242</v>
      </c>
      <c r="C263" s="38" t="s">
        <v>2243</v>
      </c>
      <c r="D263" s="38" t="s">
        <v>2243</v>
      </c>
      <c r="E263" s="38" t="s">
        <v>600</v>
      </c>
      <c r="F263" s="38" t="s">
        <v>2244</v>
      </c>
      <c r="G263" s="38" t="s">
        <v>2245</v>
      </c>
      <c r="J263" s="38" t="s">
        <v>44</v>
      </c>
      <c r="K263" s="38" t="s">
        <v>1286</v>
      </c>
      <c r="N263" s="45">
        <f t="shared" ref="N263:N309" si="47">K263/J263</f>
        <v>2.5454545454545454</v>
      </c>
      <c r="O263" s="45">
        <f t="shared" ref="O263:O309" si="48">X263/J263</f>
        <v>1.8181818181818181E-2</v>
      </c>
      <c r="P263" s="45">
        <f t="shared" ref="P263:P309" si="49">X263/K263</f>
        <v>7.1428571428571426E-3</v>
      </c>
      <c r="Q263" s="38" t="s">
        <v>605</v>
      </c>
      <c r="R263" s="38" t="s">
        <v>606</v>
      </c>
      <c r="S263" s="38" t="s">
        <v>671</v>
      </c>
      <c r="T263" s="38" t="s">
        <v>99</v>
      </c>
      <c r="U263" s="38">
        <v>300</v>
      </c>
      <c r="V263" s="38" t="s">
        <v>621</v>
      </c>
      <c r="W263" s="38" t="s">
        <v>804</v>
      </c>
      <c r="X263" s="38">
        <v>200</v>
      </c>
    </row>
    <row r="264" spans="1:24" hidden="1">
      <c r="A264" s="38" t="s">
        <v>2246</v>
      </c>
      <c r="B264" s="38" t="s">
        <v>2247</v>
      </c>
      <c r="C264" s="38" t="s">
        <v>2248</v>
      </c>
      <c r="D264" s="38" t="s">
        <v>2249</v>
      </c>
      <c r="E264" s="38" t="s">
        <v>688</v>
      </c>
      <c r="F264" s="38" t="s">
        <v>2250</v>
      </c>
      <c r="G264" s="38" t="s">
        <v>2251</v>
      </c>
      <c r="J264" s="38" t="s">
        <v>485</v>
      </c>
      <c r="K264" s="38" t="s">
        <v>1038</v>
      </c>
      <c r="N264" s="45">
        <f t="shared" si="47"/>
        <v>2.53125</v>
      </c>
      <c r="O264" s="45">
        <f t="shared" si="48"/>
        <v>9.3749999999999997E-3</v>
      </c>
      <c r="P264" s="45">
        <f t="shared" si="49"/>
        <v>3.7037037037037038E-3</v>
      </c>
      <c r="Q264" s="38" t="s">
        <v>605</v>
      </c>
      <c r="R264" s="38" t="s">
        <v>606</v>
      </c>
      <c r="S264" s="38" t="s">
        <v>620</v>
      </c>
      <c r="T264" s="38" t="s">
        <v>129</v>
      </c>
      <c r="U264" s="38">
        <v>500</v>
      </c>
      <c r="V264" s="38" t="s">
        <v>911</v>
      </c>
      <c r="W264" s="38" t="s">
        <v>928</v>
      </c>
      <c r="X264" s="38">
        <v>300</v>
      </c>
    </row>
    <row r="265" spans="1:24" hidden="1">
      <c r="A265" s="38" t="s">
        <v>2252</v>
      </c>
      <c r="B265" s="38" t="s">
        <v>2253</v>
      </c>
      <c r="C265" s="38" t="s">
        <v>2254</v>
      </c>
      <c r="D265" s="38" t="s">
        <v>2254</v>
      </c>
      <c r="E265" s="38" t="s">
        <v>688</v>
      </c>
      <c r="F265" s="38" t="s">
        <v>2255</v>
      </c>
      <c r="G265" s="38" t="s">
        <v>2256</v>
      </c>
      <c r="J265" s="38" t="s">
        <v>155</v>
      </c>
      <c r="K265" s="38" t="s">
        <v>895</v>
      </c>
      <c r="N265" s="45">
        <f t="shared" si="47"/>
        <v>2.4761904761904763</v>
      </c>
      <c r="O265" s="45">
        <f t="shared" si="48"/>
        <v>9.5238095238095247E-3</v>
      </c>
      <c r="P265" s="45">
        <f t="shared" si="49"/>
        <v>3.8461538461538464E-3</v>
      </c>
      <c r="Q265" s="38" t="s">
        <v>605</v>
      </c>
      <c r="R265" s="38" t="s">
        <v>606</v>
      </c>
      <c r="S265" s="38" t="s">
        <v>620</v>
      </c>
      <c r="T265" s="38" t="s">
        <v>229</v>
      </c>
      <c r="U265" s="38">
        <v>300</v>
      </c>
      <c r="V265" s="38" t="s">
        <v>1013</v>
      </c>
      <c r="W265" s="38" t="s">
        <v>622</v>
      </c>
      <c r="X265" s="38">
        <v>200</v>
      </c>
    </row>
    <row r="266" spans="1:24" hidden="1">
      <c r="A266" s="38" t="s">
        <v>2257</v>
      </c>
      <c r="B266" s="38" t="s">
        <v>2258</v>
      </c>
      <c r="C266" s="38" t="s">
        <v>2259</v>
      </c>
      <c r="D266" s="38" t="s">
        <v>2260</v>
      </c>
      <c r="E266" s="38" t="s">
        <v>600</v>
      </c>
      <c r="F266" s="38" t="s">
        <v>2261</v>
      </c>
      <c r="G266" s="38" t="s">
        <v>2262</v>
      </c>
      <c r="J266" s="38" t="s">
        <v>44</v>
      </c>
      <c r="K266" s="38" t="s">
        <v>571</v>
      </c>
      <c r="N266" s="45">
        <f t="shared" si="47"/>
        <v>2.4545454545454546</v>
      </c>
      <c r="O266" s="45">
        <f t="shared" si="48"/>
        <v>1.8181818181818181E-2</v>
      </c>
      <c r="P266" s="45">
        <f t="shared" si="49"/>
        <v>7.4074074074074077E-3</v>
      </c>
      <c r="Q266" s="38" t="s">
        <v>605</v>
      </c>
      <c r="R266" s="38" t="s">
        <v>1612</v>
      </c>
      <c r="S266" s="38" t="s">
        <v>607</v>
      </c>
      <c r="T266" s="38" t="s">
        <v>940</v>
      </c>
      <c r="U266" s="38">
        <v>300</v>
      </c>
      <c r="V266" s="38" t="s">
        <v>2263</v>
      </c>
      <c r="W266" s="38" t="s">
        <v>928</v>
      </c>
      <c r="X266" s="38">
        <v>200</v>
      </c>
    </row>
    <row r="267" spans="1:24" hidden="1">
      <c r="A267" s="38" t="s">
        <v>81</v>
      </c>
      <c r="B267" s="38" t="s">
        <v>2264</v>
      </c>
      <c r="C267" s="38" t="s">
        <v>2265</v>
      </c>
      <c r="D267" s="38" t="s">
        <v>2266</v>
      </c>
      <c r="E267" s="38" t="s">
        <v>600</v>
      </c>
      <c r="F267" s="38" t="s">
        <v>2267</v>
      </c>
      <c r="G267" s="38" t="s">
        <v>2268</v>
      </c>
      <c r="H267" s="51"/>
      <c r="I267" s="51"/>
      <c r="J267" s="38" t="s">
        <v>2269</v>
      </c>
      <c r="K267" s="38" t="s">
        <v>187</v>
      </c>
      <c r="N267" s="45">
        <f t="shared" si="47"/>
        <v>2.298136645962733</v>
      </c>
      <c r="O267" s="45">
        <f t="shared" si="48"/>
        <v>1.2422360248447204E-2</v>
      </c>
      <c r="P267" s="45">
        <f t="shared" si="49"/>
        <v>5.4054054054054057E-3</v>
      </c>
      <c r="Q267" s="38" t="s">
        <v>605</v>
      </c>
      <c r="R267" s="38" t="s">
        <v>741</v>
      </c>
      <c r="S267" s="38" t="s">
        <v>607</v>
      </c>
      <c r="T267" s="38" t="s">
        <v>99</v>
      </c>
      <c r="U267" s="38">
        <v>300</v>
      </c>
      <c r="V267" s="38" t="s">
        <v>621</v>
      </c>
      <c r="W267" s="38" t="s">
        <v>715</v>
      </c>
      <c r="X267" s="38">
        <v>200</v>
      </c>
    </row>
    <row r="268" spans="1:24" hidden="1">
      <c r="A268" s="38" t="s">
        <v>2270</v>
      </c>
      <c r="B268" s="38" t="s">
        <v>2271</v>
      </c>
      <c r="C268" s="38" t="s">
        <v>2272</v>
      </c>
      <c r="D268" s="38" t="s">
        <v>2272</v>
      </c>
      <c r="E268" s="38" t="s">
        <v>600</v>
      </c>
      <c r="F268" s="38" t="s">
        <v>2271</v>
      </c>
      <c r="G268" s="38" t="s">
        <v>2273</v>
      </c>
      <c r="J268" s="38" t="s">
        <v>2274</v>
      </c>
      <c r="K268" s="38" t="s">
        <v>2275</v>
      </c>
      <c r="N268" s="45">
        <f t="shared" si="47"/>
        <v>2.2733565526588069</v>
      </c>
      <c r="O268" s="45">
        <f t="shared" si="48"/>
        <v>2.9145596828959066E-3</v>
      </c>
      <c r="P268" s="45">
        <f t="shared" si="49"/>
        <v>1.2820512820512821E-3</v>
      </c>
      <c r="Q268" s="38" t="s">
        <v>605</v>
      </c>
      <c r="R268" s="38" t="s">
        <v>1119</v>
      </c>
      <c r="S268" s="38" t="s">
        <v>607</v>
      </c>
      <c r="T268" s="38" t="s">
        <v>940</v>
      </c>
      <c r="U268" s="38">
        <v>300</v>
      </c>
      <c r="V268" s="38" t="s">
        <v>621</v>
      </c>
      <c r="W268" s="38" t="s">
        <v>715</v>
      </c>
      <c r="X268" s="38">
        <v>200</v>
      </c>
    </row>
    <row r="269" spans="1:24" hidden="1">
      <c r="A269" s="38" t="s">
        <v>238</v>
      </c>
      <c r="B269" s="38" t="s">
        <v>2276</v>
      </c>
      <c r="C269" s="38" t="s">
        <v>2277</v>
      </c>
      <c r="D269" s="38" t="s">
        <v>2277</v>
      </c>
      <c r="E269" s="38" t="s">
        <v>600</v>
      </c>
      <c r="F269" s="38" t="s">
        <v>2278</v>
      </c>
      <c r="G269" s="38" t="s">
        <v>2279</v>
      </c>
      <c r="H269" s="51"/>
      <c r="I269" s="51"/>
      <c r="J269" s="38" t="s">
        <v>105</v>
      </c>
      <c r="K269" s="38" t="s">
        <v>571</v>
      </c>
      <c r="N269" s="45">
        <f t="shared" si="47"/>
        <v>2.25</v>
      </c>
      <c r="O269" s="45">
        <f t="shared" si="48"/>
        <v>1.6666666666666666E-2</v>
      </c>
      <c r="P269" s="45">
        <f t="shared" si="49"/>
        <v>7.4074074074074077E-3</v>
      </c>
      <c r="Q269" s="38" t="s">
        <v>605</v>
      </c>
      <c r="R269" s="38" t="s">
        <v>606</v>
      </c>
      <c r="S269" s="38" t="s">
        <v>728</v>
      </c>
      <c r="T269" s="38" t="s">
        <v>99</v>
      </c>
      <c r="U269" s="38">
        <v>300</v>
      </c>
      <c r="V269" s="38" t="s">
        <v>621</v>
      </c>
      <c r="W269" s="38" t="s">
        <v>804</v>
      </c>
      <c r="X269" s="38">
        <v>200</v>
      </c>
    </row>
    <row r="270" spans="1:24" hidden="1">
      <c r="A270" s="38" t="s">
        <v>2280</v>
      </c>
      <c r="B270" s="38" t="s">
        <v>2281</v>
      </c>
      <c r="C270" s="38" t="s">
        <v>2282</v>
      </c>
      <c r="D270" s="38" t="s">
        <v>2283</v>
      </c>
      <c r="E270" s="38" t="s">
        <v>600</v>
      </c>
      <c r="F270" s="38" t="s">
        <v>2284</v>
      </c>
      <c r="G270" s="38" t="s">
        <v>2285</v>
      </c>
      <c r="J270" s="38" t="s">
        <v>199</v>
      </c>
      <c r="K270" s="38" t="s">
        <v>785</v>
      </c>
      <c r="N270" s="45">
        <f t="shared" si="47"/>
        <v>4.333333333333333</v>
      </c>
      <c r="O270" s="45">
        <f t="shared" si="48"/>
        <v>1.1111111111111112E-2</v>
      </c>
      <c r="P270" s="45">
        <f t="shared" si="49"/>
        <v>2.5641025641025641E-3</v>
      </c>
      <c r="Q270" s="38" t="s">
        <v>1791</v>
      </c>
      <c r="R270" s="38" t="s">
        <v>606</v>
      </c>
      <c r="S270" s="38" t="s">
        <v>607</v>
      </c>
      <c r="T270" s="38" t="s">
        <v>99</v>
      </c>
      <c r="U270" s="38" t="s">
        <v>609</v>
      </c>
      <c r="V270" s="38" t="s">
        <v>621</v>
      </c>
      <c r="W270" s="38" t="s">
        <v>611</v>
      </c>
      <c r="X270" s="38">
        <v>200</v>
      </c>
    </row>
    <row r="271" spans="1:24" hidden="1">
      <c r="A271" s="38" t="s">
        <v>2286</v>
      </c>
      <c r="B271" s="38" t="s">
        <v>2287</v>
      </c>
      <c r="C271" s="38" t="s">
        <v>2288</v>
      </c>
      <c r="D271" s="38" t="s">
        <v>2289</v>
      </c>
      <c r="E271" s="38" t="s">
        <v>600</v>
      </c>
      <c r="F271" s="38" t="s">
        <v>2290</v>
      </c>
      <c r="G271" s="38" t="s">
        <v>2291</v>
      </c>
      <c r="J271" s="38" t="s">
        <v>175</v>
      </c>
      <c r="K271" s="38" t="s">
        <v>461</v>
      </c>
      <c r="N271" s="45">
        <f t="shared" si="47"/>
        <v>2.2000000000000002</v>
      </c>
      <c r="O271" s="45">
        <f t="shared" si="48"/>
        <v>0.02</v>
      </c>
      <c r="P271" s="45">
        <f t="shared" si="49"/>
        <v>9.0909090909090905E-3</v>
      </c>
      <c r="Q271" s="38" t="s">
        <v>635</v>
      </c>
      <c r="R271" s="38" t="s">
        <v>2292</v>
      </c>
      <c r="S271" s="38" t="s">
        <v>620</v>
      </c>
      <c r="T271" s="38" t="s">
        <v>129</v>
      </c>
      <c r="U271" s="38">
        <v>300</v>
      </c>
      <c r="V271" s="38" t="s">
        <v>621</v>
      </c>
      <c r="W271" s="38" t="s">
        <v>763</v>
      </c>
      <c r="X271" s="38">
        <v>200</v>
      </c>
    </row>
    <row r="272" spans="1:24" hidden="1">
      <c r="A272" s="38" t="s">
        <v>2293</v>
      </c>
      <c r="B272" s="38" t="s">
        <v>2294</v>
      </c>
      <c r="C272" s="38" t="s">
        <v>2295</v>
      </c>
      <c r="D272" s="38" t="s">
        <v>2296</v>
      </c>
      <c r="E272" s="38" t="s">
        <v>600</v>
      </c>
      <c r="F272" s="38" t="s">
        <v>2294</v>
      </c>
      <c r="G272" s="38" t="s">
        <v>2297</v>
      </c>
      <c r="J272" s="38" t="s">
        <v>175</v>
      </c>
      <c r="K272" s="38" t="s">
        <v>461</v>
      </c>
      <c r="N272" s="45">
        <f t="shared" si="47"/>
        <v>2.2000000000000002</v>
      </c>
      <c r="O272" s="45">
        <f t="shared" si="48"/>
        <v>0.02</v>
      </c>
      <c r="P272" s="45">
        <f t="shared" si="49"/>
        <v>9.0909090909090905E-3</v>
      </c>
      <c r="Q272" s="38" t="s">
        <v>605</v>
      </c>
      <c r="R272" s="38" t="s">
        <v>606</v>
      </c>
      <c r="S272" s="38" t="s">
        <v>2298</v>
      </c>
      <c r="T272" s="38" t="s">
        <v>129</v>
      </c>
      <c r="U272" s="38">
        <v>300</v>
      </c>
      <c r="V272" s="38" t="s">
        <v>621</v>
      </c>
      <c r="W272" s="38" t="s">
        <v>804</v>
      </c>
      <c r="X272" s="38">
        <v>200</v>
      </c>
    </row>
    <row r="273" spans="1:24" hidden="1">
      <c r="A273" s="38" t="s">
        <v>2299</v>
      </c>
      <c r="B273" s="38" t="s">
        <v>2300</v>
      </c>
      <c r="C273" s="38" t="s">
        <v>2301</v>
      </c>
      <c r="D273" s="38" t="s">
        <v>2302</v>
      </c>
      <c r="E273" s="38" t="s">
        <v>600</v>
      </c>
      <c r="F273" s="38" t="s">
        <v>2303</v>
      </c>
      <c r="G273" s="38" t="s">
        <v>2304</v>
      </c>
      <c r="J273" s="38" t="s">
        <v>44</v>
      </c>
      <c r="K273" s="38" t="s">
        <v>2305</v>
      </c>
      <c r="N273" s="45">
        <f t="shared" si="47"/>
        <v>2.1818181818181817</v>
      </c>
      <c r="O273" s="45">
        <f t="shared" si="48"/>
        <v>1.8181818181818181E-2</v>
      </c>
      <c r="P273" s="45">
        <f t="shared" si="49"/>
        <v>8.3333333333333332E-3</v>
      </c>
      <c r="Q273" s="38" t="s">
        <v>605</v>
      </c>
      <c r="R273" s="38" t="s">
        <v>2306</v>
      </c>
      <c r="S273" s="38" t="s">
        <v>620</v>
      </c>
      <c r="T273" s="38" t="s">
        <v>229</v>
      </c>
      <c r="U273" s="38">
        <v>300</v>
      </c>
      <c r="V273" s="38" t="s">
        <v>621</v>
      </c>
      <c r="W273" s="38" t="s">
        <v>622</v>
      </c>
      <c r="X273" s="38">
        <v>200</v>
      </c>
    </row>
    <row r="274" spans="1:24" hidden="1">
      <c r="A274" s="38" t="s">
        <v>2307</v>
      </c>
      <c r="B274" s="38" t="s">
        <v>2308</v>
      </c>
      <c r="C274" s="38" t="s">
        <v>2309</v>
      </c>
      <c r="D274" s="38" t="s">
        <v>2310</v>
      </c>
      <c r="E274" s="38" t="s">
        <v>600</v>
      </c>
      <c r="F274" s="38" t="s">
        <v>2311</v>
      </c>
      <c r="G274" s="38" t="s">
        <v>2312</v>
      </c>
      <c r="J274" s="38" t="s">
        <v>691</v>
      </c>
      <c r="K274" s="38" t="s">
        <v>752</v>
      </c>
      <c r="N274" s="45">
        <f t="shared" si="47"/>
        <v>2.1153846153846154</v>
      </c>
      <c r="O274" s="45">
        <f t="shared" si="48"/>
        <v>7.6923076923076927E-3</v>
      </c>
      <c r="P274" s="45">
        <f t="shared" si="49"/>
        <v>3.6363636363636364E-3</v>
      </c>
      <c r="Q274" s="38" t="s">
        <v>635</v>
      </c>
      <c r="R274" s="38" t="s">
        <v>606</v>
      </c>
      <c r="S274" s="38" t="s">
        <v>637</v>
      </c>
      <c r="T274" s="38" t="s">
        <v>129</v>
      </c>
      <c r="U274" s="38">
        <v>300</v>
      </c>
      <c r="V274" s="38" t="s">
        <v>637</v>
      </c>
      <c r="W274" s="38" t="s">
        <v>622</v>
      </c>
      <c r="X274" s="38">
        <v>200</v>
      </c>
    </row>
    <row r="275" spans="1:24" hidden="1">
      <c r="A275" s="38" t="s">
        <v>2313</v>
      </c>
      <c r="B275" s="38" t="s">
        <v>2314</v>
      </c>
      <c r="C275" s="38" t="s">
        <v>2315</v>
      </c>
      <c r="D275" s="38" t="s">
        <v>2316</v>
      </c>
      <c r="E275" s="38" t="s">
        <v>600</v>
      </c>
      <c r="F275" s="38" t="s">
        <v>2317</v>
      </c>
      <c r="G275" s="38" t="s">
        <v>2318</v>
      </c>
      <c r="J275" s="38" t="s">
        <v>2319</v>
      </c>
      <c r="K275" s="38" t="s">
        <v>2320</v>
      </c>
      <c r="N275" s="45">
        <f t="shared" si="47"/>
        <v>2.1028867168528413</v>
      </c>
      <c r="O275" s="45">
        <f t="shared" si="48"/>
        <v>4.5531811559009231E-3</v>
      </c>
      <c r="P275" s="45">
        <f t="shared" si="49"/>
        <v>2.1652051531882645E-3</v>
      </c>
      <c r="Q275" s="38" t="s">
        <v>635</v>
      </c>
      <c r="R275" s="38" t="s">
        <v>1246</v>
      </c>
      <c r="S275" s="38" t="s">
        <v>943</v>
      </c>
      <c r="T275" s="38" t="s">
        <v>645</v>
      </c>
      <c r="U275" s="38">
        <v>500</v>
      </c>
      <c r="V275" s="38" t="s">
        <v>2318</v>
      </c>
      <c r="W275" s="38" t="s">
        <v>715</v>
      </c>
      <c r="X275" s="38">
        <v>300</v>
      </c>
    </row>
    <row r="276" spans="1:24" hidden="1">
      <c r="A276" s="38" t="s">
        <v>2321</v>
      </c>
      <c r="B276" s="38" t="s">
        <v>2322</v>
      </c>
      <c r="C276" s="38" t="s">
        <v>2323</v>
      </c>
      <c r="D276" s="38" t="s">
        <v>2324</v>
      </c>
      <c r="E276" s="38" t="s">
        <v>1007</v>
      </c>
      <c r="F276" s="38" t="s">
        <v>2325</v>
      </c>
      <c r="G276" s="38" t="s">
        <v>2326</v>
      </c>
      <c r="J276" s="38" t="s">
        <v>175</v>
      </c>
      <c r="K276" s="38" t="s">
        <v>155</v>
      </c>
      <c r="N276" s="45">
        <f t="shared" si="47"/>
        <v>2.1</v>
      </c>
      <c r="O276" s="45">
        <f t="shared" si="48"/>
        <v>0.02</v>
      </c>
      <c r="P276" s="45">
        <f t="shared" si="49"/>
        <v>9.5238095238095247E-3</v>
      </c>
      <c r="Q276" s="38" t="s">
        <v>605</v>
      </c>
      <c r="R276" s="38" t="s">
        <v>1039</v>
      </c>
      <c r="S276" s="38" t="s">
        <v>620</v>
      </c>
      <c r="T276" s="38" t="s">
        <v>129</v>
      </c>
      <c r="U276" s="38">
        <v>300</v>
      </c>
      <c r="V276" s="38" t="s">
        <v>621</v>
      </c>
      <c r="W276" s="38" t="s">
        <v>715</v>
      </c>
      <c r="X276" s="38">
        <v>200</v>
      </c>
    </row>
    <row r="277" spans="1:24" hidden="1">
      <c r="A277" s="38" t="s">
        <v>2327</v>
      </c>
      <c r="B277" s="38" t="s">
        <v>2328</v>
      </c>
      <c r="C277" s="38" t="s">
        <v>2329</v>
      </c>
      <c r="D277" s="38" t="s">
        <v>2330</v>
      </c>
      <c r="E277" s="38" t="s">
        <v>600</v>
      </c>
      <c r="F277" s="38" t="s">
        <v>2331</v>
      </c>
      <c r="G277" s="38" t="s">
        <v>2332</v>
      </c>
      <c r="J277" s="38" t="s">
        <v>461</v>
      </c>
      <c r="K277" s="38" t="s">
        <v>217</v>
      </c>
      <c r="N277" s="45">
        <f t="shared" si="47"/>
        <v>2.0909090909090908</v>
      </c>
      <c r="O277" s="45">
        <f t="shared" si="48"/>
        <v>9.0909090909090905E-3</v>
      </c>
      <c r="P277" s="45">
        <f t="shared" si="49"/>
        <v>4.3478260869565218E-3</v>
      </c>
      <c r="Q277" s="38" t="s">
        <v>605</v>
      </c>
      <c r="R277" s="38" t="s">
        <v>2333</v>
      </c>
      <c r="S277" s="38" t="s">
        <v>620</v>
      </c>
      <c r="T277" s="38" t="s">
        <v>229</v>
      </c>
      <c r="U277" s="38">
        <v>300</v>
      </c>
      <c r="V277" s="38" t="s">
        <v>2334</v>
      </c>
      <c r="W277" s="38" t="s">
        <v>715</v>
      </c>
      <c r="X277" s="38">
        <v>200</v>
      </c>
    </row>
    <row r="278" spans="1:24" hidden="1">
      <c r="A278" s="38" t="s">
        <v>2335</v>
      </c>
      <c r="B278" s="38" t="s">
        <v>2331</v>
      </c>
      <c r="C278" s="38" t="s">
        <v>2329</v>
      </c>
      <c r="D278" s="38" t="s">
        <v>2330</v>
      </c>
      <c r="E278" s="38" t="s">
        <v>600</v>
      </c>
      <c r="F278" s="38" t="s">
        <v>2336</v>
      </c>
      <c r="G278" s="38" t="s">
        <v>2337</v>
      </c>
      <c r="J278" s="38" t="s">
        <v>461</v>
      </c>
      <c r="K278" s="38" t="s">
        <v>217</v>
      </c>
      <c r="N278" s="45">
        <f t="shared" si="47"/>
        <v>2.0909090909090908</v>
      </c>
      <c r="O278" s="45">
        <f t="shared" si="48"/>
        <v>9.0909090909090905E-3</v>
      </c>
      <c r="P278" s="45">
        <f t="shared" si="49"/>
        <v>4.3478260869565218E-3</v>
      </c>
      <c r="Q278" s="38" t="s">
        <v>605</v>
      </c>
      <c r="R278" s="38" t="s">
        <v>2333</v>
      </c>
      <c r="S278" s="38" t="s">
        <v>620</v>
      </c>
      <c r="T278" s="38" t="s">
        <v>229</v>
      </c>
      <c r="U278" s="38">
        <v>300</v>
      </c>
      <c r="V278" s="38" t="s">
        <v>2338</v>
      </c>
      <c r="W278" s="38" t="s">
        <v>662</v>
      </c>
      <c r="X278" s="38">
        <v>200</v>
      </c>
    </row>
    <row r="279" spans="1:24" hidden="1">
      <c r="A279" s="38" t="s">
        <v>180</v>
      </c>
      <c r="B279" s="38" t="s">
        <v>2339</v>
      </c>
      <c r="C279" s="38" t="s">
        <v>2340</v>
      </c>
      <c r="D279" s="38" t="s">
        <v>2340</v>
      </c>
      <c r="E279" s="38" t="s">
        <v>688</v>
      </c>
      <c r="F279" s="38" t="s">
        <v>2341</v>
      </c>
      <c r="G279" s="38" t="s">
        <v>2342</v>
      </c>
      <c r="H279" s="51"/>
      <c r="I279" s="51"/>
      <c r="J279" s="38" t="s">
        <v>822</v>
      </c>
      <c r="K279" s="38" t="s">
        <v>2343</v>
      </c>
      <c r="N279" s="45">
        <f t="shared" si="47"/>
        <v>2.0612903225806454</v>
      </c>
      <c r="O279" s="45">
        <f t="shared" si="48"/>
        <v>9.6774193548387101E-3</v>
      </c>
      <c r="P279" s="45">
        <f t="shared" si="49"/>
        <v>4.6948356807511738E-3</v>
      </c>
      <c r="Q279" s="38" t="s">
        <v>605</v>
      </c>
      <c r="R279" s="38" t="s">
        <v>1629</v>
      </c>
      <c r="S279" s="38" t="s">
        <v>620</v>
      </c>
      <c r="T279" s="38" t="s">
        <v>99</v>
      </c>
      <c r="U279" s="38">
        <v>500</v>
      </c>
      <c r="V279" s="38" t="s">
        <v>2342</v>
      </c>
      <c r="W279" s="38" t="s">
        <v>763</v>
      </c>
      <c r="X279" s="38">
        <v>300</v>
      </c>
    </row>
    <row r="280" spans="1:24" hidden="1">
      <c r="A280" s="38" t="s">
        <v>2344</v>
      </c>
      <c r="B280" s="38" t="s">
        <v>2345</v>
      </c>
      <c r="C280" s="38" t="s">
        <v>2346</v>
      </c>
      <c r="D280" s="38" t="s">
        <v>2347</v>
      </c>
      <c r="E280" s="38" t="s">
        <v>600</v>
      </c>
      <c r="F280" s="38" t="s">
        <v>2345</v>
      </c>
      <c r="G280" s="38" t="s">
        <v>2348</v>
      </c>
      <c r="H280" s="51"/>
      <c r="I280" s="51"/>
      <c r="J280" s="38" t="s">
        <v>2305</v>
      </c>
      <c r="K280" s="38" t="s">
        <v>1328</v>
      </c>
      <c r="N280" s="45">
        <f t="shared" si="47"/>
        <v>2</v>
      </c>
      <c r="O280" s="45">
        <f t="shared" si="48"/>
        <v>8.3333333333333332E-3</v>
      </c>
      <c r="P280" s="45">
        <f t="shared" si="49"/>
        <v>4.1666666666666666E-3</v>
      </c>
      <c r="Q280" s="38" t="s">
        <v>605</v>
      </c>
      <c r="R280" s="38" t="s">
        <v>1313</v>
      </c>
      <c r="S280" s="38" t="s">
        <v>645</v>
      </c>
      <c r="T280" s="38" t="s">
        <v>229</v>
      </c>
      <c r="U280" s="38">
        <v>300</v>
      </c>
      <c r="V280" s="38" t="s">
        <v>2349</v>
      </c>
      <c r="W280" s="38" t="s">
        <v>662</v>
      </c>
      <c r="X280" s="38">
        <v>200</v>
      </c>
    </row>
    <row r="281" spans="1:24" hidden="1">
      <c r="A281" s="38" t="s">
        <v>2350</v>
      </c>
      <c r="B281" s="38" t="s">
        <v>2351</v>
      </c>
      <c r="C281" s="38" t="s">
        <v>2352</v>
      </c>
      <c r="D281" s="38" t="s">
        <v>2353</v>
      </c>
      <c r="E281" s="38" t="s">
        <v>600</v>
      </c>
      <c r="F281" s="38" t="s">
        <v>2354</v>
      </c>
      <c r="G281" s="38" t="s">
        <v>2355</v>
      </c>
      <c r="J281" s="38" t="s">
        <v>155</v>
      </c>
      <c r="K281" s="38" t="s">
        <v>1673</v>
      </c>
      <c r="N281" s="45">
        <f t="shared" si="47"/>
        <v>1.9523809523809523</v>
      </c>
      <c r="O281" s="45">
        <f t="shared" si="48"/>
        <v>9.5238095238095247E-3</v>
      </c>
      <c r="P281" s="45">
        <f t="shared" si="49"/>
        <v>4.8780487804878049E-3</v>
      </c>
      <c r="Q281" s="38" t="s">
        <v>605</v>
      </c>
      <c r="R281" s="38" t="s">
        <v>606</v>
      </c>
      <c r="S281" s="38" t="s">
        <v>607</v>
      </c>
      <c r="T281" s="38" t="s">
        <v>229</v>
      </c>
      <c r="U281" s="38">
        <v>300</v>
      </c>
      <c r="V281" s="38" t="s">
        <v>637</v>
      </c>
      <c r="W281" s="38" t="s">
        <v>928</v>
      </c>
      <c r="X281" s="38">
        <v>200</v>
      </c>
    </row>
    <row r="282" spans="1:24" hidden="1">
      <c r="A282" s="38" t="s">
        <v>2356</v>
      </c>
      <c r="B282" s="38" t="s">
        <v>2357</v>
      </c>
      <c r="C282" s="38" t="s">
        <v>2358</v>
      </c>
      <c r="D282" s="38" t="s">
        <v>2358</v>
      </c>
      <c r="E282" s="38" t="s">
        <v>1007</v>
      </c>
      <c r="F282" s="38" t="s">
        <v>2357</v>
      </c>
      <c r="G282" s="38" t="s">
        <v>2359</v>
      </c>
      <c r="J282" s="38" t="s">
        <v>895</v>
      </c>
      <c r="K282" s="38" t="s">
        <v>948</v>
      </c>
      <c r="N282" s="45">
        <f t="shared" si="47"/>
        <v>1.9230769230769231</v>
      </c>
      <c r="O282" s="45">
        <f t="shared" si="48"/>
        <v>5.7692307692307696E-3</v>
      </c>
      <c r="P282" s="45">
        <f t="shared" si="49"/>
        <v>3.0000000000000001E-3</v>
      </c>
      <c r="Q282" s="38" t="s">
        <v>635</v>
      </c>
      <c r="R282" s="38" t="s">
        <v>2360</v>
      </c>
      <c r="S282" s="38" t="s">
        <v>2361</v>
      </c>
      <c r="T282" s="38" t="s">
        <v>229</v>
      </c>
      <c r="U282" s="38">
        <v>500</v>
      </c>
      <c r="V282" s="38" t="s">
        <v>621</v>
      </c>
      <c r="W282" s="38" t="s">
        <v>622</v>
      </c>
      <c r="X282" s="38">
        <v>300</v>
      </c>
    </row>
    <row r="283" spans="1:24" hidden="1">
      <c r="A283" s="38" t="s">
        <v>2362</v>
      </c>
      <c r="B283" s="38" t="s">
        <v>2363</v>
      </c>
      <c r="C283" s="38" t="s">
        <v>2363</v>
      </c>
      <c r="D283" s="38" t="s">
        <v>2364</v>
      </c>
      <c r="E283" s="38" t="s">
        <v>600</v>
      </c>
      <c r="F283" s="38" t="s">
        <v>2363</v>
      </c>
      <c r="G283" s="38" t="s">
        <v>2365</v>
      </c>
      <c r="J283" s="38" t="s">
        <v>2366</v>
      </c>
      <c r="K283" s="38" t="s">
        <v>1484</v>
      </c>
      <c r="N283" s="45">
        <f t="shared" si="47"/>
        <v>1.9205298013245033</v>
      </c>
      <c r="O283" s="45">
        <f t="shared" si="48"/>
        <v>9.9337748344370865E-3</v>
      </c>
      <c r="P283" s="45">
        <f t="shared" si="49"/>
        <v>5.1724137931034482E-3</v>
      </c>
      <c r="Q283" s="38" t="s">
        <v>605</v>
      </c>
      <c r="R283" s="38" t="s">
        <v>936</v>
      </c>
      <c r="S283" s="38" t="s">
        <v>607</v>
      </c>
      <c r="T283" s="38" t="s">
        <v>229</v>
      </c>
      <c r="U283" s="38">
        <v>500</v>
      </c>
      <c r="V283" s="38" t="s">
        <v>621</v>
      </c>
      <c r="W283" s="38" t="s">
        <v>928</v>
      </c>
      <c r="X283" s="38">
        <v>300</v>
      </c>
    </row>
    <row r="284" spans="1:24" hidden="1">
      <c r="A284" s="38" t="s">
        <v>2367</v>
      </c>
      <c r="B284" s="38" t="s">
        <v>2368</v>
      </c>
      <c r="C284" s="38" t="s">
        <v>2369</v>
      </c>
      <c r="D284" s="38" t="s">
        <v>2370</v>
      </c>
      <c r="E284" s="38" t="s">
        <v>600</v>
      </c>
      <c r="F284" s="38" t="s">
        <v>2371</v>
      </c>
      <c r="G284" s="38" t="s">
        <v>2372</v>
      </c>
      <c r="J284" s="38" t="s">
        <v>485</v>
      </c>
      <c r="K284" s="38" t="s">
        <v>1380</v>
      </c>
      <c r="N284" s="45">
        <f t="shared" si="47"/>
        <v>1.90625</v>
      </c>
      <c r="O284" s="45">
        <f t="shared" si="48"/>
        <v>9.3749999999999997E-3</v>
      </c>
      <c r="P284" s="45">
        <f t="shared" si="49"/>
        <v>4.9180327868852463E-3</v>
      </c>
      <c r="Q284" s="38" t="s">
        <v>718</v>
      </c>
      <c r="R284" s="38" t="s">
        <v>659</v>
      </c>
      <c r="S284" s="38" t="s">
        <v>728</v>
      </c>
      <c r="T284" s="38" t="s">
        <v>229</v>
      </c>
      <c r="U284" s="38">
        <v>500</v>
      </c>
      <c r="V284" s="38" t="s">
        <v>621</v>
      </c>
      <c r="W284" s="38" t="s">
        <v>928</v>
      </c>
      <c r="X284" s="38">
        <v>300</v>
      </c>
    </row>
    <row r="285" spans="1:24" hidden="1">
      <c r="A285" s="38" t="s">
        <v>2373</v>
      </c>
      <c r="B285" s="38" t="s">
        <v>2374</v>
      </c>
      <c r="C285" s="38" t="s">
        <v>2179</v>
      </c>
      <c r="D285" s="38" t="s">
        <v>2180</v>
      </c>
      <c r="E285" s="38" t="s">
        <v>688</v>
      </c>
      <c r="F285" s="38" t="s">
        <v>2375</v>
      </c>
      <c r="G285" s="38" t="s">
        <v>2376</v>
      </c>
      <c r="J285" s="38" t="s">
        <v>744</v>
      </c>
      <c r="K285" s="38" t="s">
        <v>838</v>
      </c>
      <c r="N285" s="45">
        <f t="shared" si="47"/>
        <v>1.8923076923076922</v>
      </c>
      <c r="O285" s="45">
        <f t="shared" si="48"/>
        <v>4.6153846153846158E-3</v>
      </c>
      <c r="P285" s="45">
        <f t="shared" si="49"/>
        <v>2.4390243902439024E-3</v>
      </c>
      <c r="Q285" s="38" t="s">
        <v>635</v>
      </c>
      <c r="R285" s="38" t="s">
        <v>1246</v>
      </c>
      <c r="S285" s="38" t="s">
        <v>637</v>
      </c>
      <c r="T285" s="38" t="s">
        <v>129</v>
      </c>
      <c r="U285" s="38">
        <v>500</v>
      </c>
      <c r="V285" s="38" t="s">
        <v>621</v>
      </c>
      <c r="W285" s="38" t="s">
        <v>928</v>
      </c>
      <c r="X285" s="38">
        <v>300</v>
      </c>
    </row>
    <row r="286" spans="1:24" hidden="1">
      <c r="A286" s="38" t="s">
        <v>2377</v>
      </c>
      <c r="B286" s="38" t="s">
        <v>2378</v>
      </c>
      <c r="C286" s="38" t="s">
        <v>2379</v>
      </c>
      <c r="D286" s="38" t="s">
        <v>2380</v>
      </c>
      <c r="E286" s="38" t="s">
        <v>688</v>
      </c>
      <c r="F286" s="38" t="s">
        <v>2378</v>
      </c>
      <c r="G286" s="38" t="s">
        <v>2381</v>
      </c>
      <c r="H286" s="51"/>
      <c r="I286" s="51"/>
      <c r="J286" s="38" t="s">
        <v>810</v>
      </c>
      <c r="K286" s="38" t="s">
        <v>1717</v>
      </c>
      <c r="N286" s="45">
        <f t="shared" si="47"/>
        <v>1.8285714285714285</v>
      </c>
      <c r="O286" s="45">
        <f t="shared" si="48"/>
        <v>8.5714285714285719E-3</v>
      </c>
      <c r="P286" s="45">
        <f t="shared" si="49"/>
        <v>4.6874999999999998E-3</v>
      </c>
      <c r="Q286" s="38" t="s">
        <v>605</v>
      </c>
      <c r="R286" s="38" t="s">
        <v>877</v>
      </c>
      <c r="S286" s="38" t="s">
        <v>620</v>
      </c>
      <c r="T286" s="38" t="s">
        <v>100</v>
      </c>
      <c r="U286" s="38">
        <v>500</v>
      </c>
      <c r="V286" s="38" t="s">
        <v>2382</v>
      </c>
      <c r="W286" s="38" t="s">
        <v>622</v>
      </c>
      <c r="X286" s="38">
        <v>300</v>
      </c>
    </row>
    <row r="287" spans="1:24" hidden="1">
      <c r="A287" s="38" t="s">
        <v>2383</v>
      </c>
      <c r="B287" s="38" t="s">
        <v>2384</v>
      </c>
      <c r="C287" s="38" t="s">
        <v>2385</v>
      </c>
      <c r="D287" s="38" t="s">
        <v>2386</v>
      </c>
      <c r="E287" s="38" t="s">
        <v>688</v>
      </c>
      <c r="F287" s="38" t="s">
        <v>2387</v>
      </c>
      <c r="G287" s="38" t="s">
        <v>2388</v>
      </c>
      <c r="J287" s="38" t="s">
        <v>895</v>
      </c>
      <c r="K287" s="38" t="s">
        <v>823</v>
      </c>
      <c r="N287" s="45">
        <f t="shared" si="47"/>
        <v>3.7307692307692308</v>
      </c>
      <c r="O287" s="45">
        <f t="shared" si="48"/>
        <v>5.7692307692307696E-3</v>
      </c>
      <c r="P287" s="45">
        <f t="shared" si="49"/>
        <v>1.5463917525773195E-3</v>
      </c>
      <c r="Q287" s="38" t="s">
        <v>2389</v>
      </c>
      <c r="R287" s="38" t="s">
        <v>812</v>
      </c>
      <c r="S287" s="38" t="s">
        <v>620</v>
      </c>
      <c r="T287" s="38" t="s">
        <v>229</v>
      </c>
      <c r="U287" s="38" t="s">
        <v>729</v>
      </c>
      <c r="V287" s="38" t="s">
        <v>637</v>
      </c>
      <c r="W287" s="38" t="s">
        <v>1116</v>
      </c>
      <c r="X287" s="38">
        <v>300</v>
      </c>
    </row>
    <row r="288" spans="1:24" hidden="1">
      <c r="A288" s="38" t="s">
        <v>2390</v>
      </c>
      <c r="B288" s="38" t="s">
        <v>2391</v>
      </c>
      <c r="C288" s="38" t="s">
        <v>2392</v>
      </c>
      <c r="D288" s="38" t="s">
        <v>2393</v>
      </c>
      <c r="E288" s="38" t="s">
        <v>600</v>
      </c>
      <c r="F288" s="38" t="s">
        <v>2391</v>
      </c>
      <c r="G288" s="38" t="s">
        <v>2394</v>
      </c>
      <c r="J288" s="38" t="s">
        <v>778</v>
      </c>
      <c r="K288" s="38" t="s">
        <v>1308</v>
      </c>
      <c r="N288" s="45">
        <f t="shared" si="47"/>
        <v>1.75</v>
      </c>
      <c r="O288" s="45">
        <f t="shared" si="48"/>
        <v>3.7499999999999999E-3</v>
      </c>
      <c r="P288" s="45">
        <f t="shared" si="49"/>
        <v>2.142857142857143E-3</v>
      </c>
      <c r="Q288" s="38" t="s">
        <v>605</v>
      </c>
      <c r="R288" s="38" t="s">
        <v>741</v>
      </c>
      <c r="S288" s="38" t="s">
        <v>2395</v>
      </c>
      <c r="T288" s="38" t="s">
        <v>99</v>
      </c>
      <c r="U288" s="38">
        <v>500</v>
      </c>
      <c r="V288" s="38" t="s">
        <v>2396</v>
      </c>
      <c r="W288" s="38" t="s">
        <v>804</v>
      </c>
      <c r="X288" s="38">
        <v>300</v>
      </c>
    </row>
    <row r="289" spans="1:24" hidden="1">
      <c r="A289" s="38" t="s">
        <v>2397</v>
      </c>
      <c r="B289" s="38" t="s">
        <v>2398</v>
      </c>
      <c r="C289" s="38" t="s">
        <v>2399</v>
      </c>
      <c r="D289" s="38" t="s">
        <v>2400</v>
      </c>
      <c r="E289" s="38" t="s">
        <v>688</v>
      </c>
      <c r="F289" s="38" t="s">
        <v>2401</v>
      </c>
      <c r="G289" s="38" t="s">
        <v>2402</v>
      </c>
      <c r="J289" s="38" t="s">
        <v>2240</v>
      </c>
      <c r="K289" s="38" t="s">
        <v>903</v>
      </c>
      <c r="N289" s="45">
        <f t="shared" si="47"/>
        <v>1.7446808510638299</v>
      </c>
      <c r="O289" s="45">
        <f t="shared" si="48"/>
        <v>6.382978723404255E-3</v>
      </c>
      <c r="P289" s="45">
        <f t="shared" si="49"/>
        <v>3.6585365853658539E-3</v>
      </c>
      <c r="Q289" s="38" t="s">
        <v>635</v>
      </c>
      <c r="R289" s="38" t="s">
        <v>1370</v>
      </c>
      <c r="S289" s="38" t="s">
        <v>620</v>
      </c>
      <c r="T289" s="38" t="s">
        <v>99</v>
      </c>
      <c r="U289" s="38">
        <v>500</v>
      </c>
      <c r="V289" s="38" t="s">
        <v>2403</v>
      </c>
      <c r="W289" s="38" t="s">
        <v>631</v>
      </c>
      <c r="X289" s="38">
        <v>300</v>
      </c>
    </row>
    <row r="290" spans="1:24" hidden="1">
      <c r="A290" s="38" t="s">
        <v>248</v>
      </c>
      <c r="B290" s="38" t="s">
        <v>2404</v>
      </c>
      <c r="C290" s="38" t="s">
        <v>2405</v>
      </c>
      <c r="D290" s="38" t="s">
        <v>2406</v>
      </c>
      <c r="E290" s="38" t="s">
        <v>688</v>
      </c>
      <c r="F290" s="38" t="s">
        <v>2407</v>
      </c>
      <c r="G290" s="38" t="s">
        <v>2408</v>
      </c>
      <c r="H290" s="51"/>
      <c r="I290" s="51"/>
      <c r="J290" s="38" t="s">
        <v>822</v>
      </c>
      <c r="K290" s="38" t="s">
        <v>1220</v>
      </c>
      <c r="N290" s="45">
        <f t="shared" si="47"/>
        <v>1.7419354838709677</v>
      </c>
      <c r="O290" s="45">
        <f t="shared" si="48"/>
        <v>9.6774193548387101E-3</v>
      </c>
      <c r="P290" s="45">
        <f t="shared" si="49"/>
        <v>5.5555555555555558E-3</v>
      </c>
      <c r="Q290" s="38" t="s">
        <v>635</v>
      </c>
      <c r="R290" s="38" t="s">
        <v>1246</v>
      </c>
      <c r="S290" s="38" t="s">
        <v>620</v>
      </c>
      <c r="T290" s="38" t="s">
        <v>99</v>
      </c>
      <c r="U290" s="38">
        <v>500</v>
      </c>
      <c r="V290" s="38" t="s">
        <v>2409</v>
      </c>
      <c r="W290" s="38" t="s">
        <v>622</v>
      </c>
      <c r="X290" s="38">
        <v>300</v>
      </c>
    </row>
    <row r="291" spans="1:24" hidden="1">
      <c r="A291" s="38" t="s">
        <v>2410</v>
      </c>
      <c r="B291" s="38" t="s">
        <v>1580</v>
      </c>
      <c r="C291" s="38" t="s">
        <v>2411</v>
      </c>
      <c r="D291" s="38" t="s">
        <v>2412</v>
      </c>
      <c r="E291" s="38" t="s">
        <v>600</v>
      </c>
      <c r="F291" s="38" t="s">
        <v>2413</v>
      </c>
      <c r="G291" s="38" t="s">
        <v>2414</v>
      </c>
      <c r="J291" s="38" t="s">
        <v>571</v>
      </c>
      <c r="K291" s="38" t="s">
        <v>233</v>
      </c>
      <c r="N291" s="45">
        <f t="shared" si="47"/>
        <v>1.6666666666666667</v>
      </c>
      <c r="O291" s="45">
        <f t="shared" si="48"/>
        <v>7.4074074074074077E-3</v>
      </c>
      <c r="P291" s="45">
        <f t="shared" si="49"/>
        <v>4.4444444444444444E-3</v>
      </c>
      <c r="Q291" s="38" t="s">
        <v>605</v>
      </c>
      <c r="R291" s="38" t="s">
        <v>2107</v>
      </c>
      <c r="S291" s="38" t="s">
        <v>620</v>
      </c>
      <c r="T291" s="38" t="s">
        <v>954</v>
      </c>
      <c r="U291" s="38">
        <v>300</v>
      </c>
      <c r="V291" s="38" t="s">
        <v>621</v>
      </c>
      <c r="W291" s="38" t="s">
        <v>715</v>
      </c>
      <c r="X291" s="38">
        <v>200</v>
      </c>
    </row>
    <row r="292" spans="1:24" hidden="1">
      <c r="A292" s="38" t="s">
        <v>2415</v>
      </c>
      <c r="B292" s="38" t="s">
        <v>2416</v>
      </c>
      <c r="C292" s="38" t="s">
        <v>2417</v>
      </c>
      <c r="D292" s="38" t="s">
        <v>2418</v>
      </c>
      <c r="E292" s="38" t="s">
        <v>600</v>
      </c>
      <c r="F292" s="38" t="s">
        <v>2419</v>
      </c>
      <c r="G292" s="38" t="s">
        <v>2420</v>
      </c>
      <c r="J292" s="38" t="s">
        <v>123</v>
      </c>
      <c r="K292" s="38" t="s">
        <v>1328</v>
      </c>
      <c r="N292" s="45">
        <f t="shared" si="47"/>
        <v>1.6</v>
      </c>
      <c r="O292" s="45">
        <f t="shared" si="48"/>
        <v>0.01</v>
      </c>
      <c r="P292" s="45">
        <f t="shared" si="49"/>
        <v>6.2500000000000003E-3</v>
      </c>
      <c r="Q292" s="38" t="s">
        <v>987</v>
      </c>
      <c r="R292" s="38" t="s">
        <v>606</v>
      </c>
      <c r="S292" s="38" t="s">
        <v>704</v>
      </c>
      <c r="T292" s="38" t="s">
        <v>99</v>
      </c>
      <c r="U292" s="38">
        <v>300</v>
      </c>
      <c r="V292" s="38" t="s">
        <v>621</v>
      </c>
      <c r="W292" s="38" t="s">
        <v>638</v>
      </c>
      <c r="X292" s="38">
        <v>300</v>
      </c>
    </row>
    <row r="293" spans="1:24" hidden="1">
      <c r="A293" s="38" t="s">
        <v>2421</v>
      </c>
      <c r="B293" s="38" t="s">
        <v>2422</v>
      </c>
      <c r="C293" s="38" t="s">
        <v>2423</v>
      </c>
      <c r="D293" s="38" t="s">
        <v>2424</v>
      </c>
      <c r="E293" s="38" t="s">
        <v>688</v>
      </c>
      <c r="F293" s="38" t="s">
        <v>2425</v>
      </c>
      <c r="G293" s="38" t="s">
        <v>2426</v>
      </c>
      <c r="J293" s="38" t="s">
        <v>1267</v>
      </c>
      <c r="K293" s="38" t="s">
        <v>1484</v>
      </c>
      <c r="N293" s="45">
        <f t="shared" si="47"/>
        <v>1.5466666666666666</v>
      </c>
      <c r="O293" s="45">
        <f t="shared" si="48"/>
        <v>8.0000000000000002E-3</v>
      </c>
      <c r="P293" s="45">
        <f t="shared" si="49"/>
        <v>5.1724137931034482E-3</v>
      </c>
      <c r="Q293" s="38" t="s">
        <v>987</v>
      </c>
      <c r="R293" s="38" t="s">
        <v>1542</v>
      </c>
      <c r="S293" s="38" t="s">
        <v>607</v>
      </c>
      <c r="T293" s="38" t="s">
        <v>129</v>
      </c>
      <c r="U293" s="38">
        <v>500</v>
      </c>
      <c r="V293" s="38" t="s">
        <v>621</v>
      </c>
      <c r="W293" s="38" t="s">
        <v>928</v>
      </c>
      <c r="X293" s="38">
        <v>300</v>
      </c>
    </row>
    <row r="294" spans="1:24" hidden="1">
      <c r="A294" s="38" t="s">
        <v>2427</v>
      </c>
      <c r="B294" s="38" t="s">
        <v>2428</v>
      </c>
      <c r="C294" s="38" t="s">
        <v>2429</v>
      </c>
      <c r="D294" s="38" t="s">
        <v>2430</v>
      </c>
      <c r="E294" s="38" t="s">
        <v>600</v>
      </c>
      <c r="F294" s="38" t="s">
        <v>2428</v>
      </c>
      <c r="G294" s="38" t="s">
        <v>2431</v>
      </c>
      <c r="J294" s="38" t="s">
        <v>1156</v>
      </c>
      <c r="K294" s="38" t="s">
        <v>1079</v>
      </c>
      <c r="N294" s="45">
        <f t="shared" si="47"/>
        <v>1.4705882352941178</v>
      </c>
      <c r="O294" s="45">
        <f t="shared" si="48"/>
        <v>1.1764705882352941E-2</v>
      </c>
      <c r="P294" s="45">
        <f t="shared" si="49"/>
        <v>8.0000000000000002E-3</v>
      </c>
      <c r="Q294" s="38" t="s">
        <v>605</v>
      </c>
      <c r="R294" s="38" t="s">
        <v>1370</v>
      </c>
      <c r="S294" s="38" t="s">
        <v>620</v>
      </c>
      <c r="T294" s="38" t="s">
        <v>99</v>
      </c>
      <c r="U294" s="38">
        <v>300</v>
      </c>
      <c r="V294" s="38" t="s">
        <v>2432</v>
      </c>
      <c r="W294" s="38" t="s">
        <v>928</v>
      </c>
      <c r="X294" s="38">
        <v>200</v>
      </c>
    </row>
    <row r="295" spans="1:24" hidden="1">
      <c r="A295" s="38" t="s">
        <v>2433</v>
      </c>
      <c r="B295" s="38" t="s">
        <v>2434</v>
      </c>
      <c r="C295" s="38" t="s">
        <v>2435</v>
      </c>
      <c r="D295" s="38" t="s">
        <v>2436</v>
      </c>
      <c r="E295" s="38" t="s">
        <v>688</v>
      </c>
      <c r="F295" s="38" t="s">
        <v>2437</v>
      </c>
      <c r="G295" s="38" t="s">
        <v>2438</v>
      </c>
      <c r="J295" s="38" t="s">
        <v>1444</v>
      </c>
      <c r="K295" s="38" t="s">
        <v>2439</v>
      </c>
      <c r="N295" s="45">
        <f t="shared" si="47"/>
        <v>1.42</v>
      </c>
      <c r="O295" s="45">
        <f t="shared" si="48"/>
        <v>6.0000000000000001E-3</v>
      </c>
      <c r="P295" s="45">
        <f t="shared" si="49"/>
        <v>4.2253521126760559E-3</v>
      </c>
      <c r="Q295" s="38" t="s">
        <v>635</v>
      </c>
      <c r="R295" s="38" t="s">
        <v>606</v>
      </c>
      <c r="S295" s="38" t="s">
        <v>2440</v>
      </c>
      <c r="T295" s="38" t="s">
        <v>1297</v>
      </c>
      <c r="U295" s="38">
        <v>500</v>
      </c>
      <c r="V295" s="38" t="s">
        <v>911</v>
      </c>
      <c r="W295" s="38" t="s">
        <v>631</v>
      </c>
      <c r="X295" s="38">
        <v>300</v>
      </c>
    </row>
    <row r="296" spans="1:24" hidden="1">
      <c r="A296" s="38" t="s">
        <v>2441</v>
      </c>
      <c r="B296" s="38" t="s">
        <v>2442</v>
      </c>
      <c r="C296" s="38" t="s">
        <v>2443</v>
      </c>
      <c r="D296" s="38" t="s">
        <v>2443</v>
      </c>
      <c r="E296" s="38" t="s">
        <v>600</v>
      </c>
      <c r="F296" s="38" t="s">
        <v>2444</v>
      </c>
      <c r="G296" s="38" t="s">
        <v>2445</v>
      </c>
      <c r="J296" s="38" t="s">
        <v>352</v>
      </c>
      <c r="K296" s="38" t="s">
        <v>691</v>
      </c>
      <c r="N296" s="45">
        <f t="shared" si="47"/>
        <v>1.368421052631579</v>
      </c>
      <c r="O296" s="45">
        <f t="shared" si="48"/>
        <v>1.0526315789473684E-2</v>
      </c>
      <c r="P296" s="45">
        <f t="shared" si="49"/>
        <v>7.6923076923076927E-3</v>
      </c>
      <c r="Q296" s="38" t="s">
        <v>605</v>
      </c>
      <c r="R296" s="38" t="s">
        <v>606</v>
      </c>
      <c r="S296" s="38" t="s">
        <v>620</v>
      </c>
      <c r="T296" s="38" t="s">
        <v>99</v>
      </c>
      <c r="U296" s="38">
        <v>300</v>
      </c>
      <c r="V296" s="38" t="s">
        <v>637</v>
      </c>
      <c r="W296" s="38" t="s">
        <v>611</v>
      </c>
      <c r="X296" s="38">
        <v>200</v>
      </c>
    </row>
    <row r="297" spans="1:24" hidden="1">
      <c r="A297" s="38" t="s">
        <v>2446</v>
      </c>
      <c r="B297" s="38" t="s">
        <v>2447</v>
      </c>
      <c r="C297" s="38" t="s">
        <v>2448</v>
      </c>
      <c r="D297" s="38" t="s">
        <v>2449</v>
      </c>
      <c r="E297" s="38" t="s">
        <v>688</v>
      </c>
      <c r="F297" s="38" t="s">
        <v>2450</v>
      </c>
      <c r="G297" s="38" t="s">
        <v>2451</v>
      </c>
      <c r="J297" s="38" t="s">
        <v>1156</v>
      </c>
      <c r="K297" s="38" t="s">
        <v>1420</v>
      </c>
      <c r="N297" s="45">
        <f t="shared" si="47"/>
        <v>1.3529411764705883</v>
      </c>
      <c r="O297" s="45">
        <f t="shared" si="48"/>
        <v>1.1764705882352941E-2</v>
      </c>
      <c r="P297" s="45">
        <f t="shared" si="49"/>
        <v>8.6956521739130436E-3</v>
      </c>
      <c r="Q297" s="38" t="s">
        <v>605</v>
      </c>
      <c r="R297" s="38" t="s">
        <v>674</v>
      </c>
      <c r="S297" s="38" t="s">
        <v>607</v>
      </c>
      <c r="T297" s="38" t="s">
        <v>129</v>
      </c>
      <c r="U297" s="38">
        <v>500</v>
      </c>
      <c r="V297" s="38" t="s">
        <v>2452</v>
      </c>
      <c r="W297" s="38" t="s">
        <v>928</v>
      </c>
      <c r="X297" s="38">
        <v>200</v>
      </c>
    </row>
    <row r="298" spans="1:24" hidden="1">
      <c r="A298" s="38" t="s">
        <v>301</v>
      </c>
      <c r="B298" s="38" t="s">
        <v>2453</v>
      </c>
      <c r="C298" s="38" t="s">
        <v>2454</v>
      </c>
      <c r="D298" s="38" t="s">
        <v>2455</v>
      </c>
      <c r="E298" s="38" t="s">
        <v>600</v>
      </c>
      <c r="F298" s="38" t="s">
        <v>2453</v>
      </c>
      <c r="G298" s="38" t="s">
        <v>2456</v>
      </c>
      <c r="J298" s="38" t="s">
        <v>1504</v>
      </c>
      <c r="K298" s="38" t="s">
        <v>1484</v>
      </c>
      <c r="N298" s="45">
        <f t="shared" si="47"/>
        <v>1.3488372093023255</v>
      </c>
      <c r="O298" s="45">
        <f t="shared" si="48"/>
        <v>6.9767441860465115E-3</v>
      </c>
      <c r="P298" s="45">
        <f t="shared" si="49"/>
        <v>5.1724137931034482E-3</v>
      </c>
      <c r="Q298" s="38" t="s">
        <v>987</v>
      </c>
      <c r="R298" s="38" t="s">
        <v>606</v>
      </c>
      <c r="S298" s="38" t="s">
        <v>671</v>
      </c>
      <c r="T298" s="38" t="s">
        <v>1437</v>
      </c>
      <c r="U298" s="38">
        <v>500</v>
      </c>
      <c r="V298" s="38" t="s">
        <v>2457</v>
      </c>
      <c r="W298" s="38" t="s">
        <v>715</v>
      </c>
      <c r="X298" s="38">
        <v>300</v>
      </c>
    </row>
    <row r="299" spans="1:24" hidden="1">
      <c r="A299" s="38" t="s">
        <v>2458</v>
      </c>
      <c r="B299" s="38" t="s">
        <v>2459</v>
      </c>
      <c r="C299" s="38" t="s">
        <v>2460</v>
      </c>
      <c r="D299" s="38" t="s">
        <v>2461</v>
      </c>
      <c r="E299" s="38" t="s">
        <v>600</v>
      </c>
      <c r="F299" s="38" t="s">
        <v>2462</v>
      </c>
      <c r="G299" s="38" t="s">
        <v>2463</v>
      </c>
      <c r="H299" s="51"/>
      <c r="I299" s="51"/>
      <c r="J299" s="38" t="s">
        <v>837</v>
      </c>
      <c r="K299" s="38" t="s">
        <v>691</v>
      </c>
      <c r="N299" s="45">
        <f t="shared" si="47"/>
        <v>1.3</v>
      </c>
      <c r="O299" s="45">
        <f t="shared" si="48"/>
        <v>0.01</v>
      </c>
      <c r="P299" s="45">
        <f t="shared" si="49"/>
        <v>7.6923076923076927E-3</v>
      </c>
      <c r="Q299" s="38" t="s">
        <v>605</v>
      </c>
      <c r="R299" s="38" t="s">
        <v>2464</v>
      </c>
      <c r="S299" s="38" t="s">
        <v>825</v>
      </c>
      <c r="T299" s="38" t="s">
        <v>100</v>
      </c>
      <c r="U299" s="38">
        <v>300</v>
      </c>
      <c r="V299" s="38" t="s">
        <v>621</v>
      </c>
      <c r="W299" s="38" t="s">
        <v>622</v>
      </c>
      <c r="X299" s="38">
        <v>200</v>
      </c>
    </row>
    <row r="300" spans="1:24" hidden="1">
      <c r="A300" s="38" t="s">
        <v>2465</v>
      </c>
      <c r="B300" s="38" t="s">
        <v>2466</v>
      </c>
      <c r="C300" s="38" t="s">
        <v>2467</v>
      </c>
      <c r="D300" s="38" t="s">
        <v>2468</v>
      </c>
      <c r="E300" s="38" t="s">
        <v>1007</v>
      </c>
      <c r="F300" s="38" t="s">
        <v>2466</v>
      </c>
      <c r="G300" s="38" t="s">
        <v>2469</v>
      </c>
      <c r="J300" s="38" t="s">
        <v>2470</v>
      </c>
      <c r="K300" s="38" t="s">
        <v>56</v>
      </c>
      <c r="N300" s="45">
        <f t="shared" si="47"/>
        <v>1.2440191387559809</v>
      </c>
      <c r="O300" s="45">
        <f t="shared" si="48"/>
        <v>1.9138755980861243E-2</v>
      </c>
      <c r="P300" s="45">
        <f t="shared" si="49"/>
        <v>1.5384615384615385E-2</v>
      </c>
      <c r="Q300" s="38" t="s">
        <v>605</v>
      </c>
      <c r="R300" s="38" t="s">
        <v>2471</v>
      </c>
      <c r="S300" s="38" t="s">
        <v>671</v>
      </c>
      <c r="T300" s="38" t="s">
        <v>229</v>
      </c>
      <c r="U300" s="38">
        <v>300</v>
      </c>
      <c r="V300" s="38" t="s">
        <v>2472</v>
      </c>
      <c r="W300" s="38" t="s">
        <v>715</v>
      </c>
      <c r="X300" s="38">
        <v>200</v>
      </c>
    </row>
    <row r="301" spans="1:24" hidden="1">
      <c r="A301" s="38" t="s">
        <v>2473</v>
      </c>
      <c r="B301" s="38" t="s">
        <v>2474</v>
      </c>
      <c r="C301" s="38" t="s">
        <v>2475</v>
      </c>
      <c r="D301" s="38" t="s">
        <v>2475</v>
      </c>
      <c r="E301" s="38" t="s">
        <v>688</v>
      </c>
      <c r="F301" s="38" t="s">
        <v>2476</v>
      </c>
      <c r="G301" s="38" t="s">
        <v>2477</v>
      </c>
      <c r="J301" s="38" t="s">
        <v>1573</v>
      </c>
      <c r="K301" s="38" t="s">
        <v>2478</v>
      </c>
      <c r="N301" s="45">
        <f t="shared" si="47"/>
        <v>1.1941176470588235</v>
      </c>
      <c r="O301" s="45">
        <f t="shared" si="48"/>
        <v>5.8823529411764705E-3</v>
      </c>
      <c r="P301" s="45">
        <f t="shared" si="49"/>
        <v>4.9261083743842365E-3</v>
      </c>
      <c r="Q301" s="38" t="s">
        <v>605</v>
      </c>
      <c r="R301" s="38" t="s">
        <v>2479</v>
      </c>
      <c r="S301" s="38" t="s">
        <v>671</v>
      </c>
      <c r="T301" s="38" t="s">
        <v>99</v>
      </c>
      <c r="U301" s="38">
        <v>500</v>
      </c>
      <c r="V301" s="38" t="s">
        <v>2477</v>
      </c>
      <c r="W301" s="38" t="s">
        <v>763</v>
      </c>
      <c r="X301" s="38">
        <v>300</v>
      </c>
    </row>
    <row r="302" spans="1:24" hidden="1">
      <c r="A302" s="38" t="s">
        <v>2480</v>
      </c>
      <c r="B302" s="38" t="s">
        <v>2481</v>
      </c>
      <c r="C302" s="38" t="s">
        <v>2482</v>
      </c>
      <c r="D302" s="38" t="s">
        <v>2483</v>
      </c>
      <c r="E302" s="38" t="s">
        <v>600</v>
      </c>
      <c r="F302" s="38" t="s">
        <v>2484</v>
      </c>
      <c r="G302" s="38" t="s">
        <v>2485</v>
      </c>
      <c r="J302" s="38" t="s">
        <v>1334</v>
      </c>
      <c r="K302" s="38" t="s">
        <v>1717</v>
      </c>
      <c r="N302" s="45">
        <f t="shared" si="47"/>
        <v>1.0847457627118644</v>
      </c>
      <c r="O302" s="45">
        <f t="shared" si="48"/>
        <v>5.084745762711864E-3</v>
      </c>
      <c r="P302" s="45">
        <f t="shared" si="49"/>
        <v>4.6874999999999998E-3</v>
      </c>
      <c r="Q302" s="38" t="s">
        <v>605</v>
      </c>
      <c r="R302" s="38" t="s">
        <v>936</v>
      </c>
      <c r="S302" s="38" t="s">
        <v>671</v>
      </c>
      <c r="T302" s="38" t="s">
        <v>129</v>
      </c>
      <c r="U302" s="38">
        <v>500</v>
      </c>
      <c r="V302" s="38" t="s">
        <v>637</v>
      </c>
      <c r="W302" s="38" t="s">
        <v>611</v>
      </c>
      <c r="X302" s="38">
        <v>300</v>
      </c>
    </row>
    <row r="303" spans="1:24" hidden="1">
      <c r="A303" s="38" t="s">
        <v>2486</v>
      </c>
      <c r="B303" s="38" t="s">
        <v>2487</v>
      </c>
      <c r="C303" s="38" t="s">
        <v>2488</v>
      </c>
      <c r="D303" s="38" t="s">
        <v>2489</v>
      </c>
      <c r="E303" s="38" t="s">
        <v>600</v>
      </c>
      <c r="F303" s="38" t="s">
        <v>2490</v>
      </c>
      <c r="G303" s="38" t="s">
        <v>2491</v>
      </c>
      <c r="J303" s="38" t="s">
        <v>1420</v>
      </c>
      <c r="K303" s="38" t="s">
        <v>461</v>
      </c>
      <c r="N303" s="45">
        <f t="shared" si="47"/>
        <v>0.95652173913043481</v>
      </c>
      <c r="O303" s="45">
        <f t="shared" si="48"/>
        <v>8.6956521739130436E-3</v>
      </c>
      <c r="P303" s="45">
        <f t="shared" si="49"/>
        <v>9.0909090909090905E-3</v>
      </c>
      <c r="Q303" s="38" t="s">
        <v>605</v>
      </c>
      <c r="R303" s="38" t="s">
        <v>2492</v>
      </c>
      <c r="S303" s="38" t="s">
        <v>728</v>
      </c>
      <c r="T303" s="38" t="s">
        <v>229</v>
      </c>
      <c r="U303" s="38">
        <v>300</v>
      </c>
      <c r="V303" s="38" t="s">
        <v>621</v>
      </c>
      <c r="W303" s="38" t="s">
        <v>928</v>
      </c>
      <c r="X303" s="38">
        <v>200</v>
      </c>
    </row>
    <row r="304" spans="1:24" hidden="1">
      <c r="A304" s="38" t="s">
        <v>2493</v>
      </c>
      <c r="B304" s="38" t="s">
        <v>2494</v>
      </c>
      <c r="C304" s="38" t="s">
        <v>2495</v>
      </c>
      <c r="D304" s="38" t="s">
        <v>2496</v>
      </c>
      <c r="E304" s="38" t="s">
        <v>688</v>
      </c>
      <c r="F304" s="38" t="s">
        <v>2494</v>
      </c>
      <c r="G304" s="38" t="s">
        <v>2497</v>
      </c>
      <c r="J304" s="38" t="s">
        <v>1573</v>
      </c>
      <c r="K304" s="38" t="s">
        <v>233</v>
      </c>
      <c r="N304" s="45">
        <f t="shared" si="47"/>
        <v>0.88235294117647056</v>
      </c>
      <c r="O304" s="45">
        <f t="shared" si="48"/>
        <v>5.8823529411764705E-3</v>
      </c>
      <c r="P304" s="45">
        <f t="shared" si="49"/>
        <v>6.6666666666666671E-3</v>
      </c>
      <c r="Q304" s="38" t="s">
        <v>635</v>
      </c>
      <c r="R304" s="38" t="s">
        <v>636</v>
      </c>
      <c r="S304" s="38" t="s">
        <v>644</v>
      </c>
      <c r="T304" s="38" t="s">
        <v>99</v>
      </c>
      <c r="U304" s="38">
        <v>500</v>
      </c>
      <c r="V304" s="38" t="s">
        <v>2498</v>
      </c>
      <c r="W304" s="38" t="s">
        <v>715</v>
      </c>
      <c r="X304" s="38">
        <v>300</v>
      </c>
    </row>
    <row r="305" spans="1:24" hidden="1">
      <c r="A305" s="38" t="s">
        <v>2499</v>
      </c>
      <c r="B305" s="38" t="s">
        <v>2500</v>
      </c>
      <c r="C305" s="38" t="s">
        <v>2501</v>
      </c>
      <c r="D305" s="38" t="s">
        <v>2502</v>
      </c>
      <c r="E305" s="38" t="s">
        <v>600</v>
      </c>
      <c r="F305" s="38" t="s">
        <v>2500</v>
      </c>
      <c r="G305" s="38" t="s">
        <v>2503</v>
      </c>
      <c r="J305" s="38" t="s">
        <v>44</v>
      </c>
      <c r="K305" s="38" t="s">
        <v>2504</v>
      </c>
      <c r="N305" s="45">
        <f t="shared" si="47"/>
        <v>0.81818181818181823</v>
      </c>
      <c r="O305" s="45">
        <f t="shared" si="48"/>
        <v>1.8181818181818181E-2</v>
      </c>
      <c r="P305" s="45">
        <f t="shared" si="49"/>
        <v>2.2222222222222223E-2</v>
      </c>
      <c r="Q305" s="38" t="s">
        <v>605</v>
      </c>
      <c r="R305" s="38" t="s">
        <v>1335</v>
      </c>
      <c r="S305" s="38" t="s">
        <v>2114</v>
      </c>
      <c r="T305" s="38" t="s">
        <v>229</v>
      </c>
      <c r="U305" s="38">
        <v>300</v>
      </c>
      <c r="V305" s="38" t="s">
        <v>742</v>
      </c>
      <c r="W305" s="38" t="s">
        <v>622</v>
      </c>
      <c r="X305" s="38">
        <v>200</v>
      </c>
    </row>
    <row r="306" spans="1:24" hidden="1">
      <c r="A306" s="38" t="s">
        <v>2505</v>
      </c>
      <c r="B306" s="38" t="s">
        <v>2506</v>
      </c>
      <c r="C306" s="38" t="s">
        <v>2507</v>
      </c>
      <c r="D306" s="38" t="s">
        <v>2508</v>
      </c>
      <c r="E306" s="38" t="s">
        <v>600</v>
      </c>
      <c r="F306" s="38" t="s">
        <v>2506</v>
      </c>
      <c r="G306" s="38" t="s">
        <v>2509</v>
      </c>
      <c r="J306" s="38" t="s">
        <v>2510</v>
      </c>
      <c r="K306" s="38" t="s">
        <v>2511</v>
      </c>
      <c r="N306" s="45">
        <f t="shared" si="47"/>
        <v>0.55714285714285716</v>
      </c>
      <c r="O306" s="45">
        <f t="shared" si="48"/>
        <v>7.1428571428571429E-4</v>
      </c>
      <c r="P306" s="45">
        <f t="shared" si="49"/>
        <v>1.2820512820512821E-3</v>
      </c>
      <c r="Q306" s="38" t="s">
        <v>753</v>
      </c>
      <c r="R306" s="38" t="s">
        <v>606</v>
      </c>
      <c r="S306" s="38" t="s">
        <v>637</v>
      </c>
      <c r="T306" s="38" t="s">
        <v>229</v>
      </c>
      <c r="U306" s="38">
        <v>500</v>
      </c>
      <c r="V306" s="38" t="s">
        <v>621</v>
      </c>
      <c r="W306" s="38" t="s">
        <v>763</v>
      </c>
      <c r="X306" s="38">
        <v>300</v>
      </c>
    </row>
    <row r="307" spans="1:24" hidden="1">
      <c r="A307" s="38" t="s">
        <v>2512</v>
      </c>
      <c r="B307" s="38" t="s">
        <v>2513</v>
      </c>
      <c r="C307" s="38" t="s">
        <v>2514</v>
      </c>
      <c r="D307" s="38" t="s">
        <v>2515</v>
      </c>
      <c r="E307" s="38" t="s">
        <v>688</v>
      </c>
      <c r="F307" s="38" t="s">
        <v>2516</v>
      </c>
      <c r="G307" s="38" t="s">
        <v>2517</v>
      </c>
      <c r="J307" s="38" t="s">
        <v>1286</v>
      </c>
      <c r="K307" s="38" t="s">
        <v>2518</v>
      </c>
      <c r="N307" s="45">
        <f t="shared" si="47"/>
        <v>0.46785714285714286</v>
      </c>
      <c r="O307" s="45">
        <f t="shared" si="48"/>
        <v>7.1428571428571426E-3</v>
      </c>
      <c r="P307" s="45">
        <f t="shared" si="49"/>
        <v>1.5267175572519083E-2</v>
      </c>
      <c r="Q307" s="38" t="s">
        <v>635</v>
      </c>
      <c r="R307" s="38" t="s">
        <v>2519</v>
      </c>
      <c r="S307" s="38" t="s">
        <v>671</v>
      </c>
      <c r="T307" s="38" t="s">
        <v>99</v>
      </c>
      <c r="U307" s="38">
        <v>300</v>
      </c>
      <c r="V307" s="38" t="s">
        <v>2517</v>
      </c>
      <c r="W307" s="38" t="s">
        <v>611</v>
      </c>
      <c r="X307" s="38">
        <v>200</v>
      </c>
    </row>
    <row r="308" spans="1:24" hidden="1">
      <c r="A308" s="38" t="s">
        <v>61</v>
      </c>
      <c r="B308" s="38" t="s">
        <v>2520</v>
      </c>
      <c r="C308" s="38" t="s">
        <v>2521</v>
      </c>
      <c r="D308" s="38" t="s">
        <v>2522</v>
      </c>
      <c r="E308" s="38" t="s">
        <v>600</v>
      </c>
      <c r="F308" s="38" t="s">
        <v>2523</v>
      </c>
      <c r="G308" s="38" t="s">
        <v>2524</v>
      </c>
      <c r="J308" s="38" t="s">
        <v>2525</v>
      </c>
      <c r="K308" s="38" t="s">
        <v>2139</v>
      </c>
      <c r="N308" s="45">
        <f t="shared" si="47"/>
        <v>0.43661971830985913</v>
      </c>
      <c r="O308" s="45">
        <f t="shared" si="48"/>
        <v>0</v>
      </c>
      <c r="P308" s="45">
        <f t="shared" si="49"/>
        <v>0</v>
      </c>
      <c r="Q308" s="38" t="s">
        <v>605</v>
      </c>
      <c r="R308" s="38" t="s">
        <v>2526</v>
      </c>
      <c r="S308" s="38" t="s">
        <v>620</v>
      </c>
      <c r="T308" s="38" t="s">
        <v>100</v>
      </c>
      <c r="U308" s="38">
        <v>0</v>
      </c>
      <c r="V308" s="38" t="s">
        <v>2527</v>
      </c>
      <c r="W308" s="38" t="s">
        <v>631</v>
      </c>
      <c r="X308" s="38">
        <v>0</v>
      </c>
    </row>
    <row r="309" spans="1:24" hidden="1">
      <c r="A309" s="38" t="s">
        <v>2528</v>
      </c>
      <c r="B309" s="38" t="s">
        <v>2529</v>
      </c>
      <c r="C309" s="38" t="s">
        <v>2530</v>
      </c>
      <c r="D309" s="38" t="s">
        <v>2531</v>
      </c>
      <c r="E309" s="38" t="s">
        <v>688</v>
      </c>
      <c r="F309" s="38" t="s">
        <v>2532</v>
      </c>
      <c r="G309" s="38" t="s">
        <v>2533</v>
      </c>
      <c r="J309" s="38" t="s">
        <v>1300</v>
      </c>
      <c r="K309" s="38" t="s">
        <v>199</v>
      </c>
      <c r="N309" s="45">
        <f t="shared" si="47"/>
        <v>0.26470588235294118</v>
      </c>
      <c r="O309" s="45">
        <f t="shared" si="48"/>
        <v>4.4117647058823529E-3</v>
      </c>
      <c r="P309" s="45">
        <f t="shared" si="49"/>
        <v>1.6666666666666666E-2</v>
      </c>
      <c r="Q309" s="38" t="s">
        <v>605</v>
      </c>
      <c r="R309" s="38" t="s">
        <v>939</v>
      </c>
      <c r="S309" s="38" t="s">
        <v>728</v>
      </c>
      <c r="T309" s="38" t="s">
        <v>2534</v>
      </c>
      <c r="U309" s="38">
        <v>500</v>
      </c>
      <c r="V309" s="38" t="s">
        <v>621</v>
      </c>
      <c r="W309" s="38" t="s">
        <v>715</v>
      </c>
      <c r="X309" s="38">
        <v>300</v>
      </c>
    </row>
    <row r="310" spans="1:24" hidden="1">
      <c r="A310" s="38" t="s">
        <v>333</v>
      </c>
      <c r="B310" s="38" t="s">
        <v>2535</v>
      </c>
      <c r="C310" s="38" t="s">
        <v>2536</v>
      </c>
      <c r="D310" s="38" t="s">
        <v>2537</v>
      </c>
      <c r="E310" s="38" t="s">
        <v>600</v>
      </c>
      <c r="F310" s="38" t="s">
        <v>2538</v>
      </c>
      <c r="G310" s="38" t="s">
        <v>2539</v>
      </c>
      <c r="H310" s="51"/>
      <c r="I310" s="51"/>
      <c r="J310" s="38" t="s">
        <v>56</v>
      </c>
      <c r="K310" s="38" t="s">
        <v>2540</v>
      </c>
      <c r="N310" s="45"/>
      <c r="O310" s="45"/>
      <c r="P310" s="45"/>
      <c r="Q310" s="38" t="s">
        <v>635</v>
      </c>
      <c r="R310" s="38" t="s">
        <v>1259</v>
      </c>
      <c r="S310" s="38" t="s">
        <v>620</v>
      </c>
      <c r="T310" s="38" t="s">
        <v>1297</v>
      </c>
      <c r="U310" s="38">
        <v>300</v>
      </c>
      <c r="V310" s="38" t="s">
        <v>2541</v>
      </c>
      <c r="W310" s="38" t="s">
        <v>622</v>
      </c>
      <c r="X310" s="38" t="s">
        <v>1255</v>
      </c>
    </row>
    <row r="311" spans="1:24" hidden="1">
      <c r="A311" s="38" t="s">
        <v>51</v>
      </c>
      <c r="B311" s="38" t="s">
        <v>2542</v>
      </c>
      <c r="C311" s="38" t="s">
        <v>2543</v>
      </c>
      <c r="D311" s="38" t="s">
        <v>2544</v>
      </c>
      <c r="E311" s="38" t="s">
        <v>600</v>
      </c>
      <c r="F311" s="38" t="s">
        <v>2545</v>
      </c>
      <c r="G311" s="38" t="s">
        <v>2546</v>
      </c>
      <c r="J311" s="38" t="s">
        <v>1872</v>
      </c>
      <c r="K311" s="38" t="s">
        <v>2547</v>
      </c>
      <c r="N311" s="45"/>
      <c r="O311" s="45"/>
      <c r="P311" s="45"/>
      <c r="Q311" s="38" t="s">
        <v>635</v>
      </c>
      <c r="R311" s="38" t="s">
        <v>606</v>
      </c>
      <c r="S311" s="38" t="s">
        <v>620</v>
      </c>
      <c r="T311" s="38" t="s">
        <v>99</v>
      </c>
      <c r="U311" s="38">
        <v>500</v>
      </c>
      <c r="V311" s="38" t="s">
        <v>2546</v>
      </c>
      <c r="W311" s="38" t="s">
        <v>763</v>
      </c>
      <c r="X311" s="38" t="s">
        <v>1255</v>
      </c>
    </row>
    <row r="312" spans="1:24" hidden="1">
      <c r="A312" s="38" t="s">
        <v>259</v>
      </c>
      <c r="B312" s="38" t="s">
        <v>2548</v>
      </c>
      <c r="C312" s="38" t="s">
        <v>2549</v>
      </c>
      <c r="D312" s="38" t="s">
        <v>2549</v>
      </c>
      <c r="E312" s="38" t="s">
        <v>600</v>
      </c>
      <c r="F312" s="38" t="s">
        <v>2550</v>
      </c>
      <c r="G312" s="38" t="s">
        <v>2551</v>
      </c>
      <c r="H312" s="51"/>
      <c r="I312" s="51"/>
      <c r="J312" s="38" t="s">
        <v>1368</v>
      </c>
      <c r="K312" s="38" t="s">
        <v>2552</v>
      </c>
      <c r="N312" s="45"/>
      <c r="O312" s="45"/>
      <c r="P312" s="45"/>
      <c r="Q312" s="38" t="s">
        <v>605</v>
      </c>
      <c r="R312" s="38" t="s">
        <v>606</v>
      </c>
      <c r="S312" s="38" t="s">
        <v>37</v>
      </c>
      <c r="T312" s="38" t="s">
        <v>100</v>
      </c>
      <c r="U312" s="38">
        <v>500</v>
      </c>
      <c r="V312" s="38" t="s">
        <v>911</v>
      </c>
      <c r="W312" s="38" t="s">
        <v>662</v>
      </c>
      <c r="X312" s="38" t="s">
        <v>1255</v>
      </c>
    </row>
    <row r="313" spans="1:24" hidden="1">
      <c r="A313" s="38" t="s">
        <v>78</v>
      </c>
      <c r="B313" s="38" t="s">
        <v>2553</v>
      </c>
      <c r="C313" s="38" t="s">
        <v>2554</v>
      </c>
      <c r="D313" s="38" t="s">
        <v>2554</v>
      </c>
      <c r="E313" s="38" t="s">
        <v>600</v>
      </c>
      <c r="F313" s="38" t="s">
        <v>2555</v>
      </c>
      <c r="G313" s="38" t="s">
        <v>2556</v>
      </c>
      <c r="H313" s="51"/>
      <c r="I313" s="51"/>
      <c r="J313" s="38" t="s">
        <v>44</v>
      </c>
      <c r="K313" s="38" t="s">
        <v>2275</v>
      </c>
      <c r="N313" s="45"/>
      <c r="O313" s="45"/>
      <c r="P313" s="45"/>
      <c r="Q313" s="38" t="s">
        <v>605</v>
      </c>
      <c r="R313" s="38" t="s">
        <v>606</v>
      </c>
      <c r="S313" s="38" t="s">
        <v>37</v>
      </c>
      <c r="T313" s="38" t="s">
        <v>100</v>
      </c>
      <c r="U313" s="38">
        <v>300</v>
      </c>
      <c r="V313" s="38" t="s">
        <v>911</v>
      </c>
      <c r="W313" s="38" t="s">
        <v>662</v>
      </c>
      <c r="X313" s="38" t="s">
        <v>1255</v>
      </c>
    </row>
    <row r="314" spans="1:24" hidden="1">
      <c r="A314" s="38" t="s">
        <v>2557</v>
      </c>
      <c r="B314" s="38" t="s">
        <v>2558</v>
      </c>
      <c r="C314" s="38" t="s">
        <v>2558</v>
      </c>
      <c r="D314" s="38" t="s">
        <v>2559</v>
      </c>
      <c r="E314" s="38" t="s">
        <v>600</v>
      </c>
      <c r="F314" s="38" t="s">
        <v>2560</v>
      </c>
      <c r="G314" s="38" t="s">
        <v>2561</v>
      </c>
      <c r="H314" s="51"/>
      <c r="I314" s="51"/>
      <c r="J314" s="38" t="s">
        <v>1156</v>
      </c>
      <c r="K314" s="38" t="s">
        <v>1115</v>
      </c>
      <c r="N314" s="45"/>
      <c r="O314" s="45"/>
      <c r="P314" s="45"/>
      <c r="Q314" s="38" t="s">
        <v>605</v>
      </c>
      <c r="R314" s="38" t="s">
        <v>606</v>
      </c>
      <c r="S314" s="38" t="s">
        <v>620</v>
      </c>
      <c r="T314" s="38" t="s">
        <v>129</v>
      </c>
      <c r="U314" s="38">
        <v>300</v>
      </c>
      <c r="V314" s="38" t="s">
        <v>2561</v>
      </c>
      <c r="W314" s="38" t="s">
        <v>715</v>
      </c>
      <c r="X314" s="38" t="s">
        <v>1255</v>
      </c>
    </row>
    <row r="315" spans="1:24" hidden="1">
      <c r="A315" s="38" t="s">
        <v>2562</v>
      </c>
      <c r="B315" s="38" t="s">
        <v>2563</v>
      </c>
      <c r="C315" s="38" t="s">
        <v>2564</v>
      </c>
      <c r="D315" s="38" t="s">
        <v>2564</v>
      </c>
      <c r="E315" s="38" t="s">
        <v>600</v>
      </c>
      <c r="F315" s="38" t="s">
        <v>2563</v>
      </c>
      <c r="G315" s="38" t="s">
        <v>2565</v>
      </c>
      <c r="J315" s="38" t="s">
        <v>2566</v>
      </c>
      <c r="K315" s="38" t="s">
        <v>770</v>
      </c>
      <c r="N315" s="45"/>
      <c r="O315" s="45"/>
      <c r="P315" s="45"/>
      <c r="Q315" s="38" t="s">
        <v>605</v>
      </c>
      <c r="R315" s="38" t="s">
        <v>2567</v>
      </c>
      <c r="S315" s="38" t="s">
        <v>620</v>
      </c>
      <c r="T315" s="38" t="s">
        <v>129</v>
      </c>
      <c r="U315" s="38">
        <v>300</v>
      </c>
      <c r="V315" s="38" t="s">
        <v>2565</v>
      </c>
      <c r="W315" s="38" t="s">
        <v>715</v>
      </c>
      <c r="X315" s="38" t="s">
        <v>1255</v>
      </c>
    </row>
    <row r="316" spans="1:24" hidden="1">
      <c r="A316" s="38" t="s">
        <v>2568</v>
      </c>
      <c r="B316" s="38" t="s">
        <v>2569</v>
      </c>
      <c r="C316" s="38" t="s">
        <v>2570</v>
      </c>
      <c r="D316" s="38" t="s">
        <v>2570</v>
      </c>
      <c r="E316" s="38" t="s">
        <v>600</v>
      </c>
      <c r="F316" s="38" t="s">
        <v>2571</v>
      </c>
      <c r="G316" s="38" t="s">
        <v>2572</v>
      </c>
      <c r="H316" s="51"/>
      <c r="I316" s="51"/>
      <c r="J316" s="38" t="s">
        <v>175</v>
      </c>
      <c r="K316" s="38" t="s">
        <v>1296</v>
      </c>
      <c r="N316" s="45"/>
      <c r="O316" s="45"/>
      <c r="P316" s="45"/>
      <c r="Q316" s="38" t="s">
        <v>605</v>
      </c>
      <c r="R316" s="38" t="s">
        <v>606</v>
      </c>
      <c r="S316" s="38" t="s">
        <v>37</v>
      </c>
      <c r="T316" s="38" t="s">
        <v>100</v>
      </c>
      <c r="U316" s="38">
        <v>300</v>
      </c>
      <c r="V316" s="38" t="s">
        <v>911</v>
      </c>
      <c r="W316" s="38" t="s">
        <v>662</v>
      </c>
      <c r="X316" s="38" t="s">
        <v>1255</v>
      </c>
    </row>
    <row r="317" spans="1:24" hidden="1">
      <c r="A317" s="38" t="s">
        <v>2573</v>
      </c>
      <c r="B317" s="38" t="s">
        <v>2574</v>
      </c>
      <c r="C317" s="38" t="s">
        <v>2575</v>
      </c>
      <c r="D317" s="38" t="s">
        <v>2575</v>
      </c>
      <c r="E317" s="38" t="s">
        <v>600</v>
      </c>
      <c r="F317" s="38" t="s">
        <v>2574</v>
      </c>
      <c r="G317" s="38" t="s">
        <v>2576</v>
      </c>
      <c r="J317" s="38" t="s">
        <v>1658</v>
      </c>
      <c r="K317" s="38" t="s">
        <v>2577</v>
      </c>
      <c r="N317" s="45"/>
      <c r="O317" s="45"/>
      <c r="P317" s="45"/>
      <c r="Q317" s="38" t="s">
        <v>605</v>
      </c>
      <c r="R317" s="38" t="s">
        <v>606</v>
      </c>
      <c r="S317" s="38" t="s">
        <v>620</v>
      </c>
      <c r="T317" s="38" t="s">
        <v>954</v>
      </c>
      <c r="U317" s="38">
        <v>500</v>
      </c>
      <c r="V317" s="38" t="s">
        <v>2576</v>
      </c>
      <c r="W317" s="38" t="s">
        <v>1116</v>
      </c>
      <c r="X317" s="38" t="s">
        <v>1255</v>
      </c>
    </row>
    <row r="318" spans="1:24" hidden="1">
      <c r="A318" s="38" t="s">
        <v>2578</v>
      </c>
      <c r="B318" s="38" t="s">
        <v>2579</v>
      </c>
      <c r="C318" s="38" t="s">
        <v>2580</v>
      </c>
      <c r="D318" s="38" t="s">
        <v>2580</v>
      </c>
      <c r="E318" s="38" t="s">
        <v>600</v>
      </c>
      <c r="F318" s="38" t="s">
        <v>2581</v>
      </c>
      <c r="G318" s="38" t="s">
        <v>2582</v>
      </c>
      <c r="H318" s="51"/>
      <c r="I318" s="51"/>
      <c r="J318" s="38" t="s">
        <v>890</v>
      </c>
      <c r="K318" s="38" t="s">
        <v>2583</v>
      </c>
      <c r="N318" s="45"/>
      <c r="O318" s="45"/>
      <c r="P318" s="45"/>
      <c r="Q318" s="38" t="s">
        <v>605</v>
      </c>
      <c r="R318" s="38" t="s">
        <v>684</v>
      </c>
      <c r="S318" s="38" t="s">
        <v>620</v>
      </c>
      <c r="T318" s="38" t="s">
        <v>99</v>
      </c>
      <c r="U318" s="38">
        <v>500</v>
      </c>
      <c r="V318" s="38" t="s">
        <v>2582</v>
      </c>
      <c r="W318" s="38" t="s">
        <v>631</v>
      </c>
      <c r="X318" s="38" t="s">
        <v>1255</v>
      </c>
    </row>
    <row r="319" spans="1:24" hidden="1">
      <c r="A319" s="38" t="s">
        <v>2584</v>
      </c>
      <c r="B319" s="38" t="s">
        <v>2585</v>
      </c>
      <c r="C319" s="38" t="s">
        <v>2586</v>
      </c>
      <c r="D319" s="38" t="s">
        <v>2586</v>
      </c>
      <c r="E319" s="38" t="s">
        <v>600</v>
      </c>
      <c r="F319" s="38" t="s">
        <v>2585</v>
      </c>
      <c r="G319" s="38" t="s">
        <v>2587</v>
      </c>
      <c r="H319" s="51"/>
      <c r="I319" s="51"/>
      <c r="J319" s="38" t="s">
        <v>895</v>
      </c>
      <c r="K319" s="38" t="s">
        <v>2588</v>
      </c>
      <c r="N319" s="45"/>
      <c r="O319" s="45"/>
      <c r="P319" s="45"/>
      <c r="Q319" s="38" t="s">
        <v>605</v>
      </c>
      <c r="R319" s="38" t="s">
        <v>2589</v>
      </c>
      <c r="S319" s="38" t="s">
        <v>620</v>
      </c>
      <c r="T319" s="38" t="s">
        <v>99</v>
      </c>
      <c r="U319" s="38">
        <v>500</v>
      </c>
      <c r="V319" s="38" t="s">
        <v>2587</v>
      </c>
      <c r="W319" s="38" t="s">
        <v>631</v>
      </c>
      <c r="X319" s="38" t="s">
        <v>1255</v>
      </c>
    </row>
    <row r="320" spans="1:24" hidden="1">
      <c r="A320" s="38" t="s">
        <v>2590</v>
      </c>
      <c r="B320" s="38" t="s">
        <v>2591</v>
      </c>
      <c r="C320" s="38" t="s">
        <v>2592</v>
      </c>
      <c r="D320" s="38" t="s">
        <v>2592</v>
      </c>
      <c r="E320" s="38" t="s">
        <v>600</v>
      </c>
      <c r="F320" s="38" t="s">
        <v>2591</v>
      </c>
      <c r="G320" s="38" t="s">
        <v>2593</v>
      </c>
      <c r="J320" s="38" t="s">
        <v>1420</v>
      </c>
      <c r="K320" s="38" t="s">
        <v>2594</v>
      </c>
      <c r="N320" s="45"/>
      <c r="O320" s="45"/>
      <c r="P320" s="45"/>
      <c r="Q320" s="38" t="s">
        <v>605</v>
      </c>
      <c r="R320" s="38" t="s">
        <v>2595</v>
      </c>
      <c r="S320" s="38" t="s">
        <v>620</v>
      </c>
      <c r="T320" s="38" t="s">
        <v>954</v>
      </c>
      <c r="U320" s="38">
        <v>300</v>
      </c>
      <c r="V320" s="38" t="s">
        <v>2593</v>
      </c>
      <c r="W320" s="38" t="s">
        <v>622</v>
      </c>
      <c r="X320" s="38" t="s">
        <v>1255</v>
      </c>
    </row>
    <row r="321" spans="1:24" hidden="1">
      <c r="A321" s="38" t="s">
        <v>2596</v>
      </c>
      <c r="B321" s="38" t="s">
        <v>2597</v>
      </c>
      <c r="C321" s="38" t="s">
        <v>2598</v>
      </c>
      <c r="D321" s="38" t="s">
        <v>2598</v>
      </c>
      <c r="E321" s="38" t="s">
        <v>600</v>
      </c>
      <c r="F321" s="38" t="s">
        <v>2599</v>
      </c>
      <c r="G321" s="38" t="s">
        <v>2600</v>
      </c>
      <c r="J321" s="38" t="s">
        <v>1837</v>
      </c>
      <c r="K321" s="38" t="s">
        <v>2601</v>
      </c>
      <c r="N321" s="45"/>
      <c r="O321" s="45"/>
      <c r="P321" s="45"/>
      <c r="Q321" s="38" t="s">
        <v>605</v>
      </c>
      <c r="R321" s="38" t="s">
        <v>936</v>
      </c>
      <c r="S321" s="38" t="s">
        <v>620</v>
      </c>
      <c r="T321" s="38" t="s">
        <v>99</v>
      </c>
      <c r="U321" s="38">
        <v>500</v>
      </c>
      <c r="V321" s="38" t="s">
        <v>2600</v>
      </c>
      <c r="W321" s="38" t="s">
        <v>622</v>
      </c>
      <c r="X321" s="38" t="s">
        <v>1255</v>
      </c>
    </row>
    <row r="322" spans="1:24" hidden="1">
      <c r="A322" s="38" t="s">
        <v>127</v>
      </c>
      <c r="B322" s="38" t="s">
        <v>2602</v>
      </c>
      <c r="C322" s="38" t="s">
        <v>2603</v>
      </c>
      <c r="D322" s="38" t="s">
        <v>2603</v>
      </c>
      <c r="E322" s="38" t="s">
        <v>600</v>
      </c>
      <c r="F322" s="38" t="s">
        <v>2604</v>
      </c>
      <c r="G322" s="38" t="s">
        <v>2605</v>
      </c>
      <c r="J322" s="38" t="s">
        <v>752</v>
      </c>
      <c r="K322" s="38" t="s">
        <v>2606</v>
      </c>
      <c r="N322" s="45"/>
      <c r="O322" s="45"/>
      <c r="P322" s="45"/>
      <c r="Q322" s="38" t="s">
        <v>605</v>
      </c>
      <c r="R322" s="38" t="s">
        <v>936</v>
      </c>
      <c r="S322" s="38" t="s">
        <v>620</v>
      </c>
      <c r="T322" s="38" t="s">
        <v>99</v>
      </c>
      <c r="U322" s="38">
        <v>500</v>
      </c>
      <c r="V322" s="38" t="s">
        <v>2605</v>
      </c>
      <c r="W322" s="38" t="s">
        <v>622</v>
      </c>
      <c r="X322" s="38" t="s">
        <v>1255</v>
      </c>
    </row>
    <row r="323" spans="1:24" hidden="1">
      <c r="A323" s="38" t="s">
        <v>2607</v>
      </c>
      <c r="B323" s="38" t="s">
        <v>2608</v>
      </c>
      <c r="C323" s="38" t="s">
        <v>2609</v>
      </c>
      <c r="D323" s="38" t="s">
        <v>2214</v>
      </c>
      <c r="E323" s="38" t="s">
        <v>600</v>
      </c>
      <c r="F323" s="38" t="s">
        <v>2608</v>
      </c>
      <c r="G323" s="38" t="s">
        <v>2610</v>
      </c>
      <c r="J323" s="38" t="s">
        <v>837</v>
      </c>
      <c r="K323" s="38" t="s">
        <v>2611</v>
      </c>
      <c r="N323" s="45">
        <f>K323/J323</f>
        <v>15.5</v>
      </c>
      <c r="O323" s="45">
        <f>X323/J323</f>
        <v>0.01</v>
      </c>
      <c r="P323" s="45">
        <f>X323/K323</f>
        <v>6.4516129032258064E-4</v>
      </c>
      <c r="Q323" s="38" t="s">
        <v>714</v>
      </c>
      <c r="R323" s="38" t="s">
        <v>2612</v>
      </c>
      <c r="S323" s="38" t="s">
        <v>620</v>
      </c>
      <c r="T323" s="38" t="s">
        <v>229</v>
      </c>
      <c r="U323" s="38" t="s">
        <v>609</v>
      </c>
      <c r="V323" s="38" t="s">
        <v>2613</v>
      </c>
      <c r="W323" s="38" t="s">
        <v>715</v>
      </c>
      <c r="X323" s="38">
        <v>200</v>
      </c>
    </row>
    <row r="324" spans="1:24" hidden="1">
      <c r="A324" s="38" t="s">
        <v>2614</v>
      </c>
      <c r="B324" s="38" t="s">
        <v>2615</v>
      </c>
      <c r="C324" s="38" t="s">
        <v>2616</v>
      </c>
      <c r="D324" s="38" t="s">
        <v>2616</v>
      </c>
      <c r="E324" s="38" t="s">
        <v>600</v>
      </c>
      <c r="F324" s="38" t="s">
        <v>2617</v>
      </c>
      <c r="G324" s="38" t="s">
        <v>2618</v>
      </c>
      <c r="J324" s="38" t="s">
        <v>909</v>
      </c>
      <c r="K324" s="38" t="s">
        <v>2619</v>
      </c>
      <c r="N324" s="45"/>
      <c r="O324" s="45"/>
      <c r="P324" s="45"/>
      <c r="Q324" s="38" t="s">
        <v>605</v>
      </c>
      <c r="R324" s="38" t="s">
        <v>936</v>
      </c>
      <c r="S324" s="38" t="s">
        <v>620</v>
      </c>
      <c r="T324" s="38" t="s">
        <v>99</v>
      </c>
      <c r="U324" s="38">
        <v>500</v>
      </c>
      <c r="V324" s="38" t="s">
        <v>2618</v>
      </c>
      <c r="W324" s="38" t="s">
        <v>715</v>
      </c>
      <c r="X324" s="38" t="s">
        <v>1255</v>
      </c>
    </row>
    <row r="325" spans="1:24" hidden="1">
      <c r="A325" s="38" t="s">
        <v>2620</v>
      </c>
      <c r="B325" s="38" t="s">
        <v>2621</v>
      </c>
      <c r="C325" s="38" t="s">
        <v>2622</v>
      </c>
      <c r="D325" s="38" t="s">
        <v>2622</v>
      </c>
      <c r="E325" s="38" t="s">
        <v>600</v>
      </c>
      <c r="F325" s="38" t="s">
        <v>2621</v>
      </c>
      <c r="G325" s="38" t="s">
        <v>2623</v>
      </c>
      <c r="J325" s="38" t="s">
        <v>44</v>
      </c>
      <c r="K325" s="38" t="s">
        <v>1001</v>
      </c>
      <c r="N325" s="45"/>
      <c r="O325" s="45"/>
      <c r="P325" s="45"/>
      <c r="Q325" s="38" t="s">
        <v>605</v>
      </c>
      <c r="R325" s="38" t="s">
        <v>2624</v>
      </c>
      <c r="S325" s="38" t="s">
        <v>620</v>
      </c>
      <c r="T325" s="38" t="s">
        <v>954</v>
      </c>
      <c r="U325" s="38">
        <v>300</v>
      </c>
      <c r="V325" s="38" t="s">
        <v>2623</v>
      </c>
      <c r="W325" s="38" t="s">
        <v>662</v>
      </c>
      <c r="X325" s="38" t="s">
        <v>1255</v>
      </c>
    </row>
    <row r="326" spans="1:24" hidden="1">
      <c r="A326" s="38" t="s">
        <v>2625</v>
      </c>
      <c r="B326" s="38" t="s">
        <v>2626</v>
      </c>
      <c r="C326" s="38" t="s">
        <v>2627</v>
      </c>
      <c r="D326" s="38" t="s">
        <v>2627</v>
      </c>
      <c r="E326" s="38" t="s">
        <v>600</v>
      </c>
      <c r="F326" s="38" t="s">
        <v>2626</v>
      </c>
      <c r="G326" s="38" t="s">
        <v>2628</v>
      </c>
      <c r="J326" s="38" t="s">
        <v>2629</v>
      </c>
      <c r="K326" s="38" t="s">
        <v>740</v>
      </c>
      <c r="N326" s="45"/>
      <c r="O326" s="45"/>
      <c r="P326" s="45"/>
      <c r="Q326" s="38" t="s">
        <v>605</v>
      </c>
      <c r="R326" s="38" t="s">
        <v>2630</v>
      </c>
      <c r="S326" s="38" t="s">
        <v>620</v>
      </c>
      <c r="T326" s="38" t="s">
        <v>954</v>
      </c>
      <c r="U326" s="38">
        <v>500</v>
      </c>
      <c r="V326" s="38" t="s">
        <v>2628</v>
      </c>
      <c r="W326" s="38" t="s">
        <v>928</v>
      </c>
      <c r="X326" s="38" t="s">
        <v>1255</v>
      </c>
    </row>
    <row r="327" spans="1:24" hidden="1">
      <c r="A327" s="38" t="s">
        <v>324</v>
      </c>
      <c r="B327" s="38" t="s">
        <v>2631</v>
      </c>
      <c r="C327" s="38" t="s">
        <v>2632</v>
      </c>
      <c r="D327" s="38" t="s">
        <v>2632</v>
      </c>
      <c r="E327" s="38" t="s">
        <v>600</v>
      </c>
      <c r="F327" s="38" t="s">
        <v>2633</v>
      </c>
      <c r="G327" s="38" t="s">
        <v>2632</v>
      </c>
      <c r="J327" s="38" t="s">
        <v>461</v>
      </c>
      <c r="K327" s="38" t="s">
        <v>802</v>
      </c>
      <c r="N327" s="45"/>
      <c r="O327" s="45"/>
      <c r="P327" s="45"/>
      <c r="Q327" s="38" t="s">
        <v>605</v>
      </c>
      <c r="R327" s="38" t="s">
        <v>936</v>
      </c>
      <c r="S327" s="38" t="s">
        <v>620</v>
      </c>
      <c r="T327" s="38" t="s">
        <v>229</v>
      </c>
      <c r="U327" s="38">
        <v>300</v>
      </c>
      <c r="V327" s="38" t="s">
        <v>2634</v>
      </c>
      <c r="W327" s="38" t="s">
        <v>662</v>
      </c>
      <c r="X327" s="38" t="s">
        <v>1255</v>
      </c>
    </row>
    <row r="328" spans="1:24" hidden="1">
      <c r="A328" s="38" t="s">
        <v>2635</v>
      </c>
      <c r="B328" s="38" t="s">
        <v>2636</v>
      </c>
      <c r="C328" s="38" t="s">
        <v>2637</v>
      </c>
      <c r="D328" s="38" t="s">
        <v>2637</v>
      </c>
      <c r="E328" s="38" t="s">
        <v>600</v>
      </c>
      <c r="F328" s="38" t="s">
        <v>2636</v>
      </c>
      <c r="G328" s="38" t="s">
        <v>2638</v>
      </c>
      <c r="J328" s="38" t="s">
        <v>320</v>
      </c>
      <c r="K328" s="38" t="s">
        <v>1001</v>
      </c>
      <c r="N328" s="45"/>
      <c r="O328" s="45"/>
      <c r="P328" s="45"/>
      <c r="Q328" s="38" t="s">
        <v>605</v>
      </c>
      <c r="R328" s="38" t="s">
        <v>2639</v>
      </c>
      <c r="S328" s="38" t="s">
        <v>620</v>
      </c>
      <c r="T328" s="38" t="s">
        <v>954</v>
      </c>
      <c r="U328" s="38">
        <v>300</v>
      </c>
      <c r="V328" s="38" t="s">
        <v>2638</v>
      </c>
      <c r="W328" s="38" t="s">
        <v>622</v>
      </c>
      <c r="X328" s="38" t="s">
        <v>1255</v>
      </c>
    </row>
    <row r="329" spans="1:24" hidden="1">
      <c r="A329" s="38" t="s">
        <v>2640</v>
      </c>
      <c r="B329" s="38" t="s">
        <v>2641</v>
      </c>
      <c r="C329" s="38" t="s">
        <v>2642</v>
      </c>
      <c r="D329" s="38" t="s">
        <v>2642</v>
      </c>
      <c r="E329" s="38" t="s">
        <v>688</v>
      </c>
      <c r="F329" s="38" t="s">
        <v>2641</v>
      </c>
      <c r="G329" s="38" t="s">
        <v>2643</v>
      </c>
      <c r="J329" s="38" t="s">
        <v>1658</v>
      </c>
      <c r="K329" s="38" t="s">
        <v>2644</v>
      </c>
      <c r="N329" s="45"/>
      <c r="O329" s="45"/>
      <c r="P329" s="45"/>
      <c r="Q329" s="38" t="s">
        <v>635</v>
      </c>
      <c r="R329" s="38" t="s">
        <v>741</v>
      </c>
      <c r="S329" s="38" t="s">
        <v>620</v>
      </c>
      <c r="T329" s="38" t="s">
        <v>229</v>
      </c>
      <c r="U329" s="38">
        <v>500</v>
      </c>
      <c r="V329" s="38" t="s">
        <v>2645</v>
      </c>
      <c r="W329" s="38" t="s">
        <v>928</v>
      </c>
      <c r="X329" s="38" t="s">
        <v>1255</v>
      </c>
    </row>
    <row r="330" spans="1:24" hidden="1">
      <c r="A330" s="38" t="s">
        <v>2646</v>
      </c>
      <c r="B330" s="38" t="s">
        <v>2647</v>
      </c>
      <c r="C330" s="38" t="s">
        <v>2648</v>
      </c>
      <c r="D330" s="38" t="s">
        <v>2648</v>
      </c>
      <c r="E330" s="38" t="s">
        <v>600</v>
      </c>
      <c r="F330" s="38" t="s">
        <v>2647</v>
      </c>
      <c r="G330" s="38" t="s">
        <v>2649</v>
      </c>
      <c r="J330" s="38" t="s">
        <v>1837</v>
      </c>
      <c r="K330" s="38" t="s">
        <v>2650</v>
      </c>
      <c r="N330" s="45"/>
      <c r="O330" s="45"/>
      <c r="P330" s="45"/>
      <c r="Q330" s="38" t="s">
        <v>605</v>
      </c>
      <c r="R330" s="38" t="s">
        <v>2651</v>
      </c>
      <c r="S330" s="38" t="s">
        <v>620</v>
      </c>
      <c r="T330" s="38" t="s">
        <v>1150</v>
      </c>
      <c r="U330" s="38">
        <v>500</v>
      </c>
      <c r="V330" s="38" t="s">
        <v>2649</v>
      </c>
      <c r="W330" s="38" t="s">
        <v>662</v>
      </c>
      <c r="X330" s="38" t="s">
        <v>1255</v>
      </c>
    </row>
    <row r="331" spans="1:24" hidden="1">
      <c r="A331" s="38" t="s">
        <v>2652</v>
      </c>
      <c r="B331" s="38" t="s">
        <v>2653</v>
      </c>
      <c r="C331" s="38" t="s">
        <v>2654</v>
      </c>
      <c r="D331" s="38" t="s">
        <v>2654</v>
      </c>
      <c r="E331" s="38" t="s">
        <v>600</v>
      </c>
      <c r="F331" s="38" t="s">
        <v>2653</v>
      </c>
      <c r="G331" s="38" t="s">
        <v>2655</v>
      </c>
      <c r="J331" s="38" t="s">
        <v>752</v>
      </c>
      <c r="K331" s="38" t="s">
        <v>2656</v>
      </c>
      <c r="N331" s="45"/>
      <c r="O331" s="45"/>
      <c r="P331" s="45"/>
      <c r="Q331" s="38" t="s">
        <v>635</v>
      </c>
      <c r="R331" s="38" t="s">
        <v>606</v>
      </c>
      <c r="S331" s="38" t="s">
        <v>620</v>
      </c>
      <c r="T331" s="38" t="s">
        <v>99</v>
      </c>
      <c r="U331" s="38">
        <v>500</v>
      </c>
      <c r="V331" s="38" t="s">
        <v>2657</v>
      </c>
      <c r="W331" s="38" t="s">
        <v>638</v>
      </c>
      <c r="X331" s="38" t="s">
        <v>1255</v>
      </c>
    </row>
    <row r="332" spans="1:24" hidden="1">
      <c r="A332" s="38" t="s">
        <v>2658</v>
      </c>
      <c r="B332" s="38" t="s">
        <v>2659</v>
      </c>
      <c r="C332" s="38" t="s">
        <v>2660</v>
      </c>
      <c r="D332" s="38" t="s">
        <v>2660</v>
      </c>
      <c r="E332" s="38" t="s">
        <v>600</v>
      </c>
      <c r="F332" s="38" t="s">
        <v>2661</v>
      </c>
      <c r="G332" s="38" t="s">
        <v>2662</v>
      </c>
      <c r="J332" s="38" t="s">
        <v>1484</v>
      </c>
      <c r="K332" s="38" t="s">
        <v>2663</v>
      </c>
      <c r="N332" s="45"/>
      <c r="O332" s="45"/>
      <c r="P332" s="45"/>
      <c r="Q332" s="38" t="s">
        <v>605</v>
      </c>
      <c r="R332" s="38" t="s">
        <v>606</v>
      </c>
      <c r="S332" s="38" t="s">
        <v>620</v>
      </c>
      <c r="T332" s="38" t="s">
        <v>2534</v>
      </c>
      <c r="U332" s="38">
        <v>500</v>
      </c>
      <c r="V332" s="38" t="s">
        <v>2662</v>
      </c>
      <c r="W332" s="38" t="s">
        <v>928</v>
      </c>
      <c r="X332" s="38" t="s">
        <v>1255</v>
      </c>
    </row>
    <row r="333" spans="1:24" hidden="1">
      <c r="A333" s="38" t="s">
        <v>2664</v>
      </c>
      <c r="B333" s="38" t="s">
        <v>2665</v>
      </c>
      <c r="C333" s="38" t="s">
        <v>2666</v>
      </c>
      <c r="D333" s="38" t="s">
        <v>2667</v>
      </c>
      <c r="E333" s="38" t="s">
        <v>688</v>
      </c>
      <c r="F333" s="38" t="s">
        <v>2668</v>
      </c>
      <c r="G333" s="38" t="s">
        <v>2669</v>
      </c>
      <c r="J333" s="38" t="s">
        <v>1156</v>
      </c>
      <c r="K333" s="38" t="s">
        <v>2594</v>
      </c>
      <c r="N333" s="45"/>
      <c r="O333" s="45"/>
      <c r="P333" s="45"/>
      <c r="Q333" s="38" t="s">
        <v>987</v>
      </c>
      <c r="R333" s="38" t="s">
        <v>2670</v>
      </c>
      <c r="S333" s="38" t="s">
        <v>671</v>
      </c>
      <c r="T333" s="38" t="s">
        <v>229</v>
      </c>
      <c r="U333" s="38">
        <v>300</v>
      </c>
      <c r="V333" s="38" t="s">
        <v>2671</v>
      </c>
      <c r="W333" s="38" t="s">
        <v>763</v>
      </c>
      <c r="X333" s="38" t="s">
        <v>1255</v>
      </c>
    </row>
    <row r="334" spans="1:24" hidden="1">
      <c r="A334" s="38" t="s">
        <v>2672</v>
      </c>
      <c r="B334" s="38" t="s">
        <v>2673</v>
      </c>
      <c r="C334" s="38" t="s">
        <v>2674</v>
      </c>
      <c r="D334" s="38" t="s">
        <v>2675</v>
      </c>
      <c r="E334" s="38" t="s">
        <v>1007</v>
      </c>
      <c r="F334" s="38" t="s">
        <v>2676</v>
      </c>
      <c r="G334" s="38" t="s">
        <v>2677</v>
      </c>
      <c r="J334" s="38" t="s">
        <v>837</v>
      </c>
      <c r="K334" s="38" t="s">
        <v>802</v>
      </c>
      <c r="Q334" s="38" t="s">
        <v>635</v>
      </c>
      <c r="R334" s="38" t="s">
        <v>1246</v>
      </c>
      <c r="S334" s="38" t="s">
        <v>644</v>
      </c>
      <c r="T334" s="38" t="s">
        <v>99</v>
      </c>
      <c r="U334" s="38">
        <v>300</v>
      </c>
      <c r="V334" s="38" t="s">
        <v>2678</v>
      </c>
      <c r="W334" s="38" t="s">
        <v>715</v>
      </c>
      <c r="X334" s="38" t="s">
        <v>1255</v>
      </c>
    </row>
    <row r="335" spans="1:24" hidden="1">
      <c r="A335" s="38" t="s">
        <v>2679</v>
      </c>
      <c r="B335" s="38" t="s">
        <v>2680</v>
      </c>
      <c r="C335" s="38" t="s">
        <v>2681</v>
      </c>
      <c r="D335" s="38" t="s">
        <v>2682</v>
      </c>
      <c r="E335" s="38" t="s">
        <v>600</v>
      </c>
      <c r="F335" s="38" t="s">
        <v>2683</v>
      </c>
      <c r="G335" s="38" t="s">
        <v>2684</v>
      </c>
      <c r="J335" s="38" t="s">
        <v>1444</v>
      </c>
      <c r="K335" s="38" t="s">
        <v>1271</v>
      </c>
      <c r="Q335" s="38" t="s">
        <v>605</v>
      </c>
      <c r="R335" s="38" t="s">
        <v>1814</v>
      </c>
      <c r="S335" s="38" t="s">
        <v>637</v>
      </c>
      <c r="T335" s="38" t="s">
        <v>705</v>
      </c>
      <c r="U335" s="38">
        <v>500</v>
      </c>
      <c r="V335" s="38" t="s">
        <v>2685</v>
      </c>
      <c r="W335" s="38" t="s">
        <v>611</v>
      </c>
      <c r="X335" s="38" t="s">
        <v>1255</v>
      </c>
    </row>
    <row r="336" spans="1:24" hidden="1">
      <c r="A336" s="38" t="s">
        <v>2686</v>
      </c>
      <c r="B336" s="38" t="s">
        <v>2687</v>
      </c>
      <c r="C336" s="38" t="s">
        <v>2688</v>
      </c>
      <c r="D336" s="38" t="s">
        <v>2689</v>
      </c>
      <c r="E336" s="38" t="s">
        <v>688</v>
      </c>
      <c r="F336" s="38" t="s">
        <v>2688</v>
      </c>
      <c r="G336" s="38" t="s">
        <v>2690</v>
      </c>
      <c r="J336" s="38" t="s">
        <v>187</v>
      </c>
      <c r="K336" s="38" t="s">
        <v>2644</v>
      </c>
      <c r="Q336" s="38" t="s">
        <v>605</v>
      </c>
      <c r="R336" s="38" t="s">
        <v>741</v>
      </c>
      <c r="S336" s="38" t="s">
        <v>637</v>
      </c>
      <c r="T336" s="38" t="s">
        <v>129</v>
      </c>
      <c r="U336" s="38">
        <v>500</v>
      </c>
      <c r="V336" s="38" t="s">
        <v>2691</v>
      </c>
      <c r="W336" s="38" t="s">
        <v>622</v>
      </c>
      <c r="X336" s="38" t="s">
        <v>1255</v>
      </c>
    </row>
    <row r="341" spans="5:17">
      <c r="Q341" s="50" t="s">
        <v>2701</v>
      </c>
    </row>
    <row r="342" spans="5:17" ht="36">
      <c r="E342" s="55" t="s">
        <v>2702</v>
      </c>
    </row>
    <row r="343" spans="5:17" ht="36">
      <c r="E343" s="55" t="s">
        <v>2703</v>
      </c>
    </row>
  </sheetData>
  <autoFilter ref="A1:X336" xr:uid="{00000000-0009-0000-0000-000002000000}">
    <filterColumn colId="12">
      <customFilters>
        <customFilter operator="notEqual" val=""/>
      </customFilters>
    </filterColumn>
    <filterColumn colId="13">
      <filters blank="1">
        <filter val="0.2647"/>
        <filter val="0.4366"/>
        <filter val="0.4679"/>
        <filter val="0.5571"/>
        <filter val="0.8182"/>
        <filter val="0.8824"/>
        <filter val="0.9565"/>
        <filter val="1.0847"/>
        <filter val="1.1941"/>
        <filter val="1.2440"/>
        <filter val="1.3000"/>
        <filter val="1.3488"/>
        <filter val="1.3529"/>
        <filter val="1.3684"/>
        <filter val="1.4200"/>
        <filter val="1.4706"/>
        <filter val="1.5467"/>
        <filter val="1.6000"/>
        <filter val="1.6667"/>
        <filter val="1.7419"/>
        <filter val="1.7447"/>
        <filter val="1.7500"/>
        <filter val="1.8286"/>
        <filter val="1.8923"/>
        <filter val="1.9063"/>
        <filter val="1.9205"/>
        <filter val="1.9231"/>
        <filter val="1.9524"/>
        <filter val="10.2308"/>
        <filter val="10.3077"/>
        <filter val="10.4545"/>
        <filter val="10.5385"/>
        <filter val="10.6364"/>
        <filter val="10.7273"/>
        <filter val="10.7881"/>
        <filter val="11.4286"/>
        <filter val="11.8333"/>
        <filter val="12.3333"/>
        <filter val="12.6364"/>
        <filter val="12.7793"/>
        <filter val="13.4334"/>
        <filter val="13.7500"/>
        <filter val="14.5946"/>
        <filter val="144.0000"/>
        <filter val="15.0000"/>
        <filter val="15.1183"/>
        <filter val="15.5455"/>
        <filter val="16.0000"/>
        <filter val="18.0000"/>
        <filter val="18.0476"/>
        <filter val="2.0000"/>
        <filter val="2.0613"/>
        <filter val="2.0909"/>
        <filter val="2.1000"/>
        <filter val="2.1029"/>
        <filter val="2.1154"/>
        <filter val="2.1818"/>
        <filter val="2.2000"/>
        <filter val="2.2500"/>
        <filter val="2.2734"/>
        <filter val="2.2981"/>
        <filter val="2.4545"/>
        <filter val="2.4762"/>
        <filter val="2.5313"/>
        <filter val="2.5455"/>
        <filter val="2.6111"/>
        <filter val="2.6364"/>
        <filter val="2.6910"/>
        <filter val="2.7333"/>
        <filter val="2.7680"/>
        <filter val="2.7692"/>
        <filter val="2.7949"/>
        <filter val="2.8000"/>
        <filter val="2.8125"/>
        <filter val="2.8182"/>
        <filter val="2.8393"/>
        <filter val="2.8571"/>
        <filter val="2.9091"/>
        <filter val="2.9167"/>
        <filter val="2.9211"/>
        <filter val="2.9286"/>
        <filter val="2.9706"/>
        <filter val="20.3666"/>
        <filter val="22.4375"/>
        <filter val="23.4545"/>
        <filter val="25.3110"/>
        <filter val="3.0182"/>
        <filter val="3.0588"/>
        <filter val="3.0667"/>
        <filter val="3.0909"/>
        <filter val="3.1000"/>
        <filter val="3.1111"/>
        <filter val="3.1176"/>
        <filter val="3.1429"/>
        <filter val="3.2500"/>
        <filter val="3.3333"/>
        <filter val="3.3437"/>
        <filter val="3.3524"/>
        <filter val="3.3684"/>
        <filter val="3.4091"/>
        <filter val="3.4545"/>
        <filter val="3.4615"/>
        <filter val="3.4722"/>
        <filter val="3.4910"/>
        <filter val="3.5000"/>
        <filter val="3.5806"/>
        <filter val="3.5938"/>
        <filter val="3.6000"/>
        <filter val="3.6667"/>
        <filter val="3.7000"/>
        <filter val="3.7222"/>
        <filter val="3.7273"/>
        <filter val="3.7692"/>
        <filter val="3.8182"/>
        <filter val="3.8462"/>
        <filter val="3.8722"/>
        <filter val="3.8750"/>
        <filter val="3.8824"/>
        <filter val="3.8981"/>
        <filter val="3.8983"/>
        <filter val="3.9000"/>
        <filter val="3.9048"/>
        <filter val="3.9570"/>
        <filter val="3.9615"/>
        <filter val="3.9898"/>
        <filter val="31.4545"/>
        <filter val="4.0000"/>
        <filter val="4.0244"/>
        <filter val="4.0476"/>
        <filter val="4.0833"/>
        <filter val="4.1429"/>
        <filter val="4.2000"/>
        <filter val="4.2308"/>
        <filter val="4.2667"/>
        <filter val="4.2857"/>
        <filter val="4.3333"/>
        <filter val="4.3636"/>
        <filter val="4.3684"/>
        <filter val="4.3846"/>
        <filter val="4.3907"/>
        <filter val="4.4167"/>
        <filter val="4.4324"/>
        <filter val="4.4667"/>
        <filter val="4.5000"/>
        <filter val="4.5152"/>
        <filter val="4.5257"/>
        <filter val="4.5333"/>
        <filter val="4.5385"/>
        <filter val="4.5455"/>
        <filter val="4.5833"/>
        <filter val="4.6364"/>
        <filter val="4.6429"/>
        <filter val="4.6444"/>
        <filter val="4.6667"/>
        <filter val="4.6823"/>
        <filter val="4.6875"/>
        <filter val="4.6923"/>
        <filter val="4.7143"/>
        <filter val="4.7333"/>
        <filter val="4.7442"/>
        <filter val="4.7778"/>
        <filter val="4.8333"/>
        <filter val="4.8413"/>
        <filter val="4.8421"/>
        <filter val="4.8958"/>
        <filter val="4.9167"/>
        <filter val="4.9363"/>
        <filter val="4.9444"/>
        <filter val="4.9565"/>
        <filter val="4.9600"/>
        <filter val="4.9892"/>
        <filter val="5.0000"/>
        <filter val="5.0606"/>
        <filter val="5.0833"/>
        <filter val="5.0855"/>
        <filter val="5.1250"/>
        <filter val="5.1317"/>
        <filter val="5.1429"/>
        <filter val="5.1538"/>
        <filter val="5.1818"/>
        <filter val="5.1944"/>
        <filter val="5.2000"/>
        <filter val="5.2308"/>
        <filter val="5.2512"/>
        <filter val="5.3077"/>
        <filter val="5.3333"/>
        <filter val="5.3636"/>
        <filter val="5.3721"/>
        <filter val="5.3846"/>
        <filter val="5.3896"/>
        <filter val="5.4000"/>
        <filter val="5.4286"/>
        <filter val="5.5000"/>
        <filter val="5.5333"/>
        <filter val="5.5467"/>
        <filter val="5.5714"/>
        <filter val="5.5833"/>
        <filter val="5.5866"/>
        <filter val="5.6471"/>
        <filter val="5.6917"/>
        <filter val="5.7273"/>
        <filter val="5.7500"/>
        <filter val="5.8065"/>
        <filter val="5.8250"/>
        <filter val="5.8251"/>
        <filter val="5.9091"/>
        <filter val="6.0000"/>
        <filter val="6.0526"/>
        <filter val="6.0909"/>
        <filter val="6.1176"/>
        <filter val="6.1333"/>
        <filter val="6.1500"/>
        <filter val="6.1667"/>
        <filter val="6.2294"/>
        <filter val="6.2581"/>
        <filter val="6.3409"/>
        <filter val="6.3438"/>
        <filter val="6.4444"/>
        <filter val="6.4686"/>
        <filter val="6.5500"/>
        <filter val="6.6800"/>
        <filter val="6.7028"/>
        <filter val="6.7143"/>
        <filter val="6.7273"/>
        <filter val="6.7692"/>
        <filter val="6.8433"/>
        <filter val="6.9091"/>
        <filter val="6.9167"/>
        <filter val="6.9231"/>
        <filter val="7.0000"/>
        <filter val="7.0909"/>
        <filter val="7.1333"/>
        <filter val="7.1364"/>
        <filter val="7.1429"/>
        <filter val="7.2000"/>
        <filter val="7.2500"/>
        <filter val="7.2727"/>
        <filter val="7.3654"/>
        <filter val="7.4211"/>
        <filter val="7.4872"/>
        <filter val="7.5000"/>
        <filter val="7.5333"/>
        <filter val="7.7000"/>
        <filter val="7.8000"/>
        <filter val="7.8571"/>
        <filter val="7.8889"/>
        <filter val="7.9429"/>
        <filter val="8.2727"/>
        <filter val="8.2739"/>
        <filter val="8.3280"/>
        <filter val="8.3407"/>
        <filter val="8.4000"/>
        <filter val="8.4444"/>
        <filter val="8.5000"/>
        <filter val="8.6364"/>
        <filter val="9.0323"/>
        <filter val="9.0714"/>
        <filter val="9.0909"/>
        <filter val="9.1394"/>
        <filter val="9.1957"/>
        <filter val="9.4167"/>
        <filter val="9.5000"/>
        <filter val="9.5385"/>
        <filter val="9.6667"/>
        <filter val="9.7258"/>
        <filter val="9.7429"/>
      </filters>
    </filterColumn>
    <filterColumn colId="16">
      <filters>
        <filter val="护肤"/>
        <filter val="护肤,彩妆"/>
        <filter val="护肤,彩妆,穿搭"/>
        <filter val="护肤,彩妆,美食"/>
        <filter val="护肤,穿搭"/>
        <filter val="护肤,美食"/>
      </filters>
    </filterColumn>
    <filterColumn colId="19">
      <filters>
        <filter val=".5"/>
        <filter val="1"/>
        <filter val="2"/>
        <filter val="2天"/>
        <filter val="3"/>
        <filter val="3."/>
        <filter val="3.5"/>
        <filter val="3-4天"/>
        <filter val="3-5"/>
        <filter val="3-5日"/>
        <filter val="3天"/>
        <filter val="3天内"/>
        <filter val="4"/>
        <filter val="4天"/>
        <filter val="5"/>
        <filter val="5天"/>
        <filter val="5天内"/>
        <filter val="6"/>
        <filter val="7"/>
        <filter val="7天"/>
        <filter val="7天内"/>
        <filter val="一周内"/>
        <filter val="一星期内"/>
        <filter val="七天内"/>
        <filter val="三天内"/>
        <filter val="到货当个周末"/>
      </filters>
    </filterColumn>
    <filterColumn colId="21">
      <filters>
        <filter val="caoting 💫发布了一篇小红书笔记，快来看吧！😆 FbAmF4QRUKaw1UR 😆 http://xhslink.com/0HaGR，复制本条信息，打开【小红书】App查看精彩内容！"/>
        <filter val="Ealine发布了一篇小红书笔记，快来看吧！😆 A0qvVNOtoR0bkG4 😆 http://xhslink.com/ZOcpS，复制本条信息，打开【小红书】App查看精彩内容！"/>
        <filter val="Even、zZ发布了一篇小红书笔记，快来看吧！😆 xtr9XXoGbYteYtI 😆 http://xhslink.com/SBMER，复制本条信息，打开【小红书】App查看精彩内容！"/>
        <filter val="Heather发布了一篇小红书笔记，快来看吧！😆 ikkhULsYlpZztX9 😆 http://xhslink.com/JLLER，复制本条信息，打开【小红书】App查看精彩内容！"/>
        <filter val="http://xhslink.com/fSqOR"/>
        <filter val="https://itunes.apple.com/cn/app/id741292507?l=en&amp;mt=8"/>
        <filter val="https://www.xiaohongshu.com/discovery/item/5f8d6de20000000001006e58"/>
        <filter val="https://www.xiaohongshu.com/discovery/item/5f90f764000000000101e590?apptime=1605344966&amp;appuid=5ee8cac7000000000101e693&amp;xhsshare=CopyLink"/>
        <filter val="https://www.xiaohongshu.com/discovery/item/5f9cdbb20000000001005244?xhsshare=CopyLink&amp;appuid=598eebf250c4b44824942b8a&amp;apptime=1605250082"/>
        <filter val="https://www.xiaohongshu.com/user/profile/56c6847d1c07df21022ba284?xhsshare=CopyLink&amp;appuid=56c6847d1c07df21022ba284&amp;apptime=1601187152"/>
        <filter val="https://www.xiaohongshu.com/user/profile/58837ebe50c4b46f0dd1e006?xhsshare=CopyLink&amp;appuid=58837ebe50c4b46f0dd1e006&amp;apptime=1582529433"/>
        <filter val="https://www.xiaohongshu.com/user/profile/599bcfa482ec390212a32890?xhsshare=CopyLink&amp;appuid=599bcfa482ec390212a32890&amp;apptime=1591068344"/>
        <filter val="https://www.xiaohongshu.com/user/profile/59a52f086a6a69358b171297?xhsshare=CopyLink&amp;appuid=59a52f086a6a69358b171297&amp;apptime=1596176173"/>
        <filter val="https://www.xiaohongshu.com/user/profile/5a032bc74eacab78d62110be?xhsshare=CopyLink&amp;appuid=5a032bc74eacab78d62110be&amp;apptime=1582713891"/>
        <filter val="https://www.xiaohongshu.com/user/profile/5a22741911be106608ca0341?xhsshare=CopyLink&amp;appuid=5bded815b86ade0001080d7f&amp;apptime=1595842405"/>
        <filter val="https://www.xiaohongshu.com/user/profile/5aa2a86ee8ac2b280646ca78?xhsshare=CopyLink&amp;appuid=5aa2a86ee8ac2b280646ca78&amp;apptime=1586259481"/>
        <filter val="https://www.xiaohongshu.com/user/profile/5afad76c11be1049912b54bb?xhsshare=CopyLink&amp;appuid=5afad76c11be1049912b54bb&amp;apptime=1584429053"/>
        <filter val="https://www.xiaohongshu.com/user/profile/5b32df97f7e8b94521dd3098?xhsshare=CopyLink&amp;appuid=5b32df97f7e8b94521dd3098&amp;apptime=1605449985"/>
        <filter val="https://www.xiaohongshu.com/user/profile/5b5955bae8ac2b5ce3c676ed?xhsshare=CopyLink&amp;appuid=5b5955bae8ac2b5ce3c676ed&amp;apptime=1600399124"/>
        <filter val="https://www.xiaohongshu.com/user/profile/5bab95362d833c00015887a9?xhsshare=CopyLink&amp;appuid=5bab95362d833c00015887a9&amp;apptime=1542880311"/>
        <filter val="https://www.xiaohongshu.com/user/profile/5bab974a8abbba0001941055?xhsshare=CopyLink&amp;appuid=5bab974a8abbba0001941055&amp;apptime=1552537339"/>
        <filter val="https://www.xiaohongshu.com/user/profile/5baddd0d8e36b50001ae16ac?xhsshare=CopyLink&amp;appuid=5baddd0d8e36b50001ae16ac&amp;apptime=1597982443"/>
        <filter val="https://www.xiaohongshu.com/user/profile/5baf31c144deec0001b61c6b?xhsshare=CopyLink&amp;appuid=5baf31c144deec0001b61c6b&amp;apptime=1589166983"/>
        <filter val="https://www.xiaohongshu.com/user/profile/5bc46eb1dc0068000128c876?xhsshare=CopyLink&amp;appuid=5bc46eb1dc0068000128c876&amp;apptime=1551252747"/>
        <filter val="https://www.xiaohongshu.com/user/profile/5bcc276083f1170001689b55?xhsshare=CopyLink&amp;appuid=5bcc276083f1170001689b55&amp;apptime=1583306415"/>
        <filter val="https://www.xiaohongshu.com/user/profile/5bdac65cfa3e430001ae43dc?xhsshare=CopyLink&amp;appuid=5bdac65cfa3e430001ae43dc&amp;apptime=1576737167"/>
        <filter val="https://www.xiaohongshu.com/user/profile/5bded815b86ade0001080d7f?xhsshare=CopyLink&amp;appuid=5bded815b86ade0001080d7f&amp;apptime=1564998089"/>
        <filter val="https://www.xiaohongshu.com/user/profile/5bfd3997e5ff920001bbbe2f?xhsshare=CopyLink&amp;appuid=5bfd3997e5ff920001bbbe2f&amp;apptime=1597387062"/>
        <filter val="https://www.xiaohongshu.com/user/profile/5bff98e20000000005013294?xhsshare=CopyLink&amp;appuid=5bff98e20000000005013294&amp;apptime=1551843906"/>
        <filter val="https://www.xiaohongshu.com/user/profile/5c2f0d6e000000000501a011?xhsshare=CopyLink&amp;appuid=5c2f0d6e000000000501a011&amp;apptime=1560402594"/>
        <filter val="https://www.xiaohongshu.com/user/profile/5d11971e0000000010020668?xhsshare=CopyLink&amp;appuid=5be78f0844363b63e956b0f3&amp;apptime=1601188924"/>
        <filter val="https://www.xiaohongshu.com/user/profile/5e1d1fc50000000001009af8?xhsshare=CopyLink&amp;appuid=5e1d1fc50000000001009af8&amp;apptime=1600138414"/>
        <filter val="https://www.xiaohongshu.com/user/profile/5eb2cb6e0000000001005ac8?xhsshare=CopyLink&amp;appuid=5eb2cb6e0000000001005ac8&amp;apptime=1605259854"/>
        <filter val="LCORGI 柯小基发布了一篇小红书笔记，快来看吧！😆 XakhjBExRHHreyP 😆 http://xhslink.com/pjYFR，复制本条信息，打开【小红书】App查看精彩内容！"/>
        <filter val="Suneii发布了一篇小红书笔记，快来看吧！😆 u4mTT9bBNqfP6uN 😆 http://xhslink.com/kACUR，复制本条信息，打开【小红书】App查看精彩内容！"/>
        <filter val="Wwwww发布了一篇小红书笔记，快来看吧！😆 3w8Gl6vgXmGoZcO 😆 http://xhslink.com/NhF2R，复制本条信息，打开【小红书】App查看精彩内容！"/>
        <filter val="Yoki美眉发布了一篇小红书笔记，快来看吧！😆 AODQLI6o4DuoN4o 😆 http://xhslink.com/QYVER，复制本条信息，打开【小红书】App查看精彩内容！"/>
        <filter val="🍓 Strawberry kiss🍓发布了一篇小红书笔记，快来看吧！😆 G1V6rjapxkKH7g9 😆 http://xhslink.com/ZIEPR，复制本条信息，打开【小红书】App查看精彩内容！"/>
        <filter val="一林灰兔发布了一篇小红书笔记，快来看吧！😆 GcnHquXyQzTnr1n 😆 http://xhslink.com/OKxnS，复制本条信息，打开【小红书】App查看精彩内容！"/>
        <filter val="一根蝦條-发布了一篇小红书笔记，快来看吧！😆 wF2bO6daa55eqAz 😆 http://xhslink.com/ZQFHR，复制本条信息，打开【小红书】App查看精彩内容！"/>
        <filter val="久别重逢发布了一篇小红书笔记，快来看吧！😆 gk87iZY8FtAfnNp 😆 http://xhslink.com/beyFR，复制本条信息，打开【小红书】App查看精彩内容！"/>
        <filter val="你们这个报名表设计的有问题  黏贴不了链接"/>
        <filter val="你的先生发布了一篇小红书笔记，快来看吧！😆 MuvI6aNfkv7iNE9 😆 http://xhslink.com/YKZFR，复制本条信息，打开【小红书】App查看精彩内容！"/>
        <filter val="偷喝旺仔发布了一篇小红书笔记，快来看吧！😆 Ab5D7a4wrADwhpg 😆 http://xhslink.com/1yxoS，复制本条信息，打开【小红书】App查看精彩内容！"/>
        <filter val="冲啊婷子发布了一篇小红书笔记，快来看吧！😆 4SNn80kSODccraQ 😆 http://xhslink.com/hvuHR，复制本条信息，打开【小红书】App查看精彩内容！"/>
        <filter val="卢小萌发布了一篇小红书笔记，快来看吧！😆 u5ehkifcC8QLryr 😆 http://xhslink.com/koxnS，复制本条信息，打开【小红书】App查看精彩内容！"/>
        <filter val="可凡了发布了一篇小红书笔记，快来看吧！😆 w1nbzmpOs1vJTd3 😆 http://xhslink.com/sU5FR，复制本条信息，打开【小红书】App查看精彩内容！"/>
        <filter val="多肉葡萄🍇发布了一篇小红书笔记，快来看吧！😆 hMIRZjwB5pbI6QO 😆 http://xhslink.com/fuEnS，复制本条信息，打开【小红书】App查看精彩内容！"/>
        <filter val="奶酪爱你呀发布了一篇小红书笔记，快来看吧！😆 lq8CXdFqDoTUxpA 😆 http://xhslink.com/s4NnS，复制本条信息，打开【小红书】App查看精彩内容！"/>
        <filter val="好姑凉发布了一篇小红书笔记，快来看吧！😆 TgfaxNqaToR8kq2 😆 http://xhslink.com/yRGER，复制本条信息，打开【小红书】App查看精彩内容！"/>
        <filter val="婧婧来了发布了一篇小红书笔记，快来看吧！😆 P12cwYkbDXIZmHM 😆 http://xhslink.com/gSGER，复制本条信息，打开【小红书】App查看精彩内容！"/>
        <filter val="实.发布了一篇小红书笔记，快来看吧！😆 buNd9mOempqtGen 😆 http://xhslink.com/WM3MR，复制本条信息，打开【小红书】App查看精彩内容！"/>
        <filter val="富江筱筱发布了一篇小红书笔记，快来看吧！😆 bRktRyp01DVpw9s 😆 http://xhslink.com/oNJnS，复制本条信息，打开【小红书】App查看精彩内容！"/>
        <filter val="小乔要努力发布了一篇小红书笔记，快来看吧！😆 iCQHSKTxt75BTk3 😆 http://xhslink.com/sOCER，复制本条信息，打开【小红书】App查看精彩内容！"/>
        <filter val="小可爱的老王发布了一篇小红书笔记，快来看吧！😆 5gZHsnYvUiRyQ8r 😆 http://xhslink.com/5GIER，复制本条信息，打开【小红书】App查看精彩内容！"/>
        <filter val="小星六克发布了一篇小红书笔记，快来看吧！😆 cplqe17jnHqky4C 😆 http://xhslink.com/zhanS，复制本条信息，打开【小红书】App查看精彩内容！"/>
        <filter val="小桃七酱发布了一篇小红书笔记，快来看吧！😆 23yFt5LTkpseEEU 😆 http://xhslink.com/pXe1R，复制本条信息，打开【小红书】App查看精彩内容！"/>
        <filter val="小河豚MM发布了一篇小红书笔记，快来看吧！😆 6S71yjH5P1EGr03 😆 http://xhslink.com/iZMER，复制本条信息，打开【小红书】App查看精彩内容！"/>
        <filter val="小猪佩琪发布了一篇小红书笔记，快来看吧！😆 hUhK6NS6vKKzNRP 😆 http://xhslink.com/wcwJR，复制本条信息，打开【小红书】App查看精彩内容！"/>
        <filter val="小肉球发布了一篇小红书笔记，快来看吧！😆 L1SHavkoyhVLlET 😆 http://xhslink.com/BGTFR，复制本条信息，打开【小红书】App查看精彩内容！"/>
        <filter val="小邓快跑发布了一篇小红书笔记，快来看吧！😆 8PnAR4X5pxyqcPX 😆 http://xhslink.com/HbHHR，复制本条信息，打开【小红书】App查看精彩内容！"/>
        <filter val="彭彭鱼宴发布了一篇小红书笔记，快来看吧！😆 Nz3i7fBsBnq9hsJ 😆 http://xhslink.com/YznQR，复制本条信息，打开【小红书】App查看精彩内容！"/>
        <filter val="放羊的小昭发布了一篇小红书笔记，快来看吧！😆 9v76fgomypOWOIq 😆 http://xhslink.com/l58MR，复制本条信息，打开【小红书】App查看精彩内容！"/>
        <filter val="敏怡MINI发布了一篇小红书笔记，快来看吧！😆 uMcAjAEMzBAXsHn 😆 http://xhslink.com/FohFR，复制本条信息，打开【小红书】App查看精彩内容！"/>
        <filter val="文儿不要鱼尾纹:)发布了一篇小红书笔记，快来看吧！😆 BQWkuXzrV8xies9 😆 http://xhslink.com/mN9FR，复制本条信息，打开【小红书】App查看精彩内容！"/>
        <filter val="文熙发布了一篇小红书笔记，快来看吧！😆 C9whqSs9PJ00UYf 😆 http://xhslink.com/6EJER，复制本条信息，打开【小红书】App查看精彩内容！"/>
        <filter val="新的 粉底霜，洒了半瓶 我太心疼了⚠️⚠️#种草 @DOU+小助手  https://v.douyin.com/JHkEH9v/ 复制此链接，打开抖音，直接观看视频！"/>
        <filter val="旺了个米发布了一篇小红书笔记，快来看吧！😆 oyf7qsobdBaWoLc 😆 http://xhslink.com/glZJR，复制本条信息，打开【小红书】App查看精彩内容！"/>
        <filter val="是莹滢a发布了一篇小红书笔记，快来看吧！😆 NfZovvWdzOVqJv3 😆 http://xhslink.com/R4mFR，复制本条信息，打开【小红书】App查看精彩内容！"/>
        <filter val="是蜜桃呀🍑发布了一篇小红书笔记，快来看吧！😆 hHn4PqAao8yyfxS 😆 http://xhslink.com/NqMRR，复制本条信息，打开【小红书】App查看精彩内容！"/>
        <filter val="晚安喵发布了一篇小红书笔记，快来看吧！😆 024YsCn9auQmIf9 😆 http://xhslink.com/1C7JR，复制本条信息，打开【小红书】App查看精彩内容！"/>
        <filter val="晚间偷亲吧发布了一篇小红书笔记，快来看吧！😆 DU4TAcKxJxSYmCl 😆 http://xhslink.com/jDH1R，复制本条信息，打开【小红书】App查看精彩内容！"/>
        <filter val="月半发布了一篇小红书笔记，快来看吧！😆 zgGu09HNWdmDXHi 😆 http://xhslink.com/GqQoS，复制本条信息，打开【小红书】App查看精彩内容！"/>
        <filter val="月饼冰发布了一篇小红书笔记，快来看吧！😆 srM2T5aFkHrk20T 😆 http://xhslink.com/K4AER，复制本条信息，打开【小红书】App查看精彩内容！"/>
        <filter val="木直植发布了一篇小红书笔记，快来看吧！😆 LgptIo1HWpJJgpU 😆 http://xhslink.com/lRCER，复制本条信息，打开【小红书】App查看精彩内容！"/>
        <filter val="林儿菇娘发布了一篇小红书笔记，快来看吧！😆 bmVLrO0t2pLLjDr 😆 http://xhslink.com/VBdFR，复制本条信息，打开【小红书】App查看精彩内容！"/>
        <filter val="林小婉发布了一篇小红书笔记，快来看吧！😆 MmpHPH1ZbDumFgx 😆 http://xhslink.com/iJXER，复制本条信息，打开【小红书】App查看精彩内容！"/>
        <filter val="柠七不加冰发布了一篇小红书笔记，快来看吧！😆 iZyN48pbST6MTQQ 😆 http://xhslink.com/UViFR，复制本条信息，打开【小红书】App查看精彩内容！"/>
        <filter val="桥本连奈发布了一篇小红书笔记，快来看吧！😆 y5KQCiNchL7mtTT 😆 http://xhslink.com/dHEER，复制本条信息，打开【小红书】App查看精彩内容！"/>
        <filter val="清水秋秋发布了一篇小红书笔记，快来看吧！😆 4EWDQfkAEAkOGHA 😆 http://xhslink.com/qyuFR，复制本条信息，打开【小红书】App查看精彩内容！"/>
        <filter val="甜锅发布了一篇小红书笔记，快来看吧！😆 JFhF0xb2Gc0Umbz 😆 http://xhslink.com/OHyER，复制本条信息，打开【小红书】App查看精彩内容！"/>
        <filter val="皮蛋瘦肉不要粥发布了一篇小红书笔记，快来看吧！😆 XVT9BG3Ac1qnXBP 😆 http://xhslink.com/wnMKR，复制本条信息，打开【小红书】App查看精彩内容！"/>
        <filter val="粘贴不了 见最近发布有"/>
        <filter val="纪以宁发布了一篇小红书笔记，快来看吧！😆 8jYSZ2NrvSCoqpj 😆 http://xhslink.com/XStec，复制本条信息，打开【小红书】App查看精彩内容！"/>
        <filter val="纯仔Cairne发布了一篇小红书笔记，快来看吧！😆 by7ZDwBLwfRrvSE 😆 http://xhslink.com/zMAER，复制本条信息，打开【小红书】App查看精彩内容！"/>
        <filter val="缸妹儿plus呀发布了一篇小红书笔记，快来看吧！😆 y1AYJQdh2BiMInJ 😆 http://xhslink.com/n0JER，复制本条信息，打开【小红书】App查看精彩内容！"/>
        <filter val="羊羊长不高发布了一篇小红书笔记，快来看吧！😆 Jt01TIJx9AO6cvy 😆 http://xhslink.com/SAeFR，复制本条信息，打开【小红书】App查看精彩内容！"/>
        <filter val="聆听的哆若米发布了一篇小红书笔记，快来看吧！😆 9yBEokqXDAPbHaY 😆 http://xhslink.com/aIEMR，复制本条信息，打开【小红书】App查看精彩内容！"/>
        <filter val="胖小猪发布了一篇小红书笔记，快来看吧！😆 bEGiLPFGLDTr57h 😆 http://xhslink.com/kgpHR，复制本条信息，打开【小红书】App查看精彩内容！"/>
        <filter val="芝士cookies发布了一篇小红书笔记，快来看吧！😆 OMfdonZOBasePCI 😆 http://xhslink.com/nOHKR，复制本条信息，打开【小红书】App查看精彩内容！"/>
        <filter val="花泽小仙发布了一篇小红书笔记，快来看吧！😆 kCHqAUSDgyPg9Rr 😆 http://xhslink.com/QdJTR，复制本条信息，打开【小红书】App查看精彩内容！"/>
        <filter val="茶白发布了一篇小红书笔记，快来看吧！😆 fzCdTMTmaqtpbQQ 😆 http://xhslink.com/Q6QNR，复制本条信息，打开【小红书】App查看精彩内容！"/>
        <filter val="草莓味的27-发布了一篇小红书笔记，快来看吧！😆 2yDrjoWhU0XjZrn 😆 http://xhslink.com/V9BnS，复制本条信息，打开【小红书】App查看精彩内容！"/>
        <filter val="草莓味的27-发布了一篇小红书笔记，快来看吧！😆 gD7vWe11qSN94t6 😆 http://xhslink.com/FeikS，复制本条信息，打开【小红书】App查看精彩内容！"/>
        <filter val="蜜桃乌龙yy发布了一篇小红书笔记，快来看吧！😆 ZV3KYrfieuaTeIx 😆 http://xhslink.com/HhtpS，复制本条信息，打开【小红书】App查看精彩内容！"/>
        <filter val="辛辛森纳发布了一篇小红书笔记，快来看吧！😆 3DnJPenSqjLQOUW 😆 http://xhslink.com/X4lHR，复制本条信息，打开【小红书】App查看精彩内容！"/>
        <filter val="钟一zoey发布了一篇小红书笔记，快来看吧！😆 IuzOJE3PAvEi8o4 😆 http://xhslink.com/NyQER，复制本条信息，打开【小红书】App查看精彩内容！"/>
        <filter val="雨莱发布了一篇小红书笔记，快来看吧！😆 EZihg4ETHZVttM9 😆 http://xhslink.com/VCiJR，复制本条信息，打开【小红书】App查看精彩内容！"/>
      </filters>
    </filterColumn>
  </autoFilter>
  <hyperlinks>
    <hyperlink ref="V14" r:id="rId1" xr:uid="{00000000-0004-0000-0200-000000000000}"/>
    <hyperlink ref="G6" r:id="rId2" xr:uid="{00000000-0004-0000-0200-000001000000}"/>
    <hyperlink ref="G10" r:id="rId3" xr:uid="{00000000-0004-0000-0200-000002000000}"/>
    <hyperlink ref="G14" r:id="rId4" xr:uid="{00000000-0004-0000-0200-000003000000}"/>
    <hyperlink ref="G15" r:id="rId5" xr:uid="{00000000-0004-0000-0200-000004000000}"/>
    <hyperlink ref="G23" r:id="rId6" xr:uid="{00000000-0004-0000-0200-000005000000}"/>
    <hyperlink ref="G26" r:id="rId7" xr:uid="{00000000-0004-0000-0200-000006000000}"/>
    <hyperlink ref="Q341" r:id="rId8" xr:uid="{00000000-0004-0000-0200-000007000000}"/>
    <hyperlink ref="G37" r:id="rId9" xr:uid="{00000000-0004-0000-0200-000008000000}"/>
    <hyperlink ref="G39" r:id="rId10" xr:uid="{00000000-0004-0000-0200-000009000000}"/>
    <hyperlink ref="G41" r:id="rId11" xr:uid="{00000000-0004-0000-0200-00000A000000}"/>
    <hyperlink ref="G48" r:id="rId12" xr:uid="{00000000-0004-0000-0200-00000B000000}"/>
    <hyperlink ref="G52" r:id="rId13" xr:uid="{00000000-0004-0000-0200-00000C000000}"/>
    <hyperlink ref="G61" r:id="rId14" xr:uid="{00000000-0004-0000-0200-00000D000000}"/>
    <hyperlink ref="G66" r:id="rId15" xr:uid="{00000000-0004-0000-0200-00000E000000}"/>
    <hyperlink ref="G75" r:id="rId16" xr:uid="{00000000-0004-0000-0200-00000F000000}"/>
    <hyperlink ref="G81" r:id="rId17" xr:uid="{00000000-0004-0000-0200-000010000000}"/>
    <hyperlink ref="G85" r:id="rId18" xr:uid="{00000000-0004-0000-0200-000011000000}"/>
    <hyperlink ref="G89" r:id="rId19" xr:uid="{00000000-0004-0000-0200-000012000000}"/>
    <hyperlink ref="G91" r:id="rId20" xr:uid="{00000000-0004-0000-0200-000013000000}"/>
    <hyperlink ref="G99" r:id="rId21" xr:uid="{00000000-0004-0000-0200-000014000000}"/>
    <hyperlink ref="G106" r:id="rId22" xr:uid="{00000000-0004-0000-0200-000015000000}"/>
    <hyperlink ref="G127" r:id="rId23" xr:uid="{00000000-0004-0000-0200-000016000000}"/>
    <hyperlink ref="G224" r:id="rId24" xr:uid="{00000000-0004-0000-0200-000017000000}"/>
    <hyperlink ref="G230" r:id="rId25" xr:uid="{00000000-0004-0000-0200-000018000000}"/>
  </hyperlink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"/>
  <sheetViews>
    <sheetView workbookViewId="0">
      <selection activeCell="Q53" sqref="Q53"/>
    </sheetView>
  </sheetViews>
  <sheetFormatPr baseColWidth="10" defaultColWidth="8.88671875" defaultRowHeight="16.5"/>
  <sheetData>
    <row r="1" spans="1:21" s="38" customFormat="1" ht="15">
      <c r="A1" s="38" t="s">
        <v>362</v>
      </c>
      <c r="B1" s="40" t="s">
        <v>481</v>
      </c>
      <c r="C1" s="41" t="s">
        <v>482</v>
      </c>
      <c r="D1" s="38" t="s">
        <v>483</v>
      </c>
      <c r="E1" s="38" t="s">
        <v>484</v>
      </c>
      <c r="F1" s="38" t="s">
        <v>485</v>
      </c>
      <c r="G1" s="38">
        <v>300</v>
      </c>
      <c r="H1" s="38" t="s">
        <v>486</v>
      </c>
      <c r="I1" s="38" t="s">
        <v>634</v>
      </c>
      <c r="K1" s="38" t="e">
        <f>VLOOKUP(E1,[1]视频!$G$6:$M$230,7,FALSE)</f>
        <v>#N/A</v>
      </c>
      <c r="L1" s="45">
        <f t="shared" ref="L1:L7" si="0">I1/F1</f>
        <v>22.4375</v>
      </c>
      <c r="M1" s="45">
        <f t="shared" ref="M1:M7" si="1">G1/F1</f>
        <v>9.3749999999999997E-3</v>
      </c>
      <c r="N1" s="45">
        <f t="shared" ref="N1:N7" si="2">G1/I1</f>
        <v>4.1782729805013927E-4</v>
      </c>
      <c r="O1" s="38" t="s">
        <v>635</v>
      </c>
      <c r="P1" s="38" t="s">
        <v>636</v>
      </c>
      <c r="Q1" s="38" t="s">
        <v>637</v>
      </c>
      <c r="R1" s="38" t="s">
        <v>99</v>
      </c>
      <c r="S1" s="38">
        <v>500</v>
      </c>
      <c r="T1" s="38" t="s">
        <v>621</v>
      </c>
      <c r="U1" s="38" t="s">
        <v>638</v>
      </c>
    </row>
    <row r="2" spans="1:21" s="38" customFormat="1" ht="15">
      <c r="A2" s="38" t="s">
        <v>656</v>
      </c>
      <c r="B2" s="40" t="s">
        <v>657</v>
      </c>
      <c r="C2" s="41" t="s">
        <v>489</v>
      </c>
      <c r="D2" s="38" t="s">
        <v>490</v>
      </c>
      <c r="E2" s="38" t="s">
        <v>491</v>
      </c>
      <c r="F2" s="38" t="s">
        <v>492</v>
      </c>
      <c r="G2" s="38">
        <v>200</v>
      </c>
      <c r="H2" s="38" t="s">
        <v>493</v>
      </c>
      <c r="I2" s="38" t="s">
        <v>658</v>
      </c>
      <c r="K2" s="38" t="e">
        <f>VLOOKUP(E2,[1]视频!$G$6:$M$230,7,FALSE)</f>
        <v>#REF!</v>
      </c>
      <c r="L2" s="45">
        <f t="shared" si="0"/>
        <v>13.75</v>
      </c>
      <c r="M2" s="45">
        <f t="shared" si="1"/>
        <v>1.1363636363636364E-2</v>
      </c>
      <c r="N2" s="45">
        <f t="shared" si="2"/>
        <v>8.2644628099173552E-4</v>
      </c>
      <c r="O2" s="38" t="s">
        <v>605</v>
      </c>
      <c r="P2" s="38" t="s">
        <v>659</v>
      </c>
      <c r="Q2" s="38" t="s">
        <v>660</v>
      </c>
      <c r="R2" s="38" t="s">
        <v>99</v>
      </c>
      <c r="S2" s="38">
        <v>500</v>
      </c>
      <c r="T2" s="38" t="s">
        <v>661</v>
      </c>
      <c r="U2" s="38" t="s">
        <v>662</v>
      </c>
    </row>
    <row r="3" spans="1:21" s="38" customFormat="1" ht="15">
      <c r="A3" s="38" t="s">
        <v>743</v>
      </c>
      <c r="B3" s="40" t="s">
        <v>498</v>
      </c>
      <c r="C3" s="41" t="s">
        <v>499</v>
      </c>
      <c r="D3" s="38" t="s">
        <v>498</v>
      </c>
      <c r="E3" s="38" t="s">
        <v>500</v>
      </c>
      <c r="F3" s="38" t="s">
        <v>501</v>
      </c>
      <c r="G3" s="38">
        <v>200</v>
      </c>
      <c r="H3" s="38" t="s">
        <v>502</v>
      </c>
      <c r="I3" s="38" t="s">
        <v>744</v>
      </c>
      <c r="K3" s="38" t="e">
        <f>VLOOKUP(E3,[1]视频!$G$6:$M$230,7,FALSE)</f>
        <v>#REF!</v>
      </c>
      <c r="L3" s="45">
        <f t="shared" si="0"/>
        <v>8.2739307535641551</v>
      </c>
      <c r="M3" s="45">
        <f t="shared" si="1"/>
        <v>2.5458248472505093E-2</v>
      </c>
      <c r="N3" s="45">
        <f t="shared" si="2"/>
        <v>3.0769230769230769E-3</v>
      </c>
      <c r="O3" s="38" t="s">
        <v>605</v>
      </c>
      <c r="P3" s="38" t="s">
        <v>745</v>
      </c>
      <c r="Q3" s="38" t="s">
        <v>67</v>
      </c>
      <c r="R3" s="38" t="s">
        <v>99</v>
      </c>
      <c r="S3" s="38">
        <v>300</v>
      </c>
      <c r="T3" s="38" t="s">
        <v>621</v>
      </c>
      <c r="U3" s="38" t="s">
        <v>622</v>
      </c>
    </row>
    <row r="4" spans="1:21" s="39" customFormat="1" ht="15" customHeight="1">
      <c r="A4" s="39" t="s">
        <v>139</v>
      </c>
      <c r="B4" s="42" t="s">
        <v>504</v>
      </c>
      <c r="C4" s="39" t="s">
        <v>505</v>
      </c>
      <c r="D4" s="39" t="s">
        <v>504</v>
      </c>
      <c r="E4" s="39" t="s">
        <v>506</v>
      </c>
      <c r="F4" s="39" t="s">
        <v>44</v>
      </c>
      <c r="G4" s="39">
        <v>200</v>
      </c>
      <c r="H4" s="39" t="s">
        <v>507</v>
      </c>
      <c r="I4" s="39" t="s">
        <v>1050</v>
      </c>
      <c r="K4" s="39" t="e">
        <f>VLOOKUP(E4,[1]视频!$G$6:$M$230,7,FALSE)</f>
        <v>#REF!</v>
      </c>
      <c r="L4" s="46">
        <f t="shared" si="0"/>
        <v>5.7272727272727275</v>
      </c>
      <c r="M4" s="46">
        <f t="shared" si="1"/>
        <v>1.8181818181818181E-2</v>
      </c>
      <c r="N4" s="46">
        <f t="shared" si="2"/>
        <v>3.1746031746031746E-3</v>
      </c>
      <c r="O4" s="39" t="s">
        <v>635</v>
      </c>
      <c r="P4" s="39" t="s">
        <v>674</v>
      </c>
      <c r="Q4" s="39" t="s">
        <v>620</v>
      </c>
      <c r="R4" s="39" t="s">
        <v>129</v>
      </c>
      <c r="S4" s="39">
        <v>300</v>
      </c>
      <c r="T4" s="39" t="s">
        <v>621</v>
      </c>
      <c r="U4" s="39" t="s">
        <v>611</v>
      </c>
    </row>
    <row r="5" spans="1:21" s="38" customFormat="1" ht="15">
      <c r="A5" s="38" t="s">
        <v>80</v>
      </c>
      <c r="B5" s="40" t="s">
        <v>512</v>
      </c>
      <c r="C5" s="43" t="s">
        <v>513</v>
      </c>
      <c r="D5" s="38" t="s">
        <v>512</v>
      </c>
      <c r="E5" s="38" t="s">
        <v>514</v>
      </c>
      <c r="F5" s="38" t="s">
        <v>320</v>
      </c>
      <c r="G5" s="38">
        <v>200</v>
      </c>
      <c r="H5" s="38" t="s">
        <v>515</v>
      </c>
      <c r="I5" s="38" t="s">
        <v>1310</v>
      </c>
      <c r="K5" s="38" t="e">
        <f>VLOOKUP(E5,[1]视频!$G$6:$M$230,7,FALSE)</f>
        <v>#REF!</v>
      </c>
      <c r="L5" s="45">
        <f t="shared" si="0"/>
        <v>6.1333333333333337</v>
      </c>
      <c r="M5" s="45">
        <f t="shared" si="1"/>
        <v>1.3333333333333334E-2</v>
      </c>
      <c r="N5" s="45">
        <f t="shared" si="2"/>
        <v>2.1739130434782609E-3</v>
      </c>
      <c r="O5" s="38" t="s">
        <v>605</v>
      </c>
      <c r="P5" s="38" t="s">
        <v>606</v>
      </c>
      <c r="Q5" s="38" t="s">
        <v>671</v>
      </c>
      <c r="R5" s="38" t="s">
        <v>99</v>
      </c>
      <c r="S5" s="38">
        <v>500</v>
      </c>
      <c r="T5" s="38" t="s">
        <v>1049</v>
      </c>
      <c r="U5" s="38" t="s">
        <v>715</v>
      </c>
    </row>
    <row r="6" spans="1:21" s="38" customFormat="1" ht="15">
      <c r="A6" s="38" t="s">
        <v>940</v>
      </c>
      <c r="B6" s="40" t="s">
        <v>517</v>
      </c>
      <c r="C6" s="43" t="s">
        <v>518</v>
      </c>
      <c r="D6" s="38" t="s">
        <v>519</v>
      </c>
      <c r="E6" s="38" t="s">
        <v>520</v>
      </c>
      <c r="F6" s="38" t="s">
        <v>44</v>
      </c>
      <c r="G6" s="38">
        <v>200</v>
      </c>
      <c r="H6" s="38" t="s">
        <v>521</v>
      </c>
      <c r="I6" s="38" t="s">
        <v>744</v>
      </c>
      <c r="K6" s="38" t="e">
        <f>VLOOKUP(E6,[1]视频!$G$6:$M$230,7,FALSE)</f>
        <v>#REF!</v>
      </c>
      <c r="L6" s="45">
        <f t="shared" si="0"/>
        <v>5.9090909090909092</v>
      </c>
      <c r="M6" s="45">
        <f t="shared" si="1"/>
        <v>1.8181818181818181E-2</v>
      </c>
      <c r="N6" s="45">
        <f t="shared" si="2"/>
        <v>3.0769230769230769E-3</v>
      </c>
      <c r="O6" s="38" t="s">
        <v>605</v>
      </c>
      <c r="P6" s="38" t="s">
        <v>1313</v>
      </c>
      <c r="Q6" s="38" t="s">
        <v>620</v>
      </c>
      <c r="R6" s="38" t="s">
        <v>129</v>
      </c>
      <c r="S6" s="38">
        <v>300</v>
      </c>
      <c r="T6" s="38" t="s">
        <v>621</v>
      </c>
      <c r="U6" s="38" t="s">
        <v>715</v>
      </c>
    </row>
    <row r="7" spans="1:21" s="38" customFormat="1" ht="15">
      <c r="A7" s="38" t="s">
        <v>1329</v>
      </c>
      <c r="B7" s="40" t="s">
        <v>524</v>
      </c>
      <c r="C7" s="44" t="s">
        <v>525</v>
      </c>
      <c r="D7" s="38" t="s">
        <v>1330</v>
      </c>
      <c r="E7" s="38" t="s">
        <v>527</v>
      </c>
      <c r="F7" s="38" t="s">
        <v>320</v>
      </c>
      <c r="G7" s="38">
        <v>200</v>
      </c>
      <c r="H7" s="38" t="s">
        <v>528</v>
      </c>
      <c r="I7" s="38" t="s">
        <v>789</v>
      </c>
      <c r="K7" s="38" t="e">
        <f>VLOOKUP(E7,[1]视频!$G$6:$M$230,7,FALSE)</f>
        <v>#REF!</v>
      </c>
      <c r="L7" s="45">
        <f t="shared" si="0"/>
        <v>5.5333333333333332</v>
      </c>
      <c r="M7" s="45">
        <f t="shared" si="1"/>
        <v>1.3333333333333334E-2</v>
      </c>
      <c r="N7" s="45">
        <f t="shared" si="2"/>
        <v>2.4096385542168677E-3</v>
      </c>
      <c r="O7" s="38" t="s">
        <v>605</v>
      </c>
      <c r="P7" s="38" t="s">
        <v>1259</v>
      </c>
      <c r="Q7" s="38" t="s">
        <v>1331</v>
      </c>
      <c r="R7" s="38" t="s">
        <v>99</v>
      </c>
      <c r="S7" s="38">
        <v>300</v>
      </c>
      <c r="T7" s="38" t="s">
        <v>1332</v>
      </c>
      <c r="U7" s="38" t="s">
        <v>1116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"/>
  <sheetViews>
    <sheetView workbookViewId="0">
      <selection activeCell="Q53" sqref="Q53"/>
    </sheetView>
  </sheetViews>
  <sheetFormatPr baseColWidth="10" defaultColWidth="8.88671875" defaultRowHeight="16.5"/>
  <sheetData>
    <row r="1" spans="1:23" s="35" customFormat="1" ht="15">
      <c r="A1" s="35" t="s">
        <v>363</v>
      </c>
      <c r="B1" s="35" t="s">
        <v>432</v>
      </c>
      <c r="C1" s="35" t="s">
        <v>433</v>
      </c>
      <c r="D1" s="35" t="s">
        <v>432</v>
      </c>
      <c r="E1" s="36" t="s">
        <v>434</v>
      </c>
      <c r="G1" s="35" t="s">
        <v>44</v>
      </c>
      <c r="H1" s="35">
        <v>200</v>
      </c>
      <c r="I1" s="35" t="s">
        <v>435</v>
      </c>
      <c r="J1" s="35" t="s">
        <v>639</v>
      </c>
      <c r="L1" s="35" t="s">
        <v>584</v>
      </c>
      <c r="M1" s="37">
        <f>J1/G1</f>
        <v>15.545454545454545</v>
      </c>
      <c r="N1" s="37">
        <f>T1/G1</f>
        <v>2.7272727272727271E-2</v>
      </c>
      <c r="O1" s="37">
        <f>T1/J1</f>
        <v>1.7543859649122807E-3</v>
      </c>
      <c r="P1" s="35" t="s">
        <v>605</v>
      </c>
      <c r="Q1" s="35" t="s">
        <v>606</v>
      </c>
      <c r="R1" s="35" t="s">
        <v>637</v>
      </c>
      <c r="S1" s="35" t="s">
        <v>99</v>
      </c>
      <c r="T1" s="35">
        <v>300</v>
      </c>
      <c r="U1" s="36" t="s">
        <v>640</v>
      </c>
      <c r="V1" s="35" t="s">
        <v>622</v>
      </c>
      <c r="W1" s="35">
        <v>200</v>
      </c>
    </row>
    <row r="2" spans="1:23" s="35" customFormat="1" ht="15">
      <c r="A2" s="35" t="s">
        <v>912</v>
      </c>
      <c r="B2" s="35" t="s">
        <v>913</v>
      </c>
      <c r="C2" s="35" t="s">
        <v>438</v>
      </c>
      <c r="D2" s="35" t="s">
        <v>439</v>
      </c>
      <c r="E2" s="36" t="s">
        <v>440</v>
      </c>
      <c r="G2" s="35" t="s">
        <v>56</v>
      </c>
      <c r="H2" s="35">
        <v>200</v>
      </c>
      <c r="I2" s="35" t="s">
        <v>441</v>
      </c>
      <c r="J2" s="35" t="s">
        <v>914</v>
      </c>
      <c r="L2" s="35" t="s">
        <v>584</v>
      </c>
      <c r="M2" s="37">
        <v>10.538461538461499</v>
      </c>
      <c r="N2" s="37">
        <v>3.8461538461538498E-2</v>
      </c>
      <c r="O2" s="37">
        <v>3.6496350364963498E-3</v>
      </c>
      <c r="P2" s="35" t="s">
        <v>635</v>
      </c>
      <c r="Q2" s="35" t="s">
        <v>915</v>
      </c>
      <c r="R2" s="35" t="s">
        <v>644</v>
      </c>
      <c r="S2" s="35" t="s">
        <v>129</v>
      </c>
      <c r="T2" s="35">
        <v>500</v>
      </c>
      <c r="U2" s="35" t="s">
        <v>916</v>
      </c>
      <c r="V2" s="35" t="s">
        <v>662</v>
      </c>
      <c r="W2" s="35">
        <v>200</v>
      </c>
    </row>
    <row r="3" spans="1:23" s="35" customFormat="1" ht="15">
      <c r="A3" s="35" t="s">
        <v>955</v>
      </c>
      <c r="B3" s="35" t="s">
        <v>445</v>
      </c>
      <c r="C3" s="35" t="s">
        <v>446</v>
      </c>
      <c r="D3" s="35" t="s">
        <v>445</v>
      </c>
      <c r="E3" s="36" t="s">
        <v>447</v>
      </c>
      <c r="G3" s="35" t="s">
        <v>448</v>
      </c>
      <c r="H3" s="35">
        <v>200</v>
      </c>
      <c r="I3" s="35" t="s">
        <v>449</v>
      </c>
      <c r="J3" s="35" t="s">
        <v>956</v>
      </c>
      <c r="L3" s="35" t="s">
        <v>584</v>
      </c>
      <c r="M3" s="37">
        <v>9.0322580645161299</v>
      </c>
      <c r="N3" s="37">
        <v>2.4193548387096801E-2</v>
      </c>
      <c r="O3" s="37">
        <v>2.6785714285714299E-3</v>
      </c>
      <c r="P3" s="35" t="s">
        <v>605</v>
      </c>
      <c r="Q3" s="35" t="s">
        <v>741</v>
      </c>
      <c r="R3" s="35" t="s">
        <v>671</v>
      </c>
      <c r="S3" s="35" t="s">
        <v>99</v>
      </c>
      <c r="T3" s="35">
        <v>300</v>
      </c>
      <c r="U3" s="35" t="s">
        <v>957</v>
      </c>
      <c r="V3" s="35" t="s">
        <v>611</v>
      </c>
      <c r="W3" s="35">
        <v>200</v>
      </c>
    </row>
    <row r="4" spans="1:23" s="35" customFormat="1" ht="15">
      <c r="A4" s="35" t="s">
        <v>1088</v>
      </c>
      <c r="B4" s="35" t="s">
        <v>451</v>
      </c>
      <c r="C4" s="35" t="s">
        <v>452</v>
      </c>
      <c r="D4" s="35" t="s">
        <v>451</v>
      </c>
      <c r="E4" s="36" t="s">
        <v>453</v>
      </c>
      <c r="G4" s="35" t="s">
        <v>454</v>
      </c>
      <c r="H4" s="35">
        <v>300</v>
      </c>
      <c r="I4" s="35" t="s">
        <v>455</v>
      </c>
      <c r="J4" s="35" t="s">
        <v>1089</v>
      </c>
      <c r="L4" s="35" t="s">
        <v>584</v>
      </c>
      <c r="M4" s="37">
        <f>J4/G4</f>
        <v>6.4685855772206748</v>
      </c>
      <c r="N4" s="37">
        <f>T4/G4</f>
        <v>1.5475085112968121E-2</v>
      </c>
      <c r="O4" s="37">
        <f>T4/J4</f>
        <v>2.3923444976076554E-3</v>
      </c>
      <c r="P4" s="35" t="s">
        <v>605</v>
      </c>
      <c r="Q4" s="35" t="s">
        <v>1090</v>
      </c>
      <c r="R4" s="35" t="s">
        <v>620</v>
      </c>
      <c r="S4" s="35" t="s">
        <v>99</v>
      </c>
      <c r="T4" s="35">
        <v>500</v>
      </c>
      <c r="U4" s="35" t="s">
        <v>1091</v>
      </c>
      <c r="V4" s="35" t="s">
        <v>715</v>
      </c>
      <c r="W4" s="35">
        <v>300</v>
      </c>
    </row>
    <row r="5" spans="1:23" s="35" customFormat="1" ht="15">
      <c r="A5" s="35" t="s">
        <v>1166</v>
      </c>
      <c r="B5" s="35" t="s">
        <v>457</v>
      </c>
      <c r="C5" s="35" t="s">
        <v>458</v>
      </c>
      <c r="D5" s="35" t="s">
        <v>459</v>
      </c>
      <c r="E5" s="36" t="s">
        <v>460</v>
      </c>
      <c r="G5" s="35" t="s">
        <v>461</v>
      </c>
      <c r="H5" s="35">
        <v>200</v>
      </c>
      <c r="I5" s="35" t="s">
        <v>458</v>
      </c>
      <c r="J5" s="35" t="s">
        <v>673</v>
      </c>
      <c r="L5" s="35" t="s">
        <v>584</v>
      </c>
      <c r="M5" s="37">
        <v>6.0909090909090899</v>
      </c>
      <c r="N5" s="37">
        <v>1.3636363636363599E-2</v>
      </c>
      <c r="O5" s="37">
        <v>2.23880597014925E-3</v>
      </c>
      <c r="P5" s="35" t="s">
        <v>605</v>
      </c>
      <c r="Q5" s="35" t="s">
        <v>741</v>
      </c>
      <c r="R5" s="35" t="s">
        <v>607</v>
      </c>
      <c r="S5" s="35" t="s">
        <v>100</v>
      </c>
      <c r="T5" s="35">
        <v>300</v>
      </c>
      <c r="U5" s="35" t="s">
        <v>1167</v>
      </c>
      <c r="V5" s="35" t="s">
        <v>715</v>
      </c>
      <c r="W5" s="35">
        <v>200</v>
      </c>
    </row>
    <row r="6" spans="1:23" s="35" customFormat="1" ht="15">
      <c r="A6" s="35" t="s">
        <v>62</v>
      </c>
      <c r="B6" s="35" t="s">
        <v>889</v>
      </c>
      <c r="C6" s="35" t="s">
        <v>468</v>
      </c>
      <c r="D6" s="35" t="s">
        <v>469</v>
      </c>
      <c r="E6" s="36" t="s">
        <v>470</v>
      </c>
      <c r="G6" s="35" t="s">
        <v>56</v>
      </c>
      <c r="H6" s="35">
        <v>200</v>
      </c>
      <c r="I6" s="35" t="s">
        <v>471</v>
      </c>
      <c r="J6" s="35" t="s">
        <v>890</v>
      </c>
      <c r="L6" s="35" t="s">
        <v>584</v>
      </c>
      <c r="M6" s="37">
        <v>5.3076923076923102</v>
      </c>
      <c r="N6" s="37">
        <v>2.3076923076923099E-2</v>
      </c>
      <c r="O6" s="37">
        <v>4.3478260869565201E-3</v>
      </c>
      <c r="P6" s="35" t="s">
        <v>635</v>
      </c>
      <c r="Q6" s="35" t="s">
        <v>891</v>
      </c>
      <c r="R6" s="35" t="s">
        <v>892</v>
      </c>
      <c r="S6" s="35" t="s">
        <v>100</v>
      </c>
      <c r="T6" s="35">
        <v>300</v>
      </c>
      <c r="U6" s="35" t="s">
        <v>893</v>
      </c>
      <c r="V6" s="35" t="s">
        <v>622</v>
      </c>
      <c r="W6" s="35">
        <v>200</v>
      </c>
    </row>
  </sheetData>
  <hyperlinks>
    <hyperlink ref="U1" r:id="rId1" xr:uid="{00000000-0004-0000-0400-000000000000}"/>
    <hyperlink ref="E1" r:id="rId2" xr:uid="{00000000-0004-0000-0400-000001000000}"/>
    <hyperlink ref="E2" r:id="rId3" xr:uid="{00000000-0004-0000-0400-000002000000}"/>
    <hyperlink ref="E3" r:id="rId4" xr:uid="{00000000-0004-0000-0400-000003000000}"/>
    <hyperlink ref="E4" r:id="rId5" xr:uid="{00000000-0004-0000-0400-000004000000}"/>
    <hyperlink ref="E5" r:id="rId6" xr:uid="{00000000-0004-0000-0400-000005000000}"/>
    <hyperlink ref="E6" r:id="rId7" xr:uid="{00000000-0004-0000-0400-000006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67" workbookViewId="0">
      <selection activeCell="Q53" sqref="Q53"/>
    </sheetView>
  </sheetViews>
  <sheetFormatPr baseColWidth="10" defaultColWidth="8.88671875" defaultRowHeight="16.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6"/>
  <sheetViews>
    <sheetView topLeftCell="A10" workbookViewId="0">
      <selection activeCell="A46" sqref="A46"/>
    </sheetView>
  </sheetViews>
  <sheetFormatPr baseColWidth="10" defaultColWidth="8.88671875" defaultRowHeight="16.5"/>
  <cols>
    <col min="1" max="1" width="18.77734375" customWidth="1"/>
    <col min="3" max="3" width="14.5546875" style="19" customWidth="1"/>
  </cols>
  <sheetData>
    <row r="1" spans="1:4" ht="17.25">
      <c r="A1" s="20" t="s">
        <v>32</v>
      </c>
      <c r="B1" s="21">
        <v>300</v>
      </c>
      <c r="C1" s="21" t="s">
        <v>33</v>
      </c>
      <c r="D1" s="22" t="s">
        <v>34</v>
      </c>
    </row>
    <row r="2" spans="1:4" ht="17.25">
      <c r="A2" s="10" t="s">
        <v>40</v>
      </c>
      <c r="B2" s="11">
        <v>200</v>
      </c>
      <c r="C2" s="11" t="s">
        <v>41</v>
      </c>
      <c r="D2" s="13" t="s">
        <v>42</v>
      </c>
    </row>
    <row r="3" spans="1:4" ht="17.25">
      <c r="A3" s="20" t="s">
        <v>53</v>
      </c>
      <c r="B3" s="21">
        <v>200</v>
      </c>
      <c r="C3" s="21" t="s">
        <v>54</v>
      </c>
      <c r="D3" s="22" t="s">
        <v>53</v>
      </c>
    </row>
    <row r="4" spans="1:4" ht="17.25">
      <c r="A4" s="10" t="s">
        <v>69</v>
      </c>
      <c r="B4" s="11">
        <v>200</v>
      </c>
      <c r="C4" s="11" t="s">
        <v>70</v>
      </c>
      <c r="D4" s="13" t="s">
        <v>71</v>
      </c>
    </row>
    <row r="5" spans="1:4" ht="17.25">
      <c r="A5" s="20" t="s">
        <v>82</v>
      </c>
      <c r="B5" s="21">
        <v>200</v>
      </c>
      <c r="C5" s="21">
        <v>739174124</v>
      </c>
      <c r="D5" s="22" t="s">
        <v>83</v>
      </c>
    </row>
    <row r="6" spans="1:4" ht="17.25">
      <c r="A6" s="10" t="s">
        <v>91</v>
      </c>
      <c r="B6" s="11">
        <v>200</v>
      </c>
      <c r="C6" s="11">
        <v>13716078043</v>
      </c>
      <c r="D6" s="13" t="s">
        <v>92</v>
      </c>
    </row>
    <row r="7" spans="1:4" ht="17.25">
      <c r="A7" s="20" t="s">
        <v>101</v>
      </c>
      <c r="B7" s="21">
        <v>200</v>
      </c>
      <c r="C7" s="21" t="s">
        <v>102</v>
      </c>
      <c r="D7" s="22" t="s">
        <v>103</v>
      </c>
    </row>
    <row r="8" spans="1:4" ht="17.25">
      <c r="A8" s="10" t="s">
        <v>111</v>
      </c>
      <c r="B8" s="11">
        <v>200</v>
      </c>
      <c r="C8" s="11" t="s">
        <v>111</v>
      </c>
      <c r="D8" s="13" t="s">
        <v>111</v>
      </c>
    </row>
    <row r="9" spans="1:4" ht="17.25">
      <c r="A9" s="20" t="s">
        <v>120</v>
      </c>
      <c r="B9" s="21">
        <v>300</v>
      </c>
      <c r="C9" s="21" t="s">
        <v>121</v>
      </c>
      <c r="D9" s="22" t="s">
        <v>120</v>
      </c>
    </row>
    <row r="10" spans="1:4" ht="17.25">
      <c r="A10" s="10" t="s">
        <v>131</v>
      </c>
      <c r="B10" s="11">
        <v>200</v>
      </c>
      <c r="C10" s="11" t="s">
        <v>131</v>
      </c>
      <c r="D10" s="13" t="s">
        <v>131</v>
      </c>
    </row>
    <row r="11" spans="1:4" ht="17.25">
      <c r="A11" s="20" t="s">
        <v>141</v>
      </c>
      <c r="B11" s="21">
        <v>200</v>
      </c>
      <c r="C11" s="21" t="s">
        <v>142</v>
      </c>
      <c r="D11" s="22" t="s">
        <v>143</v>
      </c>
    </row>
    <row r="12" spans="1:4" ht="17.25">
      <c r="A12" s="10" t="s">
        <v>161</v>
      </c>
      <c r="B12" s="11">
        <v>200</v>
      </c>
      <c r="C12" s="11" t="s">
        <v>162</v>
      </c>
      <c r="D12" s="13" t="s">
        <v>161</v>
      </c>
    </row>
    <row r="13" spans="1:4" ht="17.25">
      <c r="A13" s="20" t="s">
        <v>171</v>
      </c>
      <c r="B13" s="21">
        <v>200</v>
      </c>
      <c r="C13" s="21" t="s">
        <v>172</v>
      </c>
      <c r="D13" s="22" t="s">
        <v>173</v>
      </c>
    </row>
    <row r="14" spans="1:4" ht="17.25">
      <c r="A14" s="10" t="s">
        <v>183</v>
      </c>
      <c r="B14" s="11">
        <v>300</v>
      </c>
      <c r="C14" s="11" t="s">
        <v>184</v>
      </c>
      <c r="D14" s="13" t="s">
        <v>185</v>
      </c>
    </row>
    <row r="15" spans="1:4" ht="17.25">
      <c r="A15" s="20" t="s">
        <v>195</v>
      </c>
      <c r="B15" s="21">
        <v>200</v>
      </c>
      <c r="C15" s="21" t="s">
        <v>196</v>
      </c>
      <c r="D15" s="22" t="s">
        <v>197</v>
      </c>
    </row>
    <row r="16" spans="1:4" ht="17.25">
      <c r="A16" s="10" t="s">
        <v>205</v>
      </c>
      <c r="B16" s="11">
        <v>200</v>
      </c>
      <c r="C16" s="11">
        <v>619601494</v>
      </c>
      <c r="D16" s="13" t="s">
        <v>206</v>
      </c>
    </row>
    <row r="17" spans="1:4" ht="17.25">
      <c r="A17" s="20" t="s">
        <v>213</v>
      </c>
      <c r="B17" s="21">
        <v>300</v>
      </c>
      <c r="C17" s="21" t="s">
        <v>214</v>
      </c>
      <c r="D17" s="22" t="s">
        <v>215</v>
      </c>
    </row>
    <row r="18" spans="1:4" ht="17.25">
      <c r="A18" s="10" t="s">
        <v>219</v>
      </c>
      <c r="B18" s="11">
        <v>200</v>
      </c>
      <c r="C18" s="11" t="s">
        <v>220</v>
      </c>
      <c r="D18" s="13" t="s">
        <v>221</v>
      </c>
    </row>
    <row r="19" spans="1:4" ht="17.25">
      <c r="A19" s="20" t="s">
        <v>230</v>
      </c>
      <c r="B19" s="21">
        <v>300</v>
      </c>
      <c r="C19" s="21">
        <v>15813385996</v>
      </c>
      <c r="D19" s="22" t="s">
        <v>231</v>
      </c>
    </row>
    <row r="20" spans="1:4" ht="17.25">
      <c r="A20" s="10" t="s">
        <v>239</v>
      </c>
      <c r="B20" s="11">
        <v>200</v>
      </c>
      <c r="C20" s="11" t="s">
        <v>240</v>
      </c>
      <c r="D20" s="13" t="s">
        <v>239</v>
      </c>
    </row>
    <row r="21" spans="1:4" ht="17.25">
      <c r="A21" s="20" t="s">
        <v>249</v>
      </c>
      <c r="B21" s="21">
        <v>200</v>
      </c>
      <c r="C21" s="21" t="s">
        <v>250</v>
      </c>
      <c r="D21" s="22" t="s">
        <v>251</v>
      </c>
    </row>
    <row r="22" spans="1:4" ht="17.25">
      <c r="A22" s="10" t="s">
        <v>260</v>
      </c>
      <c r="B22" s="11">
        <v>200</v>
      </c>
      <c r="C22" s="11" t="s">
        <v>261</v>
      </c>
      <c r="D22" s="13" t="s">
        <v>262</v>
      </c>
    </row>
    <row r="23" spans="1:4" ht="17.25">
      <c r="A23" s="20" t="s">
        <v>271</v>
      </c>
      <c r="B23" s="21">
        <v>300</v>
      </c>
      <c r="C23" s="21" t="s">
        <v>272</v>
      </c>
      <c r="D23" s="22" t="s">
        <v>273</v>
      </c>
    </row>
    <row r="24" spans="1:4" ht="17.25">
      <c r="A24" s="10" t="s">
        <v>280</v>
      </c>
      <c r="B24" s="11">
        <v>200</v>
      </c>
      <c r="C24" s="11">
        <v>13129624915</v>
      </c>
      <c r="D24" s="13" t="s">
        <v>281</v>
      </c>
    </row>
    <row r="25" spans="1:4" ht="17.25">
      <c r="A25" s="20" t="s">
        <v>284</v>
      </c>
      <c r="B25" s="21">
        <v>200</v>
      </c>
      <c r="C25" s="21" t="s">
        <v>285</v>
      </c>
      <c r="D25" s="22" t="s">
        <v>286</v>
      </c>
    </row>
    <row r="26" spans="1:4" ht="17.25">
      <c r="A26" s="10" t="s">
        <v>292</v>
      </c>
      <c r="B26" s="11">
        <v>200</v>
      </c>
      <c r="C26" s="11" t="s">
        <v>293</v>
      </c>
      <c r="D26" s="13" t="s">
        <v>294</v>
      </c>
    </row>
    <row r="27" spans="1:4" ht="17.25">
      <c r="A27" s="20" t="s">
        <v>306</v>
      </c>
      <c r="B27" s="21">
        <v>200</v>
      </c>
      <c r="C27" s="21" t="s">
        <v>307</v>
      </c>
      <c r="D27" s="22" t="s">
        <v>308</v>
      </c>
    </row>
    <row r="28" spans="1:4" ht="17.25">
      <c r="A28" s="10" t="s">
        <v>316</v>
      </c>
      <c r="B28" s="11">
        <v>200</v>
      </c>
      <c r="C28" s="11" t="s">
        <v>317</v>
      </c>
      <c r="D28" s="13" t="s">
        <v>318</v>
      </c>
    </row>
    <row r="29" spans="1:4" ht="17.25">
      <c r="A29" s="20" t="s">
        <v>334</v>
      </c>
      <c r="B29" s="21">
        <v>200</v>
      </c>
      <c r="C29" s="21" t="s">
        <v>335</v>
      </c>
      <c r="D29" s="22" t="s">
        <v>334</v>
      </c>
    </row>
    <row r="30" spans="1:4" ht="17.25">
      <c r="A30" s="10" t="s">
        <v>348</v>
      </c>
      <c r="B30" s="11">
        <v>200</v>
      </c>
      <c r="C30" s="11" t="s">
        <v>349</v>
      </c>
      <c r="D30" s="13" t="s">
        <v>350</v>
      </c>
    </row>
    <row r="31" spans="1:4" ht="17.25">
      <c r="A31" s="20" t="s">
        <v>354</v>
      </c>
      <c r="B31" s="21">
        <v>200</v>
      </c>
      <c r="C31" s="21" t="s">
        <v>355</v>
      </c>
      <c r="D31" s="22" t="s">
        <v>356</v>
      </c>
    </row>
    <row r="32" spans="1:4" ht="17.25">
      <c r="A32" s="10" t="s">
        <v>364</v>
      </c>
      <c r="B32" s="11">
        <v>200</v>
      </c>
      <c r="C32" s="11">
        <v>875696452</v>
      </c>
      <c r="D32" s="13" t="s">
        <v>365</v>
      </c>
    </row>
    <row r="33" spans="1:5" ht="17.25">
      <c r="A33" s="20" t="s">
        <v>368</v>
      </c>
      <c r="B33" s="21">
        <v>200</v>
      </c>
      <c r="C33" s="21" t="s">
        <v>368</v>
      </c>
      <c r="D33" s="22" t="s">
        <v>368</v>
      </c>
    </row>
    <row r="34" spans="1:5" ht="17.25">
      <c r="A34" s="10" t="s">
        <v>382</v>
      </c>
      <c r="B34" s="11">
        <v>200</v>
      </c>
      <c r="C34" s="11" t="s">
        <v>383</v>
      </c>
      <c r="D34" s="13" t="s">
        <v>382</v>
      </c>
    </row>
    <row r="35" spans="1:5" ht="17.25">
      <c r="A35" s="20" t="s">
        <v>388</v>
      </c>
      <c r="B35" s="21">
        <v>300</v>
      </c>
      <c r="C35" s="21" t="s">
        <v>389</v>
      </c>
      <c r="D35" s="22" t="s">
        <v>390</v>
      </c>
    </row>
    <row r="36" spans="1:5" ht="17.25">
      <c r="A36" s="10" t="s">
        <v>405</v>
      </c>
      <c r="B36" s="11">
        <v>200</v>
      </c>
      <c r="C36" s="11" t="s">
        <v>405</v>
      </c>
      <c r="D36" s="13" t="s">
        <v>405</v>
      </c>
    </row>
    <row r="37" spans="1:5" ht="17.25">
      <c r="A37" s="20" t="s">
        <v>412</v>
      </c>
      <c r="B37" s="21">
        <v>200</v>
      </c>
      <c r="C37" s="21" t="s">
        <v>413</v>
      </c>
      <c r="D37" s="22" t="s">
        <v>412</v>
      </c>
    </row>
    <row r="38" spans="1:5" ht="17.25">
      <c r="A38" s="10" t="s">
        <v>418</v>
      </c>
      <c r="B38" s="11">
        <v>200</v>
      </c>
      <c r="C38" s="11" t="s">
        <v>419</v>
      </c>
      <c r="D38" s="13" t="s">
        <v>420</v>
      </c>
    </row>
    <row r="39" spans="1:5" ht="17.25">
      <c r="A39" s="20" t="s">
        <v>426</v>
      </c>
      <c r="B39" s="21">
        <v>200</v>
      </c>
      <c r="C39" s="21" t="s">
        <v>427</v>
      </c>
      <c r="D39" s="22" t="s">
        <v>426</v>
      </c>
    </row>
    <row r="40" spans="1:5" ht="17.25">
      <c r="A40" s="10" t="s">
        <v>432</v>
      </c>
      <c r="B40" s="11">
        <v>200</v>
      </c>
      <c r="C40" s="11" t="s">
        <v>433</v>
      </c>
      <c r="D40" s="13" t="s">
        <v>432</v>
      </c>
    </row>
    <row r="41" spans="1:5" ht="17.25">
      <c r="A41" s="23" t="s">
        <v>467</v>
      </c>
      <c r="B41" s="2">
        <v>200</v>
      </c>
      <c r="C41" s="24" t="s">
        <v>468</v>
      </c>
      <c r="D41" s="24" t="s">
        <v>469</v>
      </c>
      <c r="E41" s="8"/>
    </row>
    <row r="42" spans="1:5" ht="17.25">
      <c r="A42" s="10" t="s">
        <v>451</v>
      </c>
      <c r="B42" s="11">
        <v>300</v>
      </c>
      <c r="C42" s="11" t="s">
        <v>452</v>
      </c>
      <c r="D42" s="13" t="s">
        <v>451</v>
      </c>
    </row>
    <row r="43" spans="1:5" ht="17.25">
      <c r="A43" s="20" t="s">
        <v>457</v>
      </c>
      <c r="B43" s="21">
        <v>200</v>
      </c>
      <c r="C43" s="21" t="s">
        <v>458</v>
      </c>
      <c r="D43" s="22" t="s">
        <v>459</v>
      </c>
    </row>
    <row r="44" spans="1:5" ht="17.25">
      <c r="A44" s="10" t="s">
        <v>474</v>
      </c>
      <c r="B44" s="11">
        <v>500</v>
      </c>
      <c r="C44" s="11" t="s">
        <v>475</v>
      </c>
      <c r="D44" s="13" t="s">
        <v>474</v>
      </c>
    </row>
    <row r="45" spans="1:5" ht="17.25">
      <c r="A45" s="25" t="s">
        <v>481</v>
      </c>
      <c r="B45" s="2">
        <v>300</v>
      </c>
      <c r="C45" s="26" t="s">
        <v>482</v>
      </c>
      <c r="D45" s="27" t="s">
        <v>483</v>
      </c>
    </row>
    <row r="46" spans="1:5" ht="17.25">
      <c r="A46" s="28" t="s">
        <v>488</v>
      </c>
      <c r="B46" s="8">
        <v>200</v>
      </c>
      <c r="C46" s="29" t="s">
        <v>489</v>
      </c>
      <c r="D46" s="30" t="s">
        <v>490</v>
      </c>
    </row>
    <row r="47" spans="1:5" ht="17.25">
      <c r="A47" s="25" t="s">
        <v>498</v>
      </c>
      <c r="B47" s="2">
        <v>200</v>
      </c>
      <c r="C47" s="26" t="s">
        <v>499</v>
      </c>
      <c r="D47" s="27" t="s">
        <v>498</v>
      </c>
    </row>
    <row r="48" spans="1:5" ht="17.25">
      <c r="A48" s="28" t="s">
        <v>504</v>
      </c>
      <c r="B48" s="8">
        <v>200</v>
      </c>
      <c r="C48" s="29" t="s">
        <v>505</v>
      </c>
      <c r="D48" s="30" t="s">
        <v>504</v>
      </c>
    </row>
    <row r="49" spans="1:4" ht="17.25">
      <c r="A49" s="25" t="s">
        <v>512</v>
      </c>
      <c r="B49" s="2">
        <v>200</v>
      </c>
      <c r="C49" s="26" t="s">
        <v>513</v>
      </c>
      <c r="D49" s="27" t="s">
        <v>512</v>
      </c>
    </row>
    <row r="50" spans="1:4" ht="17.25">
      <c r="A50" s="28" t="s">
        <v>517</v>
      </c>
      <c r="B50" s="8">
        <v>200</v>
      </c>
      <c r="C50" s="29" t="s">
        <v>518</v>
      </c>
      <c r="D50" s="30" t="s">
        <v>519</v>
      </c>
    </row>
    <row r="51" spans="1:4" ht="17.25">
      <c r="A51" s="25" t="s">
        <v>524</v>
      </c>
      <c r="B51" s="2">
        <v>200</v>
      </c>
      <c r="C51" s="26" t="s">
        <v>525</v>
      </c>
      <c r="D51" s="27" t="s">
        <v>526</v>
      </c>
    </row>
    <row r="52" spans="1:4" ht="17.25">
      <c r="A52" s="31" t="s">
        <v>550</v>
      </c>
      <c r="B52" s="8">
        <v>300</v>
      </c>
      <c r="C52" s="32" t="s">
        <v>551</v>
      </c>
      <c r="D52" s="33" t="s">
        <v>552</v>
      </c>
    </row>
    <row r="53" spans="1:4" ht="17.25">
      <c r="A53" s="1" t="s">
        <v>560</v>
      </c>
      <c r="B53" s="2">
        <v>300</v>
      </c>
      <c r="C53" s="34" t="s">
        <v>561</v>
      </c>
      <c r="D53" s="3" t="s">
        <v>560</v>
      </c>
    </row>
    <row r="54" spans="1:4" ht="17.25">
      <c r="A54" s="31" t="s">
        <v>567</v>
      </c>
      <c r="B54" s="8">
        <v>300</v>
      </c>
      <c r="C54" s="32" t="s">
        <v>568</v>
      </c>
      <c r="D54" s="33" t="s">
        <v>569</v>
      </c>
    </row>
    <row r="56" spans="1:4">
      <c r="A56" t="s">
        <v>2704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Q53" sqref="Q53"/>
    </sheetView>
  </sheetViews>
  <sheetFormatPr baseColWidth="10" defaultColWidth="8.88671875" defaultRowHeight="16.5"/>
  <cols>
    <col min="1" max="1" width="17.88671875" customWidth="1"/>
    <col min="2" max="2" width="14.33203125" customWidth="1"/>
  </cols>
  <sheetData>
    <row r="1" spans="1:4" ht="17.25">
      <c r="A1" s="15" t="s">
        <v>375</v>
      </c>
      <c r="B1" s="16">
        <v>200</v>
      </c>
      <c r="C1" s="17" t="s">
        <v>376</v>
      </c>
      <c r="D1" s="18" t="s">
        <v>377</v>
      </c>
    </row>
    <row r="2" spans="1:4" ht="17.25">
      <c r="A2" s="10" t="s">
        <v>397</v>
      </c>
      <c r="B2" s="11">
        <v>200</v>
      </c>
      <c r="C2" s="12" t="s">
        <v>398</v>
      </c>
      <c r="D2" s="13" t="s">
        <v>399</v>
      </c>
    </row>
    <row r="3" spans="1:4">
      <c r="A3" t="s">
        <v>2705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C10" sqref="C10"/>
    </sheetView>
  </sheetViews>
  <sheetFormatPr baseColWidth="10" defaultColWidth="8.88671875" defaultRowHeight="16.5"/>
  <cols>
    <col min="1" max="1" width="15.6640625" customWidth="1"/>
  </cols>
  <sheetData>
    <row r="1" spans="1:4" ht="17.25">
      <c r="A1" s="4" t="s">
        <v>265</v>
      </c>
      <c r="B1" s="5">
        <v>200</v>
      </c>
      <c r="C1" s="6" t="s">
        <v>266</v>
      </c>
      <c r="D1" s="6" t="s">
        <v>267</v>
      </c>
    </row>
    <row r="2" spans="1:4" ht="17.25">
      <c r="A2" s="10" t="s">
        <v>327</v>
      </c>
      <c r="B2" s="11">
        <v>200</v>
      </c>
      <c r="C2" s="12" t="s">
        <v>328</v>
      </c>
      <c r="D2" s="13" t="s">
        <v>327</v>
      </c>
    </row>
    <row r="3" spans="1:4" ht="17.25">
      <c r="A3" s="4" t="s">
        <v>341</v>
      </c>
      <c r="B3" s="5">
        <v>200</v>
      </c>
      <c r="C3" s="14" t="s">
        <v>342</v>
      </c>
      <c r="D3" s="6" t="s">
        <v>343</v>
      </c>
    </row>
    <row r="4" spans="1:4" ht="17.25">
      <c r="A4" s="7" t="s">
        <v>445</v>
      </c>
      <c r="B4" s="8">
        <v>200</v>
      </c>
      <c r="C4" s="9" t="s">
        <v>446</v>
      </c>
      <c r="D4" s="9" t="s">
        <v>445</v>
      </c>
    </row>
    <row r="5" spans="1:4" ht="17.25">
      <c r="A5" s="1" t="s">
        <v>556</v>
      </c>
      <c r="B5" s="2">
        <v>300</v>
      </c>
      <c r="C5" s="3" t="s">
        <v>556</v>
      </c>
      <c r="D5" s="3" t="s">
        <v>556</v>
      </c>
    </row>
    <row r="7" spans="1:4">
      <c r="A7" t="s">
        <v>2706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12</vt:i4>
      </vt:variant>
    </vt:vector>
  </HeadingPairs>
  <TitlesOfParts>
    <vt:vector size="23" baseType="lpstr">
      <vt:lpstr>合作跟踪表</vt:lpstr>
      <vt:lpstr>图文发货表</vt:lpstr>
      <vt:lpstr>视频发货表</vt:lpstr>
      <vt:lpstr>Sheet1</vt:lpstr>
      <vt:lpstr>Sheet2</vt:lpstr>
      <vt:lpstr>1206稿费申请</vt:lpstr>
      <vt:lpstr>1209稿费申请</vt:lpstr>
      <vt:lpstr>1210稿费申请</vt:lpstr>
      <vt:lpstr>1218稿费申请</vt:lpstr>
      <vt:lpstr>1223稿费申请</vt:lpstr>
      <vt:lpstr>1229稿费申请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  <property fmtid="{D5CDD505-2E9C-101B-9397-08002B2CF9AE}" pid="11" name="KSOReadingLayout">
    <vt:bool>true</vt:bool>
  </property>
</Properties>
</file>