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env\ELaneSimulation\"/>
    </mc:Choice>
  </mc:AlternateContent>
  <bookViews>
    <workbookView xWindow="0" yWindow="0" windowWidth="28800" windowHeight="12210" activeTab="4"/>
  </bookViews>
  <sheets>
    <sheet name="Simulation_去除10m³以下" sheetId="1" r:id="rId1"/>
    <sheet name="Sheet1" sheetId="2" r:id="rId2"/>
    <sheet name="CPA2" sheetId="3" r:id="rId3"/>
    <sheet name="CPH1" sheetId="4" r:id="rId4"/>
    <sheet name="CPA2费用(去除低装载线路)" sheetId="5" r:id="rId5"/>
    <sheet name="CPA2费用(所有线路)" sheetId="8" r:id="rId6"/>
  </sheets>
  <definedNames>
    <definedName name="_xlnm._FilterDatabase" localSheetId="2" hidden="1">'CPA2'!$A$1:$F$27</definedName>
    <definedName name="_xlnm._FilterDatabase" localSheetId="4" hidden="1">'CPA2费用(去除低装载线路)'!$A$1:$L$42</definedName>
    <definedName name="_xlnm._FilterDatabase" localSheetId="5" hidden="1">'CPA2费用(所有线路)'!$A$1:$J$61</definedName>
    <definedName name="_xlnm._FilterDatabase" localSheetId="3" hidden="1">'CPH1'!$A$1:$F$20</definedName>
    <definedName name="_xlnm._FilterDatabase" localSheetId="0" hidden="1">Simulation_去除10m³以下!$A$1:$K$177</definedName>
  </definedNames>
  <calcPr calcId="0"/>
  <pivotCaches>
    <pivotCache cacheId="13" r:id="rId7"/>
  </pivotCaches>
</workbook>
</file>

<file path=xl/calcChain.xml><?xml version="1.0" encoding="utf-8"?>
<calcChain xmlns="http://schemas.openxmlformats.org/spreadsheetml/2006/main">
  <c r="K61" i="8" l="1"/>
  <c r="K60" i="8"/>
  <c r="L60" i="8"/>
  <c r="K3" i="8"/>
  <c r="L3" i="8"/>
  <c r="K4" i="8"/>
  <c r="L4" i="8"/>
  <c r="K5" i="8"/>
  <c r="L5" i="8"/>
  <c r="K6" i="8"/>
  <c r="L6" i="8"/>
  <c r="K7" i="8"/>
  <c r="L7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8" i="8"/>
  <c r="L28" i="8"/>
  <c r="K30" i="8"/>
  <c r="L30" i="8"/>
  <c r="K32" i="8"/>
  <c r="L32" i="8"/>
  <c r="K33" i="8"/>
  <c r="L33" i="8"/>
  <c r="K34" i="8"/>
  <c r="L34" i="8"/>
  <c r="K35" i="8"/>
  <c r="L35" i="8"/>
  <c r="K36" i="8"/>
  <c r="L36" i="8"/>
  <c r="K37" i="8"/>
  <c r="L37" i="8"/>
  <c r="K38" i="8"/>
  <c r="L38" i="8"/>
  <c r="K40" i="8"/>
  <c r="L40" i="8"/>
  <c r="K45" i="8"/>
  <c r="L45" i="8"/>
  <c r="K46" i="8"/>
  <c r="L46" i="8"/>
  <c r="K47" i="8"/>
  <c r="L47" i="8"/>
  <c r="K50" i="8"/>
  <c r="L50" i="8"/>
  <c r="K52" i="8"/>
  <c r="L52" i="8"/>
  <c r="K54" i="8"/>
  <c r="L54" i="8"/>
  <c r="K55" i="8"/>
  <c r="L55" i="8"/>
  <c r="K56" i="8"/>
  <c r="L56" i="8"/>
  <c r="K58" i="8"/>
  <c r="L58" i="8"/>
  <c r="K59" i="8"/>
  <c r="L59" i="8"/>
  <c r="L2" i="8"/>
  <c r="K2" i="8"/>
  <c r="J3" i="8"/>
  <c r="J4" i="8"/>
  <c r="J5" i="8"/>
  <c r="J6" i="8"/>
  <c r="J7" i="8"/>
  <c r="J9" i="8"/>
  <c r="J10" i="8"/>
  <c r="J11" i="8"/>
  <c r="J12" i="8"/>
  <c r="J13" i="8"/>
  <c r="J14" i="8"/>
  <c r="J15" i="8"/>
  <c r="J18" i="8"/>
  <c r="J19" i="8"/>
  <c r="J20" i="8"/>
  <c r="J21" i="8"/>
  <c r="J22" i="8"/>
  <c r="J23" i="8"/>
  <c r="J24" i="8"/>
  <c r="J25" i="8"/>
  <c r="J26" i="8"/>
  <c r="J28" i="8"/>
  <c r="J30" i="8"/>
  <c r="J32" i="8"/>
  <c r="J33" i="8"/>
  <c r="J34" i="8"/>
  <c r="J35" i="8"/>
  <c r="J36" i="8"/>
  <c r="J37" i="8"/>
  <c r="J38" i="8"/>
  <c r="J40" i="8"/>
  <c r="J45" i="8"/>
  <c r="J46" i="8"/>
  <c r="J47" i="8"/>
  <c r="J50" i="8"/>
  <c r="J52" i="8"/>
  <c r="J54" i="8"/>
  <c r="J55" i="8"/>
  <c r="J56" i="8"/>
  <c r="J58" i="8"/>
  <c r="J59" i="8"/>
  <c r="J2" i="8"/>
  <c r="J60" i="8" l="1"/>
  <c r="J61" i="8" s="1"/>
  <c r="L3" i="5"/>
  <c r="L4" i="5"/>
  <c r="L5" i="5"/>
  <c r="L6" i="5"/>
  <c r="L9" i="5"/>
  <c r="L10" i="5"/>
  <c r="L11" i="5"/>
  <c r="L12" i="5"/>
  <c r="L13" i="5"/>
  <c r="L14" i="5"/>
  <c r="L15" i="5"/>
  <c r="L16" i="5"/>
  <c r="L17" i="5"/>
  <c r="L19" i="5"/>
  <c r="L21" i="5"/>
  <c r="L22" i="5"/>
  <c r="L24" i="5"/>
  <c r="L29" i="5"/>
  <c r="L30" i="5"/>
  <c r="L31" i="5"/>
  <c r="L34" i="5"/>
  <c r="L36" i="5"/>
  <c r="L37" i="5"/>
  <c r="L38" i="5"/>
  <c r="L40" i="5"/>
  <c r="L2" i="5"/>
  <c r="K3" i="5"/>
  <c r="K4" i="5"/>
  <c r="K5" i="5"/>
  <c r="K6" i="5"/>
  <c r="K9" i="5"/>
  <c r="K10" i="5"/>
  <c r="K11" i="5"/>
  <c r="K12" i="5"/>
  <c r="K13" i="5"/>
  <c r="K14" i="5"/>
  <c r="K15" i="5"/>
  <c r="K16" i="5"/>
  <c r="K17" i="5"/>
  <c r="K19" i="5"/>
  <c r="K21" i="5"/>
  <c r="K22" i="5"/>
  <c r="K24" i="5"/>
  <c r="K29" i="5"/>
  <c r="K30" i="5"/>
  <c r="K31" i="5"/>
  <c r="K34" i="5"/>
  <c r="K36" i="5"/>
  <c r="K37" i="5"/>
  <c r="K38" i="5"/>
  <c r="K40" i="5"/>
  <c r="K2" i="5"/>
  <c r="J2" i="5"/>
  <c r="J3" i="5"/>
  <c r="J4" i="5"/>
  <c r="J5" i="5"/>
  <c r="J6" i="5"/>
  <c r="J9" i="5"/>
  <c r="J10" i="5"/>
  <c r="J11" i="5"/>
  <c r="J12" i="5"/>
  <c r="J13" i="5"/>
  <c r="J14" i="5"/>
  <c r="J15" i="5"/>
  <c r="J16" i="5"/>
  <c r="J17" i="5"/>
  <c r="J19" i="5"/>
  <c r="J21" i="5"/>
  <c r="J22" i="5"/>
  <c r="J24" i="5"/>
  <c r="J29" i="5"/>
  <c r="J30" i="5"/>
  <c r="J31" i="5"/>
  <c r="J34" i="5"/>
  <c r="J36" i="5"/>
  <c r="J37" i="5"/>
  <c r="J38" i="5"/>
  <c r="J40" i="5"/>
  <c r="L41" i="5" l="1"/>
  <c r="K41" i="5"/>
  <c r="K42" i="5" s="1"/>
  <c r="J41" i="5"/>
  <c r="J42" i="5" s="1"/>
</calcChain>
</file>

<file path=xl/sharedStrings.xml><?xml version="1.0" encoding="utf-8"?>
<sst xmlns="http://schemas.openxmlformats.org/spreadsheetml/2006/main" count="719" uniqueCount="95">
  <si>
    <t>Plant</t>
  </si>
  <si>
    <t>Region</t>
  </si>
  <si>
    <t>RouteNum</t>
  </si>
  <si>
    <t>Site</t>
  </si>
  <si>
    <t>VMI</t>
  </si>
  <si>
    <t>SiteVolume</t>
  </si>
  <si>
    <t>RouteVolume</t>
  </si>
  <si>
    <t>Utilization</t>
  </si>
  <si>
    <t>TripRound</t>
  </si>
  <si>
    <t>TripTime</t>
  </si>
  <si>
    <t>TruckDemand</t>
  </si>
  <si>
    <t>CPH1</t>
  </si>
  <si>
    <t>杭州湾</t>
  </si>
  <si>
    <t>N</t>
  </si>
  <si>
    <t>悦华</t>
  </si>
  <si>
    <t>Y</t>
  </si>
  <si>
    <t>佳昱</t>
  </si>
  <si>
    <t>汇群</t>
  </si>
  <si>
    <t>安吉</t>
  </si>
  <si>
    <t>浙江宁海</t>
  </si>
  <si>
    <t>上海</t>
  </si>
  <si>
    <t>浙江宁波</t>
  </si>
  <si>
    <t>浙江余姚</t>
  </si>
  <si>
    <t>CPA2</t>
  </si>
  <si>
    <t>上海奉贤</t>
  </si>
  <si>
    <t>浙江嘉兴</t>
  </si>
  <si>
    <t>上海松江</t>
  </si>
  <si>
    <t>江苏常熟</t>
  </si>
  <si>
    <t>江苏张家港</t>
  </si>
  <si>
    <t>上海浦东</t>
  </si>
  <si>
    <t>江苏太仓</t>
  </si>
  <si>
    <t>江苏昆山</t>
  </si>
  <si>
    <t>江苏无锡</t>
  </si>
  <si>
    <t>上海安亭</t>
  </si>
  <si>
    <t>上海嘉定</t>
  </si>
  <si>
    <t>上海戎翔供应链管理有限公司</t>
  </si>
  <si>
    <t>上海悦华物流有限公司</t>
  </si>
  <si>
    <t>YF.RDC</t>
  </si>
  <si>
    <t>上海众月物流有限公司</t>
  </si>
  <si>
    <t>上海佳昱物流有限公司</t>
  </si>
  <si>
    <t>上海双筑实业有限公司</t>
  </si>
  <si>
    <t>上海汇群仓储物流有限公司</t>
  </si>
  <si>
    <t>上海大洋汽车空调配件有限公司</t>
  </si>
  <si>
    <t>上海紫兰工贸有限公司</t>
  </si>
  <si>
    <t>上海安吉速驰物流有限公司</t>
  </si>
  <si>
    <t>上海众耘物流有限公司</t>
  </si>
  <si>
    <t>上海青浦</t>
  </si>
  <si>
    <t>江苏南京</t>
  </si>
  <si>
    <t>江苏苏州</t>
  </si>
  <si>
    <t>上海宝山</t>
  </si>
  <si>
    <t>CPY</t>
  </si>
  <si>
    <t>江苏泰州</t>
  </si>
  <si>
    <t>安徽滁州</t>
  </si>
  <si>
    <t>江苏仪征</t>
  </si>
  <si>
    <t>仪征-派奥</t>
  </si>
  <si>
    <t>仪征-安诚</t>
  </si>
  <si>
    <t>仪征-佳昱</t>
  </si>
  <si>
    <t>仪征-新都</t>
  </si>
  <si>
    <t>仪征-安卓</t>
  </si>
  <si>
    <t>江苏常州</t>
  </si>
  <si>
    <t>行标签</t>
  </si>
  <si>
    <t>总计</t>
  </si>
  <si>
    <t>(全部)</t>
  </si>
  <si>
    <t>平均值项:RouteVolume</t>
  </si>
  <si>
    <t>平均值项:Utilization</t>
  </si>
  <si>
    <t>平均值项:TripRound</t>
  </si>
  <si>
    <t>平均值项:TruckDemand</t>
  </si>
  <si>
    <t>计数项:Site</t>
  </si>
  <si>
    <t>距离</t>
    <phoneticPr fontId="18" type="noConversion"/>
  </si>
  <si>
    <t>区域</t>
    <phoneticPr fontId="18" type="noConversion"/>
  </si>
  <si>
    <t>安亭</t>
  </si>
  <si>
    <t>宝山</t>
  </si>
  <si>
    <t>奉贤</t>
  </si>
  <si>
    <t>嘉定</t>
  </si>
  <si>
    <t>浦东</t>
  </si>
  <si>
    <t>青浦</t>
  </si>
  <si>
    <t>松江</t>
  </si>
  <si>
    <t>常熟</t>
  </si>
  <si>
    <t>昆山</t>
  </si>
  <si>
    <t>南京</t>
  </si>
  <si>
    <t>苏州</t>
  </si>
  <si>
    <t>太仓</t>
  </si>
  <si>
    <t>无锡</t>
  </si>
  <si>
    <t>张家港</t>
  </si>
  <si>
    <t>嘉兴</t>
  </si>
  <si>
    <t>CFF往返价格</t>
    <phoneticPr fontId="18" type="noConversion"/>
  </si>
  <si>
    <t>CFF日运费</t>
    <phoneticPr fontId="18" type="noConversion"/>
  </si>
  <si>
    <t>提货点</t>
    <phoneticPr fontId="18" type="noConversion"/>
  </si>
  <si>
    <t>卡车数量</t>
    <phoneticPr fontId="18" type="noConversion"/>
  </si>
  <si>
    <t>运输轮次</t>
    <phoneticPr fontId="18" type="noConversion"/>
  </si>
  <si>
    <t>装载率</t>
    <phoneticPr fontId="18" type="noConversion"/>
  </si>
  <si>
    <t>线路号</t>
    <phoneticPr fontId="18" type="noConversion"/>
  </si>
  <si>
    <t>包车日浮动成本</t>
    <phoneticPr fontId="18" type="noConversion"/>
  </si>
  <si>
    <t>包车年固定费用</t>
    <phoneticPr fontId="18" type="noConversion"/>
  </si>
  <si>
    <t>线路流量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</si>
</sst>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_ * #,##0.0_ ;_ * \-#,##0.0_ ;_ * &quot;-&quot;??_ ;_ @_ "/>
    <numFmt numFmtId="180" formatCode="&quot;¥&quot;#,##0_);[Red]\(&quot;¥&quot;#,##0\)"/>
  </numFmts>
  <fonts count="20" x14ac:knownFonts="1"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</font>
    <font>
      <b/>
      <sz val="13"/>
      <color theme="3"/>
      <name val="等线"/>
      <family val="2"/>
      <charset val="134"/>
    </font>
    <font>
      <b/>
      <sz val="11"/>
      <color theme="3"/>
      <name val="等线"/>
      <family val="2"/>
      <charset val="134"/>
    </font>
    <font>
      <sz val="11"/>
      <color rgb="FF006100"/>
      <name val="等线"/>
      <family val="2"/>
      <charset val="134"/>
    </font>
    <font>
      <sz val="11"/>
      <color rgb="FF9C0006"/>
      <name val="等线"/>
      <family val="2"/>
      <charset val="134"/>
    </font>
    <font>
      <sz val="11"/>
      <color rgb="FF9C6500"/>
      <name val="等线"/>
      <family val="2"/>
      <charset val="134"/>
    </font>
    <font>
      <sz val="11"/>
      <color rgb="FF3F3F76"/>
      <name val="等线"/>
      <family val="2"/>
      <charset val="134"/>
    </font>
    <font>
      <b/>
      <sz val="11"/>
      <color rgb="FF3F3F3F"/>
      <name val="等线"/>
      <family val="2"/>
      <charset val="134"/>
    </font>
    <font>
      <b/>
      <sz val="11"/>
      <color rgb="FFFA7D00"/>
      <name val="等线"/>
      <family val="2"/>
      <charset val="134"/>
    </font>
    <font>
      <sz val="11"/>
      <color rgb="FFFA7D00"/>
      <name val="等线"/>
      <family val="2"/>
      <charset val="134"/>
    </font>
    <font>
      <b/>
      <sz val="11"/>
      <color theme="0"/>
      <name val="等线"/>
      <family val="2"/>
      <charset val="134"/>
    </font>
    <font>
      <sz val="11"/>
      <color rgb="FFFF0000"/>
      <name val="等线"/>
      <family val="2"/>
      <charset val="134"/>
    </font>
    <font>
      <i/>
      <sz val="11"/>
      <color rgb="FF7F7F7F"/>
      <name val="等线"/>
      <family val="2"/>
      <charset val="134"/>
    </font>
    <font>
      <b/>
      <sz val="11"/>
      <color theme="1"/>
      <name val="等线"/>
      <family val="2"/>
      <charset val="134"/>
    </font>
    <font>
      <sz val="11"/>
      <color theme="0"/>
      <name val="等线"/>
      <family val="2"/>
      <charset val="134"/>
    </font>
    <font>
      <sz val="9"/>
      <name val="等线"/>
      <family val="2"/>
      <charset val="134"/>
    </font>
    <font>
      <b/>
      <sz val="11"/>
      <color rgb="FFFF0000"/>
      <name val="等线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9" fontId="0" fillId="0" borderId="0" xfId="2" applyFont="1">
      <alignment vertical="center"/>
    </xf>
    <xf numFmtId="176" fontId="0" fillId="0" borderId="0" xfId="1" applyNumberFormat="1" applyFont="1">
      <alignment vertical="center"/>
    </xf>
    <xf numFmtId="0" fontId="0" fillId="0" borderId="0" xfId="0" applyFill="1">
      <alignment vertical="center"/>
    </xf>
    <xf numFmtId="176" fontId="0" fillId="0" borderId="0" xfId="1" applyNumberFormat="1" applyFont="1" applyFill="1">
      <alignment vertical="center"/>
    </xf>
    <xf numFmtId="9" fontId="0" fillId="0" borderId="0" xfId="2" applyFont="1" applyFill="1">
      <alignment vertical="center"/>
    </xf>
    <xf numFmtId="180" fontId="0" fillId="33" borderId="0" xfId="1" applyNumberFormat="1" applyFont="1" applyFill="1">
      <alignment vertical="center"/>
    </xf>
    <xf numFmtId="180" fontId="0" fillId="34" borderId="0" xfId="0" applyNumberFormat="1" applyFill="1">
      <alignment vertical="center"/>
    </xf>
    <xf numFmtId="180" fontId="19" fillId="33" borderId="0" xfId="1" applyNumberFormat="1" applyFont="1" applyFill="1">
      <alignment vertical="center"/>
    </xf>
    <xf numFmtId="180" fontId="19" fillId="34" borderId="0" xfId="0" applyNumberFormat="1" applyFont="1" applyFill="1">
      <alignment vertical="center"/>
    </xf>
    <xf numFmtId="0" fontId="0" fillId="0" borderId="10" xfId="0" applyFill="1" applyBorder="1">
      <alignment vertical="center"/>
    </xf>
    <xf numFmtId="176" fontId="0" fillId="0" borderId="10" xfId="1" applyNumberFormat="1" applyFont="1" applyFill="1" applyBorder="1">
      <alignment vertical="center"/>
    </xf>
    <xf numFmtId="9" fontId="0" fillId="0" borderId="10" xfId="2" applyFont="1" applyFill="1" applyBorder="1">
      <alignment vertical="center"/>
    </xf>
    <xf numFmtId="180" fontId="0" fillId="33" borderId="10" xfId="1" applyNumberFormat="1" applyFont="1" applyFill="1" applyBorder="1">
      <alignment vertical="center"/>
    </xf>
    <xf numFmtId="180" fontId="0" fillId="34" borderId="10" xfId="0" applyNumberFormat="1" applyFill="1" applyBorder="1">
      <alignment vertical="center"/>
    </xf>
    <xf numFmtId="0" fontId="0" fillId="0" borderId="10" xfId="0" applyBorder="1">
      <alignment vertical="center"/>
    </xf>
    <xf numFmtId="176" fontId="0" fillId="0" borderId="10" xfId="1" applyNumberFormat="1" applyFont="1" applyBorder="1">
      <alignment vertical="center"/>
    </xf>
    <xf numFmtId="9" fontId="0" fillId="0" borderId="10" xfId="2" applyFont="1" applyBorder="1">
      <alignment vertical="center"/>
    </xf>
  </cellXfs>
  <cellStyles count="44">
    <cellStyle name="20% - 着色 1" xfId="21" builtinId="30" customBuiltin="1"/>
    <cellStyle name="20% - 着色 2" xfId="25" builtinId="34" customBuiltin="1"/>
    <cellStyle name="20% - 着色 3" xfId="29" builtinId="38" customBuiltin="1"/>
    <cellStyle name="20% - 着色 4" xfId="33" builtinId="42" customBuiltin="1"/>
    <cellStyle name="20% - 着色 5" xfId="37" builtinId="46" customBuiltin="1"/>
    <cellStyle name="20% - 着色 6" xfId="41" builtinId="50" customBuiltin="1"/>
    <cellStyle name="40% - 着色 1" xfId="22" builtinId="31" customBuiltin="1"/>
    <cellStyle name="40% - 着色 2" xfId="26" builtinId="35" customBuiltin="1"/>
    <cellStyle name="40% - 着色 3" xfId="30" builtinId="39" customBuiltin="1"/>
    <cellStyle name="40% - 着色 4" xfId="34" builtinId="43" customBuiltin="1"/>
    <cellStyle name="40% - 着色 5" xfId="38" builtinId="47" customBuiltin="1"/>
    <cellStyle name="40% - 着色 6" xfId="42" builtinId="51" customBuiltin="1"/>
    <cellStyle name="60% - 着色 1" xfId="23" builtinId="32" customBuiltin="1"/>
    <cellStyle name="60% - 着色 2" xfId="27" builtinId="36" customBuiltin="1"/>
    <cellStyle name="60% - 着色 3" xfId="31" builtinId="40" customBuiltin="1"/>
    <cellStyle name="60% - 着色 4" xfId="35" builtinId="44" customBuiltin="1"/>
    <cellStyle name="60% - 着色 5" xfId="39" builtinId="48" customBuiltin="1"/>
    <cellStyle name="60% - 着色 6" xfId="43" builtinId="52" customBuiltin="1"/>
    <cellStyle name="百分比" xfId="2" builtinId="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好" xfId="8" builtinId="26" customBuiltin="1"/>
    <cellStyle name="汇总" xfId="19" builtinId="25" customBuiltin="1"/>
    <cellStyle name="计算" xfId="13" builtinId="22" customBuiltin="1"/>
    <cellStyle name="检查单元格" xfId="15" builtinId="23" customBuiltin="1"/>
    <cellStyle name="解释性文本" xfId="18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适中" xfId="10" builtinId="28" customBuiltin="1"/>
    <cellStyle name="输出" xfId="12" builtinId="21" customBuiltin="1"/>
    <cellStyle name="输入" xfId="11" builtinId="20" customBuiltin="1"/>
    <cellStyle name="着色 1" xfId="20" builtinId="29" customBuiltin="1"/>
    <cellStyle name="着色 2" xfId="24" builtinId="33" customBuiltin="1"/>
    <cellStyle name="着色 3" xfId="28" builtinId="37" customBuiltin="1"/>
    <cellStyle name="着色 4" xfId="32" builtinId="41" customBuiltin="1"/>
    <cellStyle name="着色 5" xfId="36" builtinId="45" customBuiltin="1"/>
    <cellStyle name="着色 6" xfId="40" builtinId="49" customBuiltin="1"/>
    <cellStyle name="注释" xfId="1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 Sisong  (SVW TLLT-2)" refreshedDate="44159.566326388885" createdVersion="6" refreshedVersion="6" minRefreshableVersion="3" recordCount="177">
  <cacheSource type="worksheet">
    <worksheetSource ref="A1:K1048576" sheet="Simulation_去除10m³以下"/>
  </cacheSource>
  <cacheFields count="11">
    <cacheField name="Plant" numFmtId="0">
      <sharedItems containsBlank="1" count="4">
        <s v="CPH1"/>
        <s v="CPA2"/>
        <s v="CPY"/>
        <m/>
      </sharedItems>
    </cacheField>
    <cacheField name="Region" numFmtId="0">
      <sharedItems containsBlank="1" count="25">
        <s v="杭州湾"/>
        <s v="浙江宁海"/>
        <s v="上海"/>
        <s v="浙江宁波"/>
        <s v="浙江余姚"/>
        <s v="上海奉贤"/>
        <s v="浙江嘉兴"/>
        <s v="上海松江"/>
        <s v="江苏常熟"/>
        <s v="江苏张家港"/>
        <s v="上海浦东"/>
        <s v="江苏太仓"/>
        <s v="江苏昆山"/>
        <s v="江苏无锡"/>
        <s v="上海安亭"/>
        <s v="上海嘉定"/>
        <s v="上海青浦"/>
        <s v="江苏南京"/>
        <s v="江苏苏州"/>
        <s v="上海宝山"/>
        <s v="江苏泰州"/>
        <s v="安徽滁州"/>
        <s v="江苏仪征"/>
        <s v="江苏常州"/>
        <m/>
      </sharedItems>
    </cacheField>
    <cacheField name="RouteNum" numFmtId="0">
      <sharedItems containsString="0" containsBlank="1" containsNumber="1" containsInteger="1" minValue="1" maxValue="42" count="4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m/>
      </sharedItems>
    </cacheField>
    <cacheField name="Site" numFmtId="0">
      <sharedItems containsBlank="1" containsMixedTypes="1" containsNumber="1" containsInteger="1" minValue="10000" maxValue="11745" count="119">
        <n v="11413"/>
        <n v="11366"/>
        <s v="悦华"/>
        <n v="10151"/>
        <n v="11425"/>
        <s v="佳昱"/>
        <n v="10160"/>
        <n v="10012"/>
        <n v="10288"/>
        <n v="11484"/>
        <n v="11647"/>
        <n v="11686"/>
        <n v="10178"/>
        <n v="10922"/>
        <n v="10122"/>
        <n v="11575"/>
        <n v="10274"/>
        <s v="汇群"/>
        <s v="安吉"/>
        <n v="10257"/>
        <n v="11057"/>
        <n v="10167"/>
        <n v="10375"/>
        <n v="10486"/>
        <n v="10488"/>
        <n v="10023"/>
        <n v="10203"/>
        <n v="10019"/>
        <n v="10264"/>
        <n v="11231"/>
        <n v="10360"/>
        <n v="10920"/>
        <n v="10261"/>
        <n v="10220"/>
        <n v="10207"/>
        <n v="10716"/>
        <n v="10138"/>
        <n v="11071"/>
        <n v="10790"/>
        <n v="11508"/>
        <n v="11228"/>
        <n v="10939"/>
        <n v="11031"/>
        <n v="10855"/>
        <n v="10846"/>
        <n v="11189"/>
        <n v="11237"/>
        <n v="10168"/>
        <n v="10369"/>
        <n v="11365"/>
        <n v="10262"/>
        <n v="11019"/>
        <s v="上海戎翔供应链管理有限公司"/>
        <s v="上海悦华物流有限公司"/>
        <s v="YF.RDC"/>
        <s v="上海众月物流有限公司"/>
        <s v="上海佳昱物流有限公司"/>
        <n v="10169"/>
        <n v="10367"/>
        <n v="11106"/>
        <n v="10037"/>
        <s v="上海双筑实业有限公司"/>
        <s v="上海汇群仓储物流有限公司"/>
        <s v="上海大洋汽车空调配件有限公司"/>
        <s v="上海紫兰工贸有限公司"/>
        <s v="上海安吉速驰物流有限公司"/>
        <s v="上海众耘物流有限公司"/>
        <n v="10878"/>
        <n v="10490"/>
        <n v="10638"/>
        <n v="10838"/>
        <n v="11301"/>
        <n v="11182"/>
        <n v="11156"/>
        <n v="11282"/>
        <n v="11169"/>
        <n v="10196"/>
        <n v="11270"/>
        <n v="10118"/>
        <n v="10032"/>
        <n v="10302"/>
        <n v="10144"/>
        <n v="10434"/>
        <n v="10974"/>
        <n v="11102"/>
        <n v="11075"/>
        <n v="10283"/>
        <n v="10874"/>
        <n v="11098"/>
        <n v="11594"/>
        <n v="10277"/>
        <n v="11362"/>
        <n v="10431"/>
        <n v="10058"/>
        <n v="10949"/>
        <n v="11745"/>
        <n v="10376"/>
        <n v="11487"/>
        <n v="11391"/>
        <n v="10000"/>
        <n v="10293"/>
        <n v="10971"/>
        <n v="10785"/>
        <n v="10135"/>
        <n v="11349"/>
        <n v="11357"/>
        <s v="仪征-派奥"/>
        <s v="仪征-安诚"/>
        <s v="仪征-佳昱"/>
        <s v="仪征-新都"/>
        <n v="11506"/>
        <s v="仪征-安卓"/>
        <n v="11002"/>
        <n v="10172"/>
        <n v="11341"/>
        <n v="10287"/>
        <n v="10098"/>
        <n v="11346"/>
        <m/>
      </sharedItems>
    </cacheField>
    <cacheField name="VMI" numFmtId="0">
      <sharedItems containsBlank="1" count="3">
        <s v="N"/>
        <s v="Y"/>
        <m/>
      </sharedItems>
    </cacheField>
    <cacheField name="SiteVolume" numFmtId="0">
      <sharedItems containsString="0" containsBlank="1" containsNumber="1" minValue="10.064304" maxValue="4948.2500659999996"/>
    </cacheField>
    <cacheField name="RouteVolume" numFmtId="0">
      <sharedItems containsString="0" containsBlank="1" containsNumber="1" minValue="10.3866394999338" maxValue="4948.2500659999996"/>
    </cacheField>
    <cacheField name="Utilization" numFmtId="0">
      <sharedItems containsString="0" containsBlank="1" containsNumber="1" minValue="4.5080900607351801E-2" maxValue="0.79597706651877498"/>
    </cacheField>
    <cacheField name="TripRound" numFmtId="0">
      <sharedItems containsString="0" containsBlank="1" containsNumber="1" containsInteger="1" minValue="2" maxValue="66"/>
    </cacheField>
    <cacheField name="TripTime" numFmtId="0">
      <sharedItems containsString="0" containsBlank="1" containsNumber="1" minValue="1.9" maxValue="21.5"/>
    </cacheField>
    <cacheField name="TruckDemand" numFmtId="0">
      <sharedItems containsString="0" containsBlank="1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">
  <r>
    <x v="0"/>
    <x v="0"/>
    <x v="0"/>
    <x v="0"/>
    <x v="0"/>
    <n v="2854.0841142398099"/>
    <n v="2854.0841142398099"/>
    <n v="0.651974624049665"/>
    <n v="38"/>
    <n v="2.06"/>
    <n v="8"/>
  </r>
  <r>
    <x v="0"/>
    <x v="0"/>
    <x v="1"/>
    <x v="1"/>
    <x v="0"/>
    <n v="1487.1676347798"/>
    <n v="1487.1676347798"/>
    <n v="0.645472063706514"/>
    <n v="20"/>
    <n v="2.06"/>
    <n v="5"/>
  </r>
  <r>
    <x v="0"/>
    <x v="0"/>
    <x v="2"/>
    <x v="2"/>
    <x v="1"/>
    <n v="471.284644244525"/>
    <n v="471.284644244525"/>
    <n v="0.681835422807472"/>
    <n v="6"/>
    <n v="2.06"/>
    <n v="2"/>
  </r>
  <r>
    <x v="0"/>
    <x v="0"/>
    <x v="3"/>
    <x v="3"/>
    <x v="0"/>
    <n v="411.33706734673001"/>
    <n v="411.33706734673001"/>
    <n v="0.71412685303251899"/>
    <n v="5"/>
    <n v="2.06"/>
    <n v="2"/>
  </r>
  <r>
    <x v="0"/>
    <x v="0"/>
    <x v="4"/>
    <x v="4"/>
    <x v="0"/>
    <n v="280.979888314503"/>
    <n v="280.979888314503"/>
    <n v="0.60976538262696101"/>
    <n v="4"/>
    <n v="2.06"/>
    <n v="1"/>
  </r>
  <r>
    <x v="0"/>
    <x v="0"/>
    <x v="5"/>
    <x v="5"/>
    <x v="1"/>
    <n v="223.07827495140501"/>
    <n v="223.07827495140501"/>
    <n v="0.64548111965105603"/>
    <n v="3"/>
    <n v="2.06"/>
    <n v="1"/>
  </r>
  <r>
    <x v="0"/>
    <x v="0"/>
    <x v="6"/>
    <x v="6"/>
    <x v="0"/>
    <n v="179.26271613031699"/>
    <n v="179.26271613031699"/>
    <n v="0.77804998320450303"/>
    <n v="2"/>
    <n v="2.06"/>
    <n v="1"/>
  </r>
  <r>
    <x v="0"/>
    <x v="0"/>
    <x v="7"/>
    <x v="7"/>
    <x v="0"/>
    <n v="162.84651072430501"/>
    <n v="162.84651072430501"/>
    <n v="0.70679909168535404"/>
    <n v="2"/>
    <n v="2.06"/>
    <n v="1"/>
  </r>
  <r>
    <x v="0"/>
    <x v="0"/>
    <x v="8"/>
    <x v="8"/>
    <x v="0"/>
    <n v="128.66866898809499"/>
    <n v="150.177989391549"/>
    <n v="0.65181419006748698"/>
    <n v="2"/>
    <n v="3.06"/>
    <n v="1"/>
  </r>
  <r>
    <x v="0"/>
    <x v="0"/>
    <x v="8"/>
    <x v="9"/>
    <x v="0"/>
    <n v="21.5093204034537"/>
    <n v="150.177989391549"/>
    <n v="0.65181419006748698"/>
    <n v="2"/>
    <n v="3.06"/>
    <n v="1"/>
  </r>
  <r>
    <x v="0"/>
    <x v="0"/>
    <x v="9"/>
    <x v="10"/>
    <x v="0"/>
    <n v="121.989991901785"/>
    <n v="155.38986424141001"/>
    <n v="0.67443517465889902"/>
    <n v="2"/>
    <n v="3.06"/>
    <n v="1"/>
  </r>
  <r>
    <x v="0"/>
    <x v="0"/>
    <x v="9"/>
    <x v="11"/>
    <x v="0"/>
    <n v="33.3998723396247"/>
    <n v="155.38986424141001"/>
    <n v="0.67443517465889902"/>
    <n v="2"/>
    <n v="3.06"/>
    <n v="1"/>
  </r>
  <r>
    <x v="0"/>
    <x v="0"/>
    <x v="10"/>
    <x v="12"/>
    <x v="0"/>
    <n v="84.5076467048994"/>
    <n v="142.67252975562499"/>
    <n v="0.61923841039767902"/>
    <n v="2"/>
    <n v="3.06"/>
    <n v="1"/>
  </r>
  <r>
    <x v="0"/>
    <x v="0"/>
    <x v="10"/>
    <x v="13"/>
    <x v="0"/>
    <n v="58.164883050725898"/>
    <n v="142.67252975562499"/>
    <n v="0.61923841039767902"/>
    <n v="2"/>
    <n v="3.06"/>
    <n v="1"/>
  </r>
  <r>
    <x v="0"/>
    <x v="0"/>
    <x v="11"/>
    <x v="14"/>
    <x v="0"/>
    <n v="53.788056815602602"/>
    <n v="143.64334421091399"/>
    <n v="0.623452014804314"/>
    <n v="2"/>
    <n v="4.0599999999999996"/>
    <n v="1"/>
  </r>
  <r>
    <x v="0"/>
    <x v="0"/>
    <x v="11"/>
    <x v="15"/>
    <x v="0"/>
    <n v="47.855174080879102"/>
    <n v="143.64334421091399"/>
    <n v="0.623452014804314"/>
    <n v="2"/>
    <n v="4.0599999999999996"/>
    <n v="1"/>
  </r>
  <r>
    <x v="0"/>
    <x v="0"/>
    <x v="11"/>
    <x v="16"/>
    <x v="0"/>
    <n v="42.000113314432198"/>
    <n v="143.64334421091399"/>
    <n v="0.623452014804314"/>
    <n v="2"/>
    <n v="4.0599999999999996"/>
    <n v="1"/>
  </r>
  <r>
    <x v="0"/>
    <x v="0"/>
    <x v="12"/>
    <x v="17"/>
    <x v="1"/>
    <n v="12.6922715046031"/>
    <n v="12.6922715046031"/>
    <n v="5.5087983960951201E-2"/>
    <n v="2"/>
    <n v="2.06"/>
    <n v="1"/>
  </r>
  <r>
    <x v="0"/>
    <x v="0"/>
    <x v="13"/>
    <x v="18"/>
    <x v="1"/>
    <n v="10.3866394999338"/>
    <n v="10.3866394999338"/>
    <n v="4.5080900607351801E-2"/>
    <n v="2"/>
    <n v="2.06"/>
    <n v="1"/>
  </r>
  <r>
    <x v="0"/>
    <x v="0"/>
    <x v="14"/>
    <x v="19"/>
    <x v="0"/>
    <n v="40.308399999999999"/>
    <n v="101.05187554225"/>
    <n v="0.43859320981879701"/>
    <n v="2"/>
    <n v="5.0599999999999996"/>
    <n v="2"/>
  </r>
  <r>
    <x v="0"/>
    <x v="0"/>
    <x v="14"/>
    <x v="20"/>
    <x v="0"/>
    <n v="32.926986043200003"/>
    <n v="101.05187554225"/>
    <n v="0.43859320981879701"/>
    <n v="2"/>
    <n v="5.0599999999999996"/>
    <n v="2"/>
  </r>
  <r>
    <x v="0"/>
    <x v="0"/>
    <x v="14"/>
    <x v="21"/>
    <x v="0"/>
    <n v="14.6489898546064"/>
    <n v="101.05187554225"/>
    <n v="0.43859320981879701"/>
    <n v="2"/>
    <n v="5.0599999999999996"/>
    <n v="2"/>
  </r>
  <r>
    <x v="0"/>
    <x v="0"/>
    <x v="14"/>
    <x v="22"/>
    <x v="0"/>
    <n v="13.167499644444399"/>
    <n v="101.05187554225"/>
    <n v="0.43859320981879701"/>
    <n v="2"/>
    <n v="5.0599999999999996"/>
    <n v="2"/>
  </r>
  <r>
    <x v="0"/>
    <x v="1"/>
    <x v="15"/>
    <x v="23"/>
    <x v="0"/>
    <n v="39.754986487048598"/>
    <n v="65.966307797881896"/>
    <n v="0.28631209981719602"/>
    <n v="2"/>
    <n v="8.5"/>
    <n v="2"/>
  </r>
  <r>
    <x v="0"/>
    <x v="1"/>
    <x v="15"/>
    <x v="24"/>
    <x v="0"/>
    <n v="26.211321310833299"/>
    <n v="65.966307797881896"/>
    <n v="0.28631209981719602"/>
    <n v="2"/>
    <n v="8.5"/>
    <n v="2"/>
  </r>
  <r>
    <x v="0"/>
    <x v="2"/>
    <x v="16"/>
    <x v="25"/>
    <x v="0"/>
    <n v="177.13095248437401"/>
    <n v="177.13095248437401"/>
    <n v="0.76879753682454399"/>
    <n v="2"/>
    <n v="8.3000000000000007"/>
    <n v="2"/>
  </r>
  <r>
    <x v="0"/>
    <x v="2"/>
    <x v="17"/>
    <x v="26"/>
    <x v="0"/>
    <n v="87.213341187500006"/>
    <n v="147.75730258814099"/>
    <n v="0.64130773692769505"/>
    <n v="2"/>
    <n v="9.3000000000000007"/>
    <n v="2"/>
  </r>
  <r>
    <x v="0"/>
    <x v="2"/>
    <x v="17"/>
    <x v="27"/>
    <x v="0"/>
    <n v="60.543961400641003"/>
    <n v="147.75730258814099"/>
    <n v="0.64130773692769505"/>
    <n v="2"/>
    <n v="9.3000000000000007"/>
    <n v="2"/>
  </r>
  <r>
    <x v="0"/>
    <x v="2"/>
    <x v="18"/>
    <x v="28"/>
    <x v="0"/>
    <n v="78.364112821888497"/>
    <n v="185.87078121684399"/>
    <n v="0.40336541062683201"/>
    <n v="2"/>
    <n v="11.3"/>
    <n v="6"/>
  </r>
  <r>
    <x v="0"/>
    <x v="2"/>
    <x v="18"/>
    <x v="29"/>
    <x v="0"/>
    <n v="20.509"/>
    <n v="185.87078121684399"/>
    <n v="0.40336541062683201"/>
    <n v="2"/>
    <n v="11.3"/>
    <n v="6"/>
  </r>
  <r>
    <x v="0"/>
    <x v="2"/>
    <x v="18"/>
    <x v="30"/>
    <x v="0"/>
    <n v="18.836394155241798"/>
    <n v="185.87078121684399"/>
    <n v="0.40336541062683201"/>
    <n v="2"/>
    <n v="11.3"/>
    <n v="6"/>
  </r>
  <r>
    <x v="0"/>
    <x v="2"/>
    <x v="18"/>
    <x v="31"/>
    <x v="0"/>
    <n v="16.909406571428502"/>
    <n v="185.87078121684399"/>
    <n v="0.40336541062683201"/>
    <n v="2"/>
    <n v="11.3"/>
    <n v="6"/>
  </r>
  <r>
    <x v="0"/>
    <x v="2"/>
    <x v="18"/>
    <x v="32"/>
    <x v="0"/>
    <n v="14.618384574652699"/>
    <n v="185.87078121684399"/>
    <n v="0.40336541062683201"/>
    <n v="2"/>
    <n v="11.3"/>
    <n v="6"/>
  </r>
  <r>
    <x v="0"/>
    <x v="2"/>
    <x v="18"/>
    <x v="33"/>
    <x v="0"/>
    <n v="13.982985667186099"/>
    <n v="185.87078121684399"/>
    <n v="0.40336541062683201"/>
    <n v="2"/>
    <n v="11.3"/>
    <n v="6"/>
  </r>
  <r>
    <x v="0"/>
    <x v="2"/>
    <x v="18"/>
    <x v="34"/>
    <x v="0"/>
    <n v="12.493488537557701"/>
    <n v="185.87078121684399"/>
    <n v="0.40336541062683201"/>
    <n v="2"/>
    <n v="11.3"/>
    <n v="6"/>
  </r>
  <r>
    <x v="0"/>
    <x v="2"/>
    <x v="18"/>
    <x v="35"/>
    <x v="0"/>
    <n v="10.1570088888888"/>
    <n v="185.87078121684399"/>
    <n v="0.40336541062683201"/>
    <n v="2"/>
    <n v="11.3"/>
    <n v="6"/>
  </r>
  <r>
    <x v="0"/>
    <x v="3"/>
    <x v="19"/>
    <x v="36"/>
    <x v="0"/>
    <n v="131.470311018666"/>
    <n v="163.78099840979201"/>
    <n v="0.71085502782028098"/>
    <n v="2"/>
    <n v="5.7"/>
    <n v="2"/>
  </r>
  <r>
    <x v="0"/>
    <x v="3"/>
    <x v="19"/>
    <x v="37"/>
    <x v="0"/>
    <n v="32.310687391126102"/>
    <n v="163.78099840979201"/>
    <n v="0.71085502782028098"/>
    <n v="2"/>
    <n v="5.7"/>
    <n v="2"/>
  </r>
  <r>
    <x v="0"/>
    <x v="4"/>
    <x v="20"/>
    <x v="38"/>
    <x v="0"/>
    <n v="81.755717782616898"/>
    <n v="81.755717782616898"/>
    <n v="0.354842525098163"/>
    <n v="2"/>
    <n v="5.5"/>
    <n v="2"/>
  </r>
  <r>
    <x v="1"/>
    <x v="5"/>
    <x v="0"/>
    <x v="39"/>
    <x v="0"/>
    <n v="30.765882539682501"/>
    <n v="30.765882539682501"/>
    <n v="0.133532476300705"/>
    <n v="2"/>
    <n v="4.0999999999999996"/>
    <n v="1"/>
  </r>
  <r>
    <x v="1"/>
    <x v="6"/>
    <x v="1"/>
    <x v="40"/>
    <x v="0"/>
    <n v="18.8118963680555"/>
    <n v="18.8118963680555"/>
    <n v="8.1648855764130002E-2"/>
    <n v="2"/>
    <n v="5.5"/>
    <n v="2"/>
  </r>
  <r>
    <x v="1"/>
    <x v="7"/>
    <x v="2"/>
    <x v="7"/>
    <x v="0"/>
    <n v="183.39311612592499"/>
    <n v="183.39311612592499"/>
    <n v="0.79597706651877498"/>
    <n v="2"/>
    <n v="5.0999999999999996"/>
    <n v="2"/>
  </r>
  <r>
    <x v="1"/>
    <x v="7"/>
    <x v="3"/>
    <x v="41"/>
    <x v="0"/>
    <n v="25.851488666666601"/>
    <n v="25.851488666666601"/>
    <n v="0.11220264178240701"/>
    <n v="2"/>
    <n v="5.0999999999999996"/>
    <n v="2"/>
  </r>
  <r>
    <x v="1"/>
    <x v="8"/>
    <x v="4"/>
    <x v="32"/>
    <x v="0"/>
    <n v="29.3574004629629"/>
    <n v="29.3574004629629"/>
    <n v="0.127419272842721"/>
    <n v="2"/>
    <n v="4.7"/>
    <n v="1"/>
  </r>
  <r>
    <x v="1"/>
    <x v="9"/>
    <x v="5"/>
    <x v="42"/>
    <x v="0"/>
    <n v="23.7010398545454"/>
    <n v="23.7010398545454"/>
    <n v="0.102869096590909"/>
    <n v="2"/>
    <n v="6.3"/>
    <n v="2"/>
  </r>
  <r>
    <x v="1"/>
    <x v="10"/>
    <x v="6"/>
    <x v="43"/>
    <x v="0"/>
    <n v="26.367253968253902"/>
    <n v="36.802372711078"/>
    <n v="0.15973252044738701"/>
    <n v="2"/>
    <n v="4.9000000000000004"/>
    <n v="1"/>
  </r>
  <r>
    <x v="1"/>
    <x v="10"/>
    <x v="6"/>
    <x v="44"/>
    <x v="0"/>
    <n v="10.435118742824001"/>
    <n v="36.802372711078"/>
    <n v="0.15973252044738701"/>
    <n v="2"/>
    <n v="4.9000000000000004"/>
    <n v="1"/>
  </r>
  <r>
    <x v="1"/>
    <x v="11"/>
    <x v="7"/>
    <x v="45"/>
    <x v="0"/>
    <n v="25.151886458333301"/>
    <n v="25.151886458333301"/>
    <n v="0.109166173864293"/>
    <n v="2"/>
    <n v="3.9"/>
    <n v="1"/>
  </r>
  <r>
    <x v="1"/>
    <x v="12"/>
    <x v="8"/>
    <x v="6"/>
    <x v="0"/>
    <n v="193.79134799242999"/>
    <n v="193.79134799242999"/>
    <n v="0.56073885414476399"/>
    <n v="3"/>
    <n v="3.9"/>
    <n v="2"/>
  </r>
  <r>
    <x v="1"/>
    <x v="12"/>
    <x v="9"/>
    <x v="16"/>
    <x v="0"/>
    <n v="52.182030334639798"/>
    <n v="52.182030334639798"/>
    <n v="0.226484506660763"/>
    <n v="2"/>
    <n v="3.9"/>
    <n v="1"/>
  </r>
  <r>
    <x v="1"/>
    <x v="13"/>
    <x v="10"/>
    <x v="46"/>
    <x v="0"/>
    <n v="166.943411608254"/>
    <n v="166.943411608254"/>
    <n v="0.72458077954971301"/>
    <n v="2"/>
    <n v="5.9"/>
    <n v="2"/>
  </r>
  <r>
    <x v="1"/>
    <x v="13"/>
    <x v="11"/>
    <x v="47"/>
    <x v="0"/>
    <n v="23.653744349943601"/>
    <n v="23.653744349943601"/>
    <n v="0.102663820963297"/>
    <n v="2"/>
    <n v="5.9"/>
    <n v="2"/>
  </r>
  <r>
    <x v="1"/>
    <x v="14"/>
    <x v="12"/>
    <x v="48"/>
    <x v="0"/>
    <n v="275.989990078125"/>
    <n v="275.989990078125"/>
    <n v="0.59893661041259705"/>
    <n v="4"/>
    <n v="1.9"/>
    <n v="1"/>
  </r>
  <r>
    <x v="1"/>
    <x v="14"/>
    <x v="13"/>
    <x v="20"/>
    <x v="0"/>
    <n v="45.615923889808798"/>
    <n v="108.523099817586"/>
    <n v="0.47102039851383098"/>
    <n v="2"/>
    <n v="3.9"/>
    <n v="1"/>
  </r>
  <r>
    <x v="1"/>
    <x v="14"/>
    <x v="13"/>
    <x v="49"/>
    <x v="0"/>
    <n v="38.330271911111097"/>
    <n v="108.523099817586"/>
    <n v="0.47102039851383098"/>
    <n v="2"/>
    <n v="3.9"/>
    <n v="1"/>
  </r>
  <r>
    <x v="1"/>
    <x v="14"/>
    <x v="13"/>
    <x v="50"/>
    <x v="0"/>
    <n v="24.5769040166666"/>
    <n v="108.523099817586"/>
    <n v="0.47102039851383098"/>
    <n v="2"/>
    <n v="3.9"/>
    <n v="1"/>
  </r>
  <r>
    <x v="1"/>
    <x v="15"/>
    <x v="14"/>
    <x v="12"/>
    <x v="0"/>
    <n v="2445.9820757709999"/>
    <n v="2445.9820757709999"/>
    <n v="0.64340858474616103"/>
    <n v="33"/>
    <n v="3.1"/>
    <n v="11"/>
  </r>
  <r>
    <x v="1"/>
    <x v="15"/>
    <x v="15"/>
    <x v="51"/>
    <x v="0"/>
    <n v="1737.6588159579301"/>
    <n v="1737.6588159579301"/>
    <n v="0.65581929950103202"/>
    <n v="23"/>
    <n v="3.1"/>
    <n v="8"/>
  </r>
  <r>
    <x v="1"/>
    <x v="15"/>
    <x v="16"/>
    <x v="52"/>
    <x v="1"/>
    <n v="621.82878760289498"/>
    <n v="621.82878760289498"/>
    <n v="0.67472741710383599"/>
    <n v="8"/>
    <n v="3.1"/>
    <n v="3"/>
  </r>
  <r>
    <x v="1"/>
    <x v="15"/>
    <x v="17"/>
    <x v="53"/>
    <x v="1"/>
    <n v="527.40617298105599"/>
    <n v="527.40617298105599"/>
    <n v="0.65402551212928595"/>
    <n v="7"/>
    <n v="3.1"/>
    <n v="3"/>
  </r>
  <r>
    <x v="1"/>
    <x v="15"/>
    <x v="18"/>
    <x v="25"/>
    <x v="0"/>
    <n v="298.59245742013798"/>
    <n v="298.59245742013798"/>
    <n v="0.64798710377634305"/>
    <n v="4"/>
    <n v="3.1"/>
    <n v="2"/>
  </r>
  <r>
    <x v="1"/>
    <x v="15"/>
    <x v="19"/>
    <x v="54"/>
    <x v="1"/>
    <n v="177.496422857033"/>
    <n v="177.496422857033"/>
    <n v="0.77038377976143102"/>
    <n v="2"/>
    <n v="3.1"/>
    <n v="1"/>
  </r>
  <r>
    <x v="1"/>
    <x v="15"/>
    <x v="20"/>
    <x v="55"/>
    <x v="1"/>
    <n v="171.017349908412"/>
    <n v="171.017349908412"/>
    <n v="0.74226280342192996"/>
    <n v="2"/>
    <n v="3.1"/>
    <n v="1"/>
  </r>
  <r>
    <x v="1"/>
    <x v="15"/>
    <x v="21"/>
    <x v="56"/>
    <x v="1"/>
    <n v="154.410786020454"/>
    <n v="154.410786020454"/>
    <n v="0.67018570321377802"/>
    <n v="2"/>
    <n v="3.1"/>
    <n v="1"/>
  </r>
  <r>
    <x v="1"/>
    <x v="15"/>
    <x v="22"/>
    <x v="57"/>
    <x v="0"/>
    <n v="138.71388528472201"/>
    <n v="155.767146288986"/>
    <n v="0.67607268354594696"/>
    <n v="2"/>
    <n v="4.0999999999999996"/>
    <n v="1"/>
  </r>
  <r>
    <x v="1"/>
    <x v="15"/>
    <x v="22"/>
    <x v="58"/>
    <x v="0"/>
    <n v="17.053261004264002"/>
    <n v="155.767146288986"/>
    <n v="0.67607268354594696"/>
    <n v="2"/>
    <n v="4.0999999999999996"/>
    <n v="1"/>
  </r>
  <r>
    <x v="1"/>
    <x v="15"/>
    <x v="23"/>
    <x v="59"/>
    <x v="0"/>
    <n v="103.041436138759"/>
    <n v="145.837791694315"/>
    <n v="0.63297652645102098"/>
    <n v="2"/>
    <n v="4.0999999999999996"/>
    <n v="1"/>
  </r>
  <r>
    <x v="1"/>
    <x v="15"/>
    <x v="23"/>
    <x v="60"/>
    <x v="0"/>
    <n v="42.7963555555555"/>
    <n v="145.837791694315"/>
    <n v="0.63297652645102098"/>
    <n v="2"/>
    <n v="4.0999999999999996"/>
    <n v="1"/>
  </r>
  <r>
    <x v="1"/>
    <x v="15"/>
    <x v="24"/>
    <x v="23"/>
    <x v="0"/>
    <n v="77.566211975925896"/>
    <n v="155.132423951851"/>
    <n v="0.67331781229102305"/>
    <n v="2"/>
    <n v="4.0999999999999996"/>
    <n v="1"/>
  </r>
  <r>
    <x v="1"/>
    <x v="15"/>
    <x v="24"/>
    <x v="23"/>
    <x v="0"/>
    <n v="77.566211975925896"/>
    <n v="155.132423951851"/>
    <n v="0.67331781229102305"/>
    <n v="2"/>
    <n v="4.0999999999999996"/>
    <n v="1"/>
  </r>
  <r>
    <x v="1"/>
    <x v="15"/>
    <x v="25"/>
    <x v="61"/>
    <x v="1"/>
    <n v="71.531097916666596"/>
    <n v="71.531097916666596"/>
    <n v="0.31046483470775399"/>
    <n v="2"/>
    <n v="3.1"/>
    <n v="1"/>
  </r>
  <r>
    <x v="1"/>
    <x v="15"/>
    <x v="26"/>
    <x v="62"/>
    <x v="1"/>
    <n v="43.883068074803901"/>
    <n v="43.883068074803901"/>
    <n v="0.19046470518577999"/>
    <n v="2"/>
    <n v="3.1"/>
    <n v="1"/>
  </r>
  <r>
    <x v="1"/>
    <x v="15"/>
    <x v="27"/>
    <x v="63"/>
    <x v="1"/>
    <n v="28.826567916666601"/>
    <n v="28.826567916666601"/>
    <n v="0.12511531213831001"/>
    <n v="2"/>
    <n v="3.1"/>
    <n v="1"/>
  </r>
  <r>
    <x v="1"/>
    <x v="15"/>
    <x v="28"/>
    <x v="64"/>
    <x v="1"/>
    <n v="23.391604994639401"/>
    <n v="23.391604994639401"/>
    <n v="0.101526063344789"/>
    <n v="2"/>
    <n v="3.1"/>
    <n v="1"/>
  </r>
  <r>
    <x v="1"/>
    <x v="15"/>
    <x v="29"/>
    <x v="65"/>
    <x v="1"/>
    <n v="21.193693986918099"/>
    <n v="21.193693986918099"/>
    <n v="9.1986519040443304E-2"/>
    <n v="2"/>
    <n v="3.1"/>
    <n v="1"/>
  </r>
  <r>
    <x v="1"/>
    <x v="15"/>
    <x v="30"/>
    <x v="66"/>
    <x v="1"/>
    <n v="10.5630387878787"/>
    <n v="10.5630387878787"/>
    <n v="4.5846522516834999E-2"/>
    <n v="2"/>
    <n v="3.1"/>
    <n v="1"/>
  </r>
  <r>
    <x v="1"/>
    <x v="15"/>
    <x v="31"/>
    <x v="28"/>
    <x v="0"/>
    <n v="145.35647236808001"/>
    <n v="218.94363070141301"/>
    <n v="0.63351744994621895"/>
    <n v="3"/>
    <n v="5.0999999999999996"/>
    <n v="2"/>
  </r>
  <r>
    <x v="1"/>
    <x v="15"/>
    <x v="31"/>
    <x v="67"/>
    <x v="0"/>
    <n v="73.587158333333306"/>
    <n v="218.94363070141301"/>
    <n v="0.63351744994621895"/>
    <n v="3"/>
    <n v="5.0999999999999996"/>
    <n v="2"/>
  </r>
  <r>
    <x v="1"/>
    <x v="15"/>
    <x v="32"/>
    <x v="68"/>
    <x v="0"/>
    <n v="30.1312"/>
    <n v="111.515145451629"/>
    <n v="0.48400670768936299"/>
    <n v="2"/>
    <n v="7.1"/>
    <n v="2"/>
  </r>
  <r>
    <x v="1"/>
    <x v="15"/>
    <x v="32"/>
    <x v="69"/>
    <x v="0"/>
    <n v="26.767360846560798"/>
    <n v="111.515145451629"/>
    <n v="0.48400670768936299"/>
    <n v="2"/>
    <n v="7.1"/>
    <n v="2"/>
  </r>
  <r>
    <x v="1"/>
    <x v="15"/>
    <x v="32"/>
    <x v="30"/>
    <x v="0"/>
    <n v="21.374247716954802"/>
    <n v="111.515145451629"/>
    <n v="0.48400670768936299"/>
    <n v="2"/>
    <n v="7.1"/>
    <n v="2"/>
  </r>
  <r>
    <x v="1"/>
    <x v="15"/>
    <x v="32"/>
    <x v="70"/>
    <x v="0"/>
    <n v="16.769726100833299"/>
    <n v="111.515145451629"/>
    <n v="0.48400670768936299"/>
    <n v="2"/>
    <n v="7.1"/>
    <n v="2"/>
  </r>
  <r>
    <x v="1"/>
    <x v="15"/>
    <x v="32"/>
    <x v="3"/>
    <x v="0"/>
    <n v="16.472610787280299"/>
    <n v="111.515145451629"/>
    <n v="0.48400670768936299"/>
    <n v="2"/>
    <n v="7.1"/>
    <n v="2"/>
  </r>
  <r>
    <x v="1"/>
    <x v="16"/>
    <x v="33"/>
    <x v="71"/>
    <x v="0"/>
    <n v="750.16547630666605"/>
    <n v="750.16547630666605"/>
    <n v="0.651185309293981"/>
    <n v="10"/>
    <n v="3.1"/>
    <n v="4"/>
  </r>
  <r>
    <x v="1"/>
    <x v="16"/>
    <x v="34"/>
    <x v="26"/>
    <x v="0"/>
    <n v="156.80824401942201"/>
    <n v="156.80824401942201"/>
    <n v="0.68059133688985496"/>
    <n v="2"/>
    <n v="3.1"/>
    <n v="1"/>
  </r>
  <r>
    <x v="1"/>
    <x v="16"/>
    <x v="35"/>
    <x v="27"/>
    <x v="0"/>
    <n v="97.8745669481481"/>
    <n v="135.27968383272599"/>
    <n v="0.58715140552398704"/>
    <n v="2"/>
    <n v="5.0999999999999996"/>
    <n v="2"/>
  </r>
  <r>
    <x v="1"/>
    <x v="16"/>
    <x v="35"/>
    <x v="72"/>
    <x v="0"/>
    <n v="26.983798263888801"/>
    <n v="135.27968383272599"/>
    <n v="0.58715140552398704"/>
    <n v="2"/>
    <n v="5.0999999999999996"/>
    <n v="2"/>
  </r>
  <r>
    <x v="1"/>
    <x v="16"/>
    <x v="35"/>
    <x v="73"/>
    <x v="0"/>
    <n v="10.4213186206896"/>
    <n v="135.27968383272599"/>
    <n v="0.58715140552398704"/>
    <n v="2"/>
    <n v="5.0999999999999996"/>
    <n v="2"/>
  </r>
  <r>
    <x v="1"/>
    <x v="17"/>
    <x v="36"/>
    <x v="74"/>
    <x v="0"/>
    <n v="25.2684991943181"/>
    <n v="37.2594965276515"/>
    <n v="0.161716564790154"/>
    <n v="2"/>
    <n v="13.7"/>
    <n v="3"/>
  </r>
  <r>
    <x v="1"/>
    <x v="17"/>
    <x v="36"/>
    <x v="22"/>
    <x v="0"/>
    <n v="11.990997333333301"/>
    <n v="37.2594965276515"/>
    <n v="0.161716564790154"/>
    <n v="2"/>
    <n v="13.7"/>
    <n v="3"/>
  </r>
  <r>
    <x v="1"/>
    <x v="18"/>
    <x v="37"/>
    <x v="75"/>
    <x v="0"/>
    <n v="114.837216"/>
    <n v="136.204576"/>
    <n v="0.591165694444444"/>
    <n v="2"/>
    <n v="5.0999999999999996"/>
    <n v="2"/>
  </r>
  <r>
    <x v="1"/>
    <x v="18"/>
    <x v="37"/>
    <x v="76"/>
    <x v="0"/>
    <n v="21.367360000000001"/>
    <n v="136.204576"/>
    <n v="0.591165694444444"/>
    <n v="2"/>
    <n v="5.0999999999999996"/>
    <n v="2"/>
  </r>
  <r>
    <x v="1"/>
    <x v="19"/>
    <x v="38"/>
    <x v="77"/>
    <x v="0"/>
    <n v="191.03106434444399"/>
    <n v="191.03106434444399"/>
    <n v="0.552751922292952"/>
    <n v="3"/>
    <n v="4.7"/>
    <n v="2"/>
  </r>
  <r>
    <x v="1"/>
    <x v="19"/>
    <x v="39"/>
    <x v="4"/>
    <x v="0"/>
    <n v="173.75230481481401"/>
    <n v="173.75230481481401"/>
    <n v="0.75413326742541098"/>
    <n v="2"/>
    <n v="4.7"/>
    <n v="1"/>
  </r>
  <r>
    <x v="1"/>
    <x v="19"/>
    <x v="40"/>
    <x v="78"/>
    <x v="0"/>
    <n v="130.025046500793"/>
    <n v="145.321763726283"/>
    <n v="0.63073682172866097"/>
    <n v="2"/>
    <n v="5.7"/>
    <n v="2"/>
  </r>
  <r>
    <x v="1"/>
    <x v="19"/>
    <x v="40"/>
    <x v="79"/>
    <x v="0"/>
    <n v="15.2967172254901"/>
    <n v="145.321763726283"/>
    <n v="0.63073682172866097"/>
    <n v="2"/>
    <n v="5.7"/>
    <n v="2"/>
  </r>
  <r>
    <x v="1"/>
    <x v="19"/>
    <x v="41"/>
    <x v="80"/>
    <x v="0"/>
    <n v="14.551681714285699"/>
    <n v="14.551681714285699"/>
    <n v="6.3158340773809496E-2"/>
    <n v="2"/>
    <n v="4.7"/>
    <n v="1"/>
  </r>
  <r>
    <x v="2"/>
    <x v="20"/>
    <x v="0"/>
    <x v="81"/>
    <x v="0"/>
    <n v="17.259395399999999"/>
    <n v="17.259395399999999"/>
    <n v="7.4910570312499994E-2"/>
    <n v="2"/>
    <n v="5.5"/>
    <n v="2"/>
  </r>
  <r>
    <x v="2"/>
    <x v="21"/>
    <x v="1"/>
    <x v="16"/>
    <x v="0"/>
    <n v="75.181623999999999"/>
    <n v="75.181623999999999"/>
    <n v="0.326309131944444"/>
    <n v="2"/>
    <n v="5.9"/>
    <n v="2"/>
  </r>
  <r>
    <x v="2"/>
    <x v="6"/>
    <x v="2"/>
    <x v="82"/>
    <x v="0"/>
    <n v="51.295499999999898"/>
    <n v="51.295499999999898"/>
    <n v="0.22263671874999999"/>
    <n v="2"/>
    <n v="12.7"/>
    <n v="3"/>
  </r>
  <r>
    <x v="2"/>
    <x v="2"/>
    <x v="3"/>
    <x v="83"/>
    <x v="0"/>
    <n v="593.02542270000004"/>
    <n v="593.02542270000004"/>
    <n v="0.64347376595052097"/>
    <n v="8"/>
    <n v="11.9"/>
    <n v="10"/>
  </r>
  <r>
    <x v="2"/>
    <x v="2"/>
    <x v="4"/>
    <x v="84"/>
    <x v="0"/>
    <n v="159.10296"/>
    <n v="159.10296"/>
    <n v="0.69055104166666603"/>
    <n v="2"/>
    <n v="11.9"/>
    <n v="3"/>
  </r>
  <r>
    <x v="2"/>
    <x v="2"/>
    <x v="5"/>
    <x v="25"/>
    <x v="0"/>
    <n v="110.68805999999999"/>
    <n v="156.09935999999999"/>
    <n v="0.67751458333333303"/>
    <n v="2"/>
    <n v="12.9"/>
    <n v="3"/>
  </r>
  <r>
    <x v="2"/>
    <x v="2"/>
    <x v="5"/>
    <x v="85"/>
    <x v="0"/>
    <n v="45.411299999999997"/>
    <n v="156.09935999999999"/>
    <n v="0.67751458333333303"/>
    <n v="2"/>
    <n v="12.9"/>
    <n v="3"/>
  </r>
  <r>
    <x v="2"/>
    <x v="2"/>
    <x v="6"/>
    <x v="48"/>
    <x v="0"/>
    <n v="93.063537499999995"/>
    <n v="148.1699375"/>
    <n v="0.64309868706597195"/>
    <n v="2"/>
    <n v="12.9"/>
    <n v="3"/>
  </r>
  <r>
    <x v="2"/>
    <x v="2"/>
    <x v="6"/>
    <x v="43"/>
    <x v="0"/>
    <n v="55.106400000000001"/>
    <n v="148.1699375"/>
    <n v="0.64309868706597195"/>
    <n v="2"/>
    <n v="12.9"/>
    <n v="3"/>
  </r>
  <r>
    <x v="2"/>
    <x v="2"/>
    <x v="7"/>
    <x v="86"/>
    <x v="0"/>
    <n v="65.405672699999997"/>
    <n v="148.21561269999901"/>
    <n v="0.643296930121527"/>
    <n v="2"/>
    <n v="13.9"/>
    <n v="3"/>
  </r>
  <r>
    <x v="2"/>
    <x v="2"/>
    <x v="7"/>
    <x v="87"/>
    <x v="0"/>
    <n v="43.748099999999901"/>
    <n v="148.21561269999901"/>
    <n v="0.643296930121527"/>
    <n v="2"/>
    <n v="13.9"/>
    <n v="3"/>
  </r>
  <r>
    <x v="2"/>
    <x v="2"/>
    <x v="7"/>
    <x v="26"/>
    <x v="0"/>
    <n v="39.061839999999997"/>
    <n v="148.21561269999901"/>
    <n v="0.643296930121527"/>
    <n v="2"/>
    <n v="13.9"/>
    <n v="3"/>
  </r>
  <r>
    <x v="2"/>
    <x v="2"/>
    <x v="8"/>
    <x v="88"/>
    <x v="0"/>
    <n v="37.183999999999898"/>
    <n v="452.62978681999999"/>
    <n v="0.39290780105902701"/>
    <n v="2"/>
    <n v="15.5"/>
    <n v="20"/>
  </r>
  <r>
    <x v="2"/>
    <x v="2"/>
    <x v="8"/>
    <x v="89"/>
    <x v="0"/>
    <n v="31.581"/>
    <n v="452.62978681999999"/>
    <n v="0.39290780105902701"/>
    <n v="2"/>
    <n v="15.5"/>
    <n v="20"/>
  </r>
  <r>
    <x v="2"/>
    <x v="2"/>
    <x v="8"/>
    <x v="27"/>
    <x v="0"/>
    <n v="27.840890999999999"/>
    <n v="452.62978681999999"/>
    <n v="0.39290780105902701"/>
    <n v="2"/>
    <n v="15.5"/>
    <n v="20"/>
  </r>
  <r>
    <x v="2"/>
    <x v="2"/>
    <x v="8"/>
    <x v="70"/>
    <x v="0"/>
    <n v="25.870731999999901"/>
    <n v="452.62978681999999"/>
    <n v="0.39290780105902701"/>
    <n v="2"/>
    <n v="15.5"/>
    <n v="20"/>
  </r>
  <r>
    <x v="2"/>
    <x v="2"/>
    <x v="8"/>
    <x v="32"/>
    <x v="0"/>
    <n v="25.344000000000001"/>
    <n v="452.62978681999999"/>
    <n v="0.39290780105902701"/>
    <n v="2"/>
    <n v="15.5"/>
    <n v="20"/>
  </r>
  <r>
    <x v="2"/>
    <x v="2"/>
    <x v="8"/>
    <x v="34"/>
    <x v="0"/>
    <n v="24.098618819999999"/>
    <n v="452.62978681999999"/>
    <n v="0.39290780105902701"/>
    <n v="2"/>
    <n v="15.5"/>
    <n v="20"/>
  </r>
  <r>
    <x v="2"/>
    <x v="2"/>
    <x v="8"/>
    <x v="3"/>
    <x v="0"/>
    <n v="23.723556249999898"/>
    <n v="452.62978681999999"/>
    <n v="0.39290780105902701"/>
    <n v="2"/>
    <n v="15.5"/>
    <n v="20"/>
  </r>
  <r>
    <x v="2"/>
    <x v="2"/>
    <x v="8"/>
    <x v="90"/>
    <x v="0"/>
    <n v="21.6768"/>
    <n v="452.62978681999999"/>
    <n v="0.39290780105902701"/>
    <n v="2"/>
    <n v="15.5"/>
    <n v="20"/>
  </r>
  <r>
    <x v="2"/>
    <x v="2"/>
    <x v="8"/>
    <x v="28"/>
    <x v="0"/>
    <n v="21.46781125"/>
    <n v="452.62978681999999"/>
    <n v="0.39290780105902701"/>
    <n v="2"/>
    <n v="15.5"/>
    <n v="20"/>
  </r>
  <r>
    <x v="2"/>
    <x v="2"/>
    <x v="8"/>
    <x v="79"/>
    <x v="0"/>
    <n v="19.4291175"/>
    <n v="452.62978681999999"/>
    <n v="0.39290780105902701"/>
    <n v="2"/>
    <n v="15.5"/>
    <n v="20"/>
  </r>
  <r>
    <x v="2"/>
    <x v="2"/>
    <x v="8"/>
    <x v="91"/>
    <x v="0"/>
    <n v="19.18608"/>
    <n v="452.62978681999999"/>
    <n v="0.39290780105902701"/>
    <n v="2"/>
    <n v="15.5"/>
    <n v="20"/>
  </r>
  <r>
    <x v="2"/>
    <x v="2"/>
    <x v="8"/>
    <x v="58"/>
    <x v="0"/>
    <n v="18.917991499999999"/>
    <n v="452.62978681999999"/>
    <n v="0.39290780105902701"/>
    <n v="2"/>
    <n v="15.5"/>
    <n v="20"/>
  </r>
  <r>
    <x v="2"/>
    <x v="2"/>
    <x v="8"/>
    <x v="92"/>
    <x v="0"/>
    <n v="18.547199999999901"/>
    <n v="452.62978681999999"/>
    <n v="0.39290780105902701"/>
    <n v="2"/>
    <n v="15.5"/>
    <n v="20"/>
  </r>
  <r>
    <x v="2"/>
    <x v="2"/>
    <x v="8"/>
    <x v="93"/>
    <x v="0"/>
    <n v="17.404800000000002"/>
    <n v="452.62978681999999"/>
    <n v="0.39290780105902701"/>
    <n v="2"/>
    <n v="15.5"/>
    <n v="20"/>
  </r>
  <r>
    <x v="2"/>
    <x v="2"/>
    <x v="8"/>
    <x v="94"/>
    <x v="0"/>
    <n v="16.159621249999901"/>
    <n v="452.62978681999999"/>
    <n v="0.39290780105902701"/>
    <n v="2"/>
    <n v="15.5"/>
    <n v="20"/>
  </r>
  <r>
    <x v="2"/>
    <x v="2"/>
    <x v="8"/>
    <x v="95"/>
    <x v="0"/>
    <n v="15.007999999999999"/>
    <n v="452.62978681999999"/>
    <n v="0.39290780105902701"/>
    <n v="2"/>
    <n v="15.5"/>
    <n v="20"/>
  </r>
  <r>
    <x v="2"/>
    <x v="2"/>
    <x v="8"/>
    <x v="30"/>
    <x v="0"/>
    <n v="14.48184"/>
    <n v="452.62978681999999"/>
    <n v="0.39290780105902701"/>
    <n v="2"/>
    <n v="15.5"/>
    <n v="20"/>
  </r>
  <r>
    <x v="2"/>
    <x v="2"/>
    <x v="8"/>
    <x v="23"/>
    <x v="0"/>
    <n v="13.1616"/>
    <n v="452.62978681999999"/>
    <n v="0.39290780105902701"/>
    <n v="2"/>
    <n v="15.5"/>
    <n v="20"/>
  </r>
  <r>
    <x v="2"/>
    <x v="2"/>
    <x v="8"/>
    <x v="96"/>
    <x v="0"/>
    <n v="13.04064"/>
    <n v="452.62978681999999"/>
    <n v="0.39290780105902701"/>
    <n v="2"/>
    <n v="15.5"/>
    <n v="20"/>
  </r>
  <r>
    <x v="2"/>
    <x v="2"/>
    <x v="8"/>
    <x v="97"/>
    <x v="0"/>
    <n v="12.9504"/>
    <n v="452.62978681999999"/>
    <n v="0.39290780105902701"/>
    <n v="2"/>
    <n v="15.5"/>
    <n v="20"/>
  </r>
  <r>
    <x v="2"/>
    <x v="2"/>
    <x v="8"/>
    <x v="33"/>
    <x v="0"/>
    <n v="12.391968"/>
    <n v="452.62978681999999"/>
    <n v="0.39290780105902701"/>
    <n v="2"/>
    <n v="15.5"/>
    <n v="20"/>
  </r>
  <r>
    <x v="2"/>
    <x v="2"/>
    <x v="8"/>
    <x v="98"/>
    <x v="0"/>
    <n v="11.823648"/>
    <n v="452.62978681999999"/>
    <n v="0.39290780105902701"/>
    <n v="2"/>
    <n v="15.5"/>
    <n v="20"/>
  </r>
  <r>
    <x v="2"/>
    <x v="2"/>
    <x v="8"/>
    <x v="99"/>
    <x v="0"/>
    <n v="11.339471250000001"/>
    <n v="452.62978681999999"/>
    <n v="0.39290780105902701"/>
    <n v="2"/>
    <n v="15.5"/>
    <n v="20"/>
  </r>
  <r>
    <x v="2"/>
    <x v="13"/>
    <x v="9"/>
    <x v="47"/>
    <x v="0"/>
    <n v="130.86446712999901"/>
    <n v="154.07434212999999"/>
    <n v="0.668725443272569"/>
    <n v="2"/>
    <n v="8.9"/>
    <n v="2"/>
  </r>
  <r>
    <x v="2"/>
    <x v="13"/>
    <x v="9"/>
    <x v="100"/>
    <x v="0"/>
    <n v="23.209874999999901"/>
    <n v="154.07434212999999"/>
    <n v="0.668725443272569"/>
    <n v="2"/>
    <n v="8.9"/>
    <n v="2"/>
  </r>
  <r>
    <x v="2"/>
    <x v="13"/>
    <x v="10"/>
    <x v="46"/>
    <x v="0"/>
    <n v="34.741383999999996"/>
    <n v="85.746415999999996"/>
    <n v="0.37216326388888898"/>
    <n v="2"/>
    <n v="10.9"/>
    <n v="3"/>
  </r>
  <r>
    <x v="2"/>
    <x v="13"/>
    <x v="10"/>
    <x v="101"/>
    <x v="0"/>
    <n v="30.054328000000002"/>
    <n v="85.746415999999996"/>
    <n v="0.37216326388888898"/>
    <n v="2"/>
    <n v="10.9"/>
    <n v="3"/>
  </r>
  <r>
    <x v="2"/>
    <x v="13"/>
    <x v="10"/>
    <x v="102"/>
    <x v="0"/>
    <n v="10.8864"/>
    <n v="85.746415999999996"/>
    <n v="0.37216326388888898"/>
    <n v="2"/>
    <n v="10.9"/>
    <n v="3"/>
  </r>
  <r>
    <x v="2"/>
    <x v="13"/>
    <x v="10"/>
    <x v="103"/>
    <x v="0"/>
    <n v="10.064304"/>
    <n v="85.746415999999996"/>
    <n v="0.37216326388888898"/>
    <n v="2"/>
    <n v="10.9"/>
    <n v="3"/>
  </r>
  <r>
    <x v="2"/>
    <x v="22"/>
    <x v="11"/>
    <x v="104"/>
    <x v="0"/>
    <n v="4948.2500659999996"/>
    <n v="4948.2500659999996"/>
    <n v="0.65081150910143104"/>
    <n v="66"/>
    <n v="2.06"/>
    <n v="14"/>
  </r>
  <r>
    <x v="2"/>
    <x v="22"/>
    <x v="12"/>
    <x v="105"/>
    <x v="0"/>
    <n v="1299.3529160000001"/>
    <n v="1299.3529160000001"/>
    <n v="0.66347677491830104"/>
    <n v="17"/>
    <n v="2.06"/>
    <n v="4"/>
  </r>
  <r>
    <x v="2"/>
    <x v="22"/>
    <x v="13"/>
    <x v="106"/>
    <x v="1"/>
    <n v="1127.0882919999999"/>
    <n v="1127.0882919999999"/>
    <n v="0.65225016898148103"/>
    <n v="15"/>
    <n v="2.06"/>
    <n v="4"/>
  </r>
  <r>
    <x v="2"/>
    <x v="22"/>
    <x v="14"/>
    <x v="107"/>
    <x v="1"/>
    <n v="729.71369144999903"/>
    <n v="729.71369144999903"/>
    <n v="0.63343202382812402"/>
    <n v="10"/>
    <n v="2.06"/>
    <n v="3"/>
  </r>
  <r>
    <x v="2"/>
    <x v="22"/>
    <x v="15"/>
    <x v="1"/>
    <x v="0"/>
    <n v="583.43439599999999"/>
    <n v="583.43439599999999"/>
    <n v="0.63306683593750002"/>
    <n v="8"/>
    <n v="2.06"/>
    <n v="2"/>
  </r>
  <r>
    <x v="2"/>
    <x v="22"/>
    <x v="16"/>
    <x v="8"/>
    <x v="0"/>
    <n v="259.384380999999"/>
    <n v="259.384380999999"/>
    <n v="0.75053350983796296"/>
    <n v="3"/>
    <n v="2.06"/>
    <n v="1"/>
  </r>
  <r>
    <x v="2"/>
    <x v="22"/>
    <x v="17"/>
    <x v="3"/>
    <x v="0"/>
    <n v="255.68696"/>
    <n v="255.68696"/>
    <n v="0.739834953703703"/>
    <n v="3"/>
    <n v="2.06"/>
    <n v="1"/>
  </r>
  <r>
    <x v="2"/>
    <x v="22"/>
    <x v="18"/>
    <x v="7"/>
    <x v="0"/>
    <n v="175.09498475000001"/>
    <n v="175.09498475000001"/>
    <n v="0.75996087131076395"/>
    <n v="2"/>
    <n v="2.06"/>
    <n v="1"/>
  </r>
  <r>
    <x v="2"/>
    <x v="22"/>
    <x v="19"/>
    <x v="108"/>
    <x v="1"/>
    <n v="123.262396999999"/>
    <n v="123.262396999999"/>
    <n v="0.53499304253472202"/>
    <n v="2"/>
    <n v="2.06"/>
    <n v="1"/>
  </r>
  <r>
    <x v="2"/>
    <x v="22"/>
    <x v="20"/>
    <x v="87"/>
    <x v="0"/>
    <n v="90.368849999999995"/>
    <n v="152.86484999999999"/>
    <n v="0.66347591145833296"/>
    <n v="2"/>
    <n v="3.06"/>
    <n v="1"/>
  </r>
  <r>
    <x v="2"/>
    <x v="22"/>
    <x v="20"/>
    <x v="93"/>
    <x v="0"/>
    <n v="62.496000000000002"/>
    <n v="152.86484999999999"/>
    <n v="0.66347591145833296"/>
    <n v="2"/>
    <n v="3.06"/>
    <n v="1"/>
  </r>
  <r>
    <x v="2"/>
    <x v="22"/>
    <x v="21"/>
    <x v="109"/>
    <x v="1"/>
    <n v="73.873679999999993"/>
    <n v="73.873679999999993"/>
    <n v="0.32063229166666601"/>
    <n v="2"/>
    <n v="2.06"/>
    <n v="1"/>
  </r>
  <r>
    <x v="2"/>
    <x v="22"/>
    <x v="22"/>
    <x v="48"/>
    <x v="0"/>
    <n v="55.245170000000002"/>
    <n v="155.96419599999999"/>
    <n v="0.67692793402777696"/>
    <n v="2"/>
    <n v="4.0599999999999996"/>
    <n v="1"/>
  </r>
  <r>
    <x v="2"/>
    <x v="22"/>
    <x v="22"/>
    <x v="48"/>
    <x v="0"/>
    <n v="55.245170000000002"/>
    <n v="155.96419599999999"/>
    <n v="0.67692793402777696"/>
    <n v="2"/>
    <n v="4.0599999999999996"/>
    <n v="1"/>
  </r>
  <r>
    <x v="2"/>
    <x v="22"/>
    <x v="22"/>
    <x v="110"/>
    <x v="0"/>
    <n v="45.473855999999898"/>
    <n v="155.96419599999999"/>
    <n v="0.67692793402777696"/>
    <n v="2"/>
    <n v="4.0599999999999996"/>
    <n v="1"/>
  </r>
  <r>
    <x v="2"/>
    <x v="22"/>
    <x v="23"/>
    <x v="111"/>
    <x v="1"/>
    <n v="33.377225599999903"/>
    <n v="33.377225599999903"/>
    <n v="0.14486643055555501"/>
    <n v="2"/>
    <n v="2.06"/>
    <n v="1"/>
  </r>
  <r>
    <x v="2"/>
    <x v="22"/>
    <x v="24"/>
    <x v="14"/>
    <x v="0"/>
    <n v="81.960477499999996"/>
    <n v="182.3650055"/>
    <n v="0.39575739040798602"/>
    <n v="2"/>
    <n v="4.0599999999999996"/>
    <n v="2"/>
  </r>
  <r>
    <x v="2"/>
    <x v="22"/>
    <x v="24"/>
    <x v="112"/>
    <x v="0"/>
    <n v="41.652552"/>
    <n v="182.3650055"/>
    <n v="0.39575739040798602"/>
    <n v="2"/>
    <n v="4.0599999999999996"/>
    <n v="2"/>
  </r>
  <r>
    <x v="2"/>
    <x v="22"/>
    <x v="24"/>
    <x v="78"/>
    <x v="0"/>
    <n v="19.977"/>
    <n v="182.3650055"/>
    <n v="0.39575739040798602"/>
    <n v="2"/>
    <n v="4.0599999999999996"/>
    <n v="2"/>
  </r>
  <r>
    <x v="2"/>
    <x v="22"/>
    <x v="24"/>
    <x v="113"/>
    <x v="0"/>
    <n v="14.5139119999999"/>
    <n v="182.3650055"/>
    <n v="0.39575739040798602"/>
    <n v="2"/>
    <n v="4.0599999999999996"/>
    <n v="2"/>
  </r>
  <r>
    <x v="2"/>
    <x v="22"/>
    <x v="24"/>
    <x v="36"/>
    <x v="0"/>
    <n v="12.499199999999901"/>
    <n v="182.3650055"/>
    <n v="0.39575739040798602"/>
    <n v="2"/>
    <n v="4.0599999999999996"/>
    <n v="2"/>
  </r>
  <r>
    <x v="2"/>
    <x v="22"/>
    <x v="24"/>
    <x v="114"/>
    <x v="0"/>
    <n v="11.761863999999999"/>
    <n v="182.3650055"/>
    <n v="0.39575739040798602"/>
    <n v="2"/>
    <n v="4.0599999999999996"/>
    <n v="2"/>
  </r>
  <r>
    <x v="2"/>
    <x v="3"/>
    <x v="25"/>
    <x v="10"/>
    <x v="0"/>
    <n v="48.123728999999997"/>
    <n v="154.62889799999999"/>
    <n v="0.67113236979166602"/>
    <n v="2"/>
    <n v="21.5"/>
    <n v="5"/>
  </r>
  <r>
    <x v="2"/>
    <x v="3"/>
    <x v="25"/>
    <x v="59"/>
    <x v="0"/>
    <n v="58.381439999999998"/>
    <n v="154.62889799999999"/>
    <n v="0.67113236979166602"/>
    <n v="2"/>
    <n v="21.5"/>
    <n v="5"/>
  </r>
  <r>
    <x v="2"/>
    <x v="3"/>
    <x v="25"/>
    <x v="10"/>
    <x v="0"/>
    <n v="48.123728999999997"/>
    <n v="154.62889799999999"/>
    <n v="0.67113236979166602"/>
    <n v="2"/>
    <n v="21.5"/>
    <n v="5"/>
  </r>
  <r>
    <x v="2"/>
    <x v="23"/>
    <x v="26"/>
    <x v="25"/>
    <x v="0"/>
    <n v="135.65618749999999"/>
    <n v="161.91503624999899"/>
    <n v="0.70275623372395801"/>
    <n v="2"/>
    <n v="7.3"/>
    <n v="2"/>
  </r>
  <r>
    <x v="2"/>
    <x v="23"/>
    <x v="26"/>
    <x v="115"/>
    <x v="0"/>
    <n v="26.258848749999999"/>
    <n v="161.91503624999899"/>
    <n v="0.70275623372395801"/>
    <n v="2"/>
    <n v="7.3"/>
    <n v="2"/>
  </r>
  <r>
    <x v="2"/>
    <x v="17"/>
    <x v="27"/>
    <x v="22"/>
    <x v="0"/>
    <n v="52.066412"/>
    <n v="154.36882399999999"/>
    <n v="0.67000357638888897"/>
    <n v="2"/>
    <n v="6.7"/>
    <n v="2"/>
  </r>
  <r>
    <x v="2"/>
    <x v="17"/>
    <x v="27"/>
    <x v="22"/>
    <x v="0"/>
    <n v="52.066412"/>
    <n v="154.36882399999999"/>
    <n v="0.67000357638888897"/>
    <n v="2"/>
    <n v="6.7"/>
    <n v="2"/>
  </r>
  <r>
    <x v="2"/>
    <x v="17"/>
    <x v="27"/>
    <x v="23"/>
    <x v="0"/>
    <n v="50.235999999999997"/>
    <n v="154.36882399999999"/>
    <n v="0.67000357638888897"/>
    <n v="2"/>
    <n v="6.7"/>
    <n v="2"/>
  </r>
  <r>
    <x v="2"/>
    <x v="17"/>
    <x v="28"/>
    <x v="27"/>
    <x v="0"/>
    <n v="62.403879999999901"/>
    <n v="97.454520000000002"/>
    <n v="0.42297968749999998"/>
    <n v="2"/>
    <n v="6.7"/>
    <n v="2"/>
  </r>
  <r>
    <x v="2"/>
    <x v="17"/>
    <x v="28"/>
    <x v="116"/>
    <x v="0"/>
    <n v="21.649439999999998"/>
    <n v="97.454520000000002"/>
    <n v="0.42297968749999998"/>
    <n v="2"/>
    <n v="6.7"/>
    <n v="2"/>
  </r>
  <r>
    <x v="2"/>
    <x v="17"/>
    <x v="28"/>
    <x v="117"/>
    <x v="0"/>
    <n v="13.401199999999999"/>
    <n v="97.454520000000002"/>
    <n v="0.42297968749999998"/>
    <n v="2"/>
    <n v="6.7"/>
    <n v="2"/>
  </r>
  <r>
    <x v="2"/>
    <x v="18"/>
    <x v="29"/>
    <x v="6"/>
    <x v="0"/>
    <n v="223.37913749999899"/>
    <n v="223.37913749999899"/>
    <n v="0.64635167100694402"/>
    <n v="3"/>
    <n v="9.5"/>
    <n v="3"/>
  </r>
  <r>
    <x v="2"/>
    <x v="18"/>
    <x v="30"/>
    <x v="75"/>
    <x v="0"/>
    <n v="74.540208000000007"/>
    <n v="153.22770800000001"/>
    <n v="0.66505081597222204"/>
    <n v="2"/>
    <n v="11.5"/>
    <n v="3"/>
  </r>
  <r>
    <x v="2"/>
    <x v="18"/>
    <x v="30"/>
    <x v="67"/>
    <x v="0"/>
    <n v="61.407499999999999"/>
    <n v="153.22770800000001"/>
    <n v="0.66505081597222204"/>
    <n v="2"/>
    <n v="11.5"/>
    <n v="3"/>
  </r>
  <r>
    <x v="2"/>
    <x v="18"/>
    <x v="30"/>
    <x v="29"/>
    <x v="0"/>
    <n v="17.28"/>
    <n v="153.22770800000001"/>
    <n v="0.66505081597222204"/>
    <n v="2"/>
    <n v="11.5"/>
    <n v="3"/>
  </r>
  <r>
    <x v="2"/>
    <x v="18"/>
    <x v="31"/>
    <x v="45"/>
    <x v="0"/>
    <n v="36.662999999999997"/>
    <n v="36.662999999999997"/>
    <n v="0.15912760416666599"/>
    <n v="2"/>
    <n v="9.5"/>
    <n v="2"/>
  </r>
  <r>
    <x v="3"/>
    <x v="24"/>
    <x v="42"/>
    <x v="118"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4:F47" firstHeaderRow="0" firstDataRow="1" firstDataCol="1" rowPageCount="2" colPageCount="1"/>
  <pivotFields count="11">
    <pivotField axis="axisPage" multipleItemSelectionAllowed="1" showAll="0">
      <items count="5">
        <item x="1"/>
        <item h="1" x="0"/>
        <item h="1" x="2"/>
        <item h="1" x="3"/>
        <item t="default"/>
      </items>
    </pivotField>
    <pivotField showAll="0">
      <items count="26">
        <item x="21"/>
        <item x="0"/>
        <item x="8"/>
        <item x="23"/>
        <item x="12"/>
        <item x="17"/>
        <item x="18"/>
        <item x="11"/>
        <item x="20"/>
        <item x="13"/>
        <item x="22"/>
        <item x="9"/>
        <item x="2"/>
        <item x="14"/>
        <item x="19"/>
        <item x="5"/>
        <item x="15"/>
        <item x="10"/>
        <item x="16"/>
        <item x="7"/>
        <item x="6"/>
        <item x="3"/>
        <item x="1"/>
        <item x="4"/>
        <item x="24"/>
        <item t="default"/>
      </items>
    </pivotField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dataField="1" showAll="0">
      <items count="120">
        <item x="99"/>
        <item x="7"/>
        <item x="27"/>
        <item x="25"/>
        <item x="79"/>
        <item x="60"/>
        <item x="93"/>
        <item x="116"/>
        <item x="78"/>
        <item x="14"/>
        <item x="103"/>
        <item x="36"/>
        <item x="81"/>
        <item x="3"/>
        <item x="6"/>
        <item x="21"/>
        <item x="47"/>
        <item x="57"/>
        <item x="113"/>
        <item x="12"/>
        <item x="76"/>
        <item x="26"/>
        <item x="34"/>
        <item x="33"/>
        <item x="19"/>
        <item x="32"/>
        <item x="50"/>
        <item x="28"/>
        <item x="16"/>
        <item x="90"/>
        <item x="86"/>
        <item x="115"/>
        <item x="8"/>
        <item x="100"/>
        <item x="80"/>
        <item x="30"/>
        <item x="58"/>
        <item x="48"/>
        <item x="22"/>
        <item x="96"/>
        <item x="92"/>
        <item x="82"/>
        <item x="23"/>
        <item x="24"/>
        <item x="68"/>
        <item x="69"/>
        <item x="35"/>
        <item x="102"/>
        <item x="38"/>
        <item x="70"/>
        <item x="44"/>
        <item x="43"/>
        <item x="87"/>
        <item x="67"/>
        <item x="31"/>
        <item x="13"/>
        <item x="41"/>
        <item x="94"/>
        <item x="101"/>
        <item x="83"/>
        <item x="112"/>
        <item x="51"/>
        <item x="42"/>
        <item x="20"/>
        <item x="37"/>
        <item x="85"/>
        <item x="88"/>
        <item x="84"/>
        <item x="59"/>
        <item x="73"/>
        <item x="75"/>
        <item x="72"/>
        <item x="45"/>
        <item x="40"/>
        <item x="29"/>
        <item x="46"/>
        <item x="77"/>
        <item x="74"/>
        <item x="71"/>
        <item x="114"/>
        <item x="117"/>
        <item x="104"/>
        <item x="105"/>
        <item x="91"/>
        <item x="49"/>
        <item x="1"/>
        <item x="98"/>
        <item x="0"/>
        <item x="4"/>
        <item x="9"/>
        <item x="97"/>
        <item x="110"/>
        <item x="39"/>
        <item x="15"/>
        <item x="89"/>
        <item x="10"/>
        <item x="11"/>
        <item x="95"/>
        <item x="54"/>
        <item x="18"/>
        <item x="17"/>
        <item x="5"/>
        <item x="65"/>
        <item x="63"/>
        <item x="62"/>
        <item x="56"/>
        <item x="52"/>
        <item x="61"/>
        <item x="53"/>
        <item x="55"/>
        <item x="66"/>
        <item x="64"/>
        <item x="107"/>
        <item x="111"/>
        <item x="108"/>
        <item x="106"/>
        <item x="109"/>
        <item x="2"/>
        <item x="118"/>
        <item t="default"/>
      </items>
    </pivotField>
    <pivotField axis="axisPage" multipleItemSelectionAllowed="1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2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4" hier="-1"/>
  </pageFields>
  <dataFields count="5">
    <dataField name="计数项:Site" fld="3" subtotal="count" baseField="2" baseItem="0"/>
    <dataField name="平均值项:RouteVolume" fld="6" subtotal="average" baseField="2" baseItem="0"/>
    <dataField name="平均值项:TripRound" fld="8" subtotal="average" baseField="2" baseItem="0"/>
    <dataField name="平均值项:TruckDemand" fld="10" subtotal="average" baseField="2" baseItem="0"/>
    <dataField name="平均值项:Utilization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7"/>
  <sheetViews>
    <sheetView workbookViewId="0">
      <selection activeCell="O53" sqref="O53"/>
    </sheetView>
  </sheetViews>
  <sheetFormatPr defaultRowHeight="14.25" x14ac:dyDescent="0.2"/>
  <cols>
    <col min="8" max="8" width="9" style="4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7</v>
      </c>
      <c r="I1" t="s">
        <v>8</v>
      </c>
      <c r="J1" t="s">
        <v>9</v>
      </c>
      <c r="K1" t="s">
        <v>10</v>
      </c>
    </row>
    <row r="2" spans="1:11" hidden="1" x14ac:dyDescent="0.2">
      <c r="A2" t="s">
        <v>11</v>
      </c>
      <c r="B2" t="s">
        <v>12</v>
      </c>
      <c r="C2">
        <v>1</v>
      </c>
      <c r="D2">
        <v>11413</v>
      </c>
      <c r="E2" t="s">
        <v>13</v>
      </c>
      <c r="F2">
        <v>2854.0841142398099</v>
      </c>
      <c r="G2">
        <v>2854.0841142398099</v>
      </c>
      <c r="H2" s="4">
        <v>0.651974624049665</v>
      </c>
      <c r="I2">
        <v>38</v>
      </c>
      <c r="J2">
        <v>2.06</v>
      </c>
      <c r="K2">
        <v>8</v>
      </c>
    </row>
    <row r="3" spans="1:11" hidden="1" x14ac:dyDescent="0.2">
      <c r="A3" t="s">
        <v>11</v>
      </c>
      <c r="B3" t="s">
        <v>12</v>
      </c>
      <c r="C3">
        <v>2</v>
      </c>
      <c r="D3">
        <v>11366</v>
      </c>
      <c r="E3" t="s">
        <v>13</v>
      </c>
      <c r="F3">
        <v>1487.1676347798</v>
      </c>
      <c r="G3">
        <v>1487.1676347798</v>
      </c>
      <c r="H3" s="4">
        <v>0.645472063706514</v>
      </c>
      <c r="I3">
        <v>20</v>
      </c>
      <c r="J3">
        <v>2.06</v>
      </c>
      <c r="K3">
        <v>5</v>
      </c>
    </row>
    <row r="4" spans="1:11" hidden="1" x14ac:dyDescent="0.2">
      <c r="A4" t="s">
        <v>11</v>
      </c>
      <c r="B4" t="s">
        <v>12</v>
      </c>
      <c r="C4">
        <v>3</v>
      </c>
      <c r="D4" t="s">
        <v>14</v>
      </c>
      <c r="E4" t="s">
        <v>15</v>
      </c>
      <c r="F4">
        <v>471.284644244525</v>
      </c>
      <c r="G4">
        <v>471.284644244525</v>
      </c>
      <c r="H4" s="4">
        <v>0.681835422807472</v>
      </c>
      <c r="I4">
        <v>6</v>
      </c>
      <c r="J4">
        <v>2.06</v>
      </c>
      <c r="K4">
        <v>2</v>
      </c>
    </row>
    <row r="5" spans="1:11" hidden="1" x14ac:dyDescent="0.2">
      <c r="A5" t="s">
        <v>11</v>
      </c>
      <c r="B5" t="s">
        <v>12</v>
      </c>
      <c r="C5">
        <v>4</v>
      </c>
      <c r="D5">
        <v>10151</v>
      </c>
      <c r="E5" t="s">
        <v>13</v>
      </c>
      <c r="F5">
        <v>411.33706734673001</v>
      </c>
      <c r="G5">
        <v>411.33706734673001</v>
      </c>
      <c r="H5" s="4">
        <v>0.71412685303251899</v>
      </c>
      <c r="I5">
        <v>5</v>
      </c>
      <c r="J5">
        <v>2.06</v>
      </c>
      <c r="K5">
        <v>2</v>
      </c>
    </row>
    <row r="6" spans="1:11" hidden="1" x14ac:dyDescent="0.2">
      <c r="A6" t="s">
        <v>11</v>
      </c>
      <c r="B6" t="s">
        <v>12</v>
      </c>
      <c r="C6">
        <v>5</v>
      </c>
      <c r="D6">
        <v>11425</v>
      </c>
      <c r="E6" t="s">
        <v>13</v>
      </c>
      <c r="F6">
        <v>280.979888314503</v>
      </c>
      <c r="G6">
        <v>280.979888314503</v>
      </c>
      <c r="H6" s="4">
        <v>0.60976538262696101</v>
      </c>
      <c r="I6">
        <v>4</v>
      </c>
      <c r="J6">
        <v>2.06</v>
      </c>
      <c r="K6">
        <v>1</v>
      </c>
    </row>
    <row r="7" spans="1:11" hidden="1" x14ac:dyDescent="0.2">
      <c r="A7" t="s">
        <v>11</v>
      </c>
      <c r="B7" t="s">
        <v>12</v>
      </c>
      <c r="C7">
        <v>6</v>
      </c>
      <c r="D7" t="s">
        <v>16</v>
      </c>
      <c r="E7" t="s">
        <v>15</v>
      </c>
      <c r="F7">
        <v>223.07827495140501</v>
      </c>
      <c r="G7">
        <v>223.07827495140501</v>
      </c>
      <c r="H7" s="4">
        <v>0.64548111965105603</v>
      </c>
      <c r="I7">
        <v>3</v>
      </c>
      <c r="J7">
        <v>2.06</v>
      </c>
      <c r="K7">
        <v>1</v>
      </c>
    </row>
    <row r="8" spans="1:11" hidden="1" x14ac:dyDescent="0.2">
      <c r="A8" t="s">
        <v>11</v>
      </c>
      <c r="B8" t="s">
        <v>12</v>
      </c>
      <c r="C8">
        <v>7</v>
      </c>
      <c r="D8">
        <v>10160</v>
      </c>
      <c r="E8" t="s">
        <v>13</v>
      </c>
      <c r="F8">
        <v>179.26271613031699</v>
      </c>
      <c r="G8">
        <v>179.26271613031699</v>
      </c>
      <c r="H8" s="4">
        <v>0.77804998320450303</v>
      </c>
      <c r="I8">
        <v>2</v>
      </c>
      <c r="J8">
        <v>2.06</v>
      </c>
      <c r="K8">
        <v>1</v>
      </c>
    </row>
    <row r="9" spans="1:11" hidden="1" x14ac:dyDescent="0.2">
      <c r="A9" t="s">
        <v>11</v>
      </c>
      <c r="B9" t="s">
        <v>12</v>
      </c>
      <c r="C9">
        <v>8</v>
      </c>
      <c r="D9">
        <v>10012</v>
      </c>
      <c r="E9" t="s">
        <v>13</v>
      </c>
      <c r="F9">
        <v>162.84651072430501</v>
      </c>
      <c r="G9">
        <v>162.84651072430501</v>
      </c>
      <c r="H9" s="4">
        <v>0.70679909168535404</v>
      </c>
      <c r="I9">
        <v>2</v>
      </c>
      <c r="J9">
        <v>2.06</v>
      </c>
      <c r="K9">
        <v>1</v>
      </c>
    </row>
    <row r="10" spans="1:11" hidden="1" x14ac:dyDescent="0.2">
      <c r="A10" t="s">
        <v>11</v>
      </c>
      <c r="B10" t="s">
        <v>12</v>
      </c>
      <c r="C10">
        <v>9</v>
      </c>
      <c r="D10">
        <v>10288</v>
      </c>
      <c r="E10" t="s">
        <v>13</v>
      </c>
      <c r="F10">
        <v>128.66866898809499</v>
      </c>
      <c r="G10">
        <v>150.177989391549</v>
      </c>
      <c r="H10" s="4">
        <v>0.65181419006748698</v>
      </c>
      <c r="I10">
        <v>2</v>
      </c>
      <c r="J10">
        <v>3.06</v>
      </c>
      <c r="K10">
        <v>1</v>
      </c>
    </row>
    <row r="11" spans="1:11" hidden="1" x14ac:dyDescent="0.2">
      <c r="A11" t="s">
        <v>11</v>
      </c>
      <c r="B11" t="s">
        <v>12</v>
      </c>
      <c r="C11">
        <v>9</v>
      </c>
      <c r="D11">
        <v>11484</v>
      </c>
      <c r="E11" t="s">
        <v>13</v>
      </c>
      <c r="F11">
        <v>21.5093204034537</v>
      </c>
      <c r="G11">
        <v>150.177989391549</v>
      </c>
      <c r="H11" s="4">
        <v>0.65181419006748698</v>
      </c>
      <c r="I11">
        <v>2</v>
      </c>
      <c r="J11">
        <v>3.06</v>
      </c>
      <c r="K11">
        <v>1</v>
      </c>
    </row>
    <row r="12" spans="1:11" hidden="1" x14ac:dyDescent="0.2">
      <c r="A12" t="s">
        <v>11</v>
      </c>
      <c r="B12" t="s">
        <v>12</v>
      </c>
      <c r="C12">
        <v>10</v>
      </c>
      <c r="D12">
        <v>11647</v>
      </c>
      <c r="E12" t="s">
        <v>13</v>
      </c>
      <c r="F12">
        <v>121.989991901785</v>
      </c>
      <c r="G12">
        <v>155.38986424141001</v>
      </c>
      <c r="H12" s="4">
        <v>0.67443517465889902</v>
      </c>
      <c r="I12">
        <v>2</v>
      </c>
      <c r="J12">
        <v>3.06</v>
      </c>
      <c r="K12">
        <v>1</v>
      </c>
    </row>
    <row r="13" spans="1:11" hidden="1" x14ac:dyDescent="0.2">
      <c r="A13" t="s">
        <v>11</v>
      </c>
      <c r="B13" t="s">
        <v>12</v>
      </c>
      <c r="C13">
        <v>10</v>
      </c>
      <c r="D13">
        <v>11686</v>
      </c>
      <c r="E13" t="s">
        <v>13</v>
      </c>
      <c r="F13">
        <v>33.3998723396247</v>
      </c>
      <c r="G13">
        <v>155.38986424141001</v>
      </c>
      <c r="H13" s="4">
        <v>0.67443517465889902</v>
      </c>
      <c r="I13">
        <v>2</v>
      </c>
      <c r="J13">
        <v>3.06</v>
      </c>
      <c r="K13">
        <v>1</v>
      </c>
    </row>
    <row r="14" spans="1:11" hidden="1" x14ac:dyDescent="0.2">
      <c r="A14" t="s">
        <v>11</v>
      </c>
      <c r="B14" t="s">
        <v>12</v>
      </c>
      <c r="C14">
        <v>11</v>
      </c>
      <c r="D14">
        <v>10178</v>
      </c>
      <c r="E14" t="s">
        <v>13</v>
      </c>
      <c r="F14">
        <v>84.5076467048994</v>
      </c>
      <c r="G14">
        <v>142.67252975562499</v>
      </c>
      <c r="H14" s="4">
        <v>0.61923841039767902</v>
      </c>
      <c r="I14">
        <v>2</v>
      </c>
      <c r="J14">
        <v>3.06</v>
      </c>
      <c r="K14">
        <v>1</v>
      </c>
    </row>
    <row r="15" spans="1:11" hidden="1" x14ac:dyDescent="0.2">
      <c r="A15" t="s">
        <v>11</v>
      </c>
      <c r="B15" t="s">
        <v>12</v>
      </c>
      <c r="C15">
        <v>11</v>
      </c>
      <c r="D15">
        <v>10922</v>
      </c>
      <c r="E15" t="s">
        <v>13</v>
      </c>
      <c r="F15">
        <v>58.164883050725898</v>
      </c>
      <c r="G15">
        <v>142.67252975562499</v>
      </c>
      <c r="H15" s="4">
        <v>0.61923841039767902</v>
      </c>
      <c r="I15">
        <v>2</v>
      </c>
      <c r="J15">
        <v>3.06</v>
      </c>
      <c r="K15">
        <v>1</v>
      </c>
    </row>
    <row r="16" spans="1:11" hidden="1" x14ac:dyDescent="0.2">
      <c r="A16" t="s">
        <v>11</v>
      </c>
      <c r="B16" t="s">
        <v>12</v>
      </c>
      <c r="C16">
        <v>12</v>
      </c>
      <c r="D16">
        <v>10122</v>
      </c>
      <c r="E16" t="s">
        <v>13</v>
      </c>
      <c r="F16">
        <v>53.788056815602602</v>
      </c>
      <c r="G16">
        <v>143.64334421091399</v>
      </c>
      <c r="H16" s="4">
        <v>0.623452014804314</v>
      </c>
      <c r="I16">
        <v>2</v>
      </c>
      <c r="J16">
        <v>4.0599999999999996</v>
      </c>
      <c r="K16">
        <v>1</v>
      </c>
    </row>
    <row r="17" spans="1:11" hidden="1" x14ac:dyDescent="0.2">
      <c r="A17" t="s">
        <v>11</v>
      </c>
      <c r="B17" t="s">
        <v>12</v>
      </c>
      <c r="C17">
        <v>12</v>
      </c>
      <c r="D17">
        <v>11575</v>
      </c>
      <c r="E17" t="s">
        <v>13</v>
      </c>
      <c r="F17">
        <v>47.855174080879102</v>
      </c>
      <c r="G17">
        <v>143.64334421091399</v>
      </c>
      <c r="H17" s="4">
        <v>0.623452014804314</v>
      </c>
      <c r="I17">
        <v>2</v>
      </c>
      <c r="J17">
        <v>4.0599999999999996</v>
      </c>
      <c r="K17">
        <v>1</v>
      </c>
    </row>
    <row r="18" spans="1:11" hidden="1" x14ac:dyDescent="0.2">
      <c r="A18" t="s">
        <v>11</v>
      </c>
      <c r="B18" t="s">
        <v>12</v>
      </c>
      <c r="C18">
        <v>12</v>
      </c>
      <c r="D18">
        <v>10274</v>
      </c>
      <c r="E18" t="s">
        <v>13</v>
      </c>
      <c r="F18">
        <v>42.000113314432198</v>
      </c>
      <c r="G18">
        <v>143.64334421091399</v>
      </c>
      <c r="H18" s="4">
        <v>0.623452014804314</v>
      </c>
      <c r="I18">
        <v>2</v>
      </c>
      <c r="J18">
        <v>4.0599999999999996</v>
      </c>
      <c r="K18">
        <v>1</v>
      </c>
    </row>
    <row r="19" spans="1:11" hidden="1" x14ac:dyDescent="0.2">
      <c r="A19" t="s">
        <v>11</v>
      </c>
      <c r="B19" t="s">
        <v>12</v>
      </c>
      <c r="C19">
        <v>13</v>
      </c>
      <c r="D19" t="s">
        <v>17</v>
      </c>
      <c r="E19" t="s">
        <v>15</v>
      </c>
      <c r="F19">
        <v>12.6922715046031</v>
      </c>
      <c r="G19">
        <v>12.6922715046031</v>
      </c>
      <c r="H19" s="4">
        <v>5.5087983960951201E-2</v>
      </c>
      <c r="I19">
        <v>2</v>
      </c>
      <c r="J19">
        <v>2.06</v>
      </c>
      <c r="K19">
        <v>1</v>
      </c>
    </row>
    <row r="20" spans="1:11" hidden="1" x14ac:dyDescent="0.2">
      <c r="A20" t="s">
        <v>11</v>
      </c>
      <c r="B20" t="s">
        <v>12</v>
      </c>
      <c r="C20">
        <v>14</v>
      </c>
      <c r="D20" t="s">
        <v>18</v>
      </c>
      <c r="E20" t="s">
        <v>15</v>
      </c>
      <c r="F20">
        <v>10.3866394999338</v>
      </c>
      <c r="G20">
        <v>10.3866394999338</v>
      </c>
      <c r="H20" s="4">
        <v>4.5080900607351801E-2</v>
      </c>
      <c r="I20">
        <v>2</v>
      </c>
      <c r="J20">
        <v>2.06</v>
      </c>
      <c r="K20">
        <v>1</v>
      </c>
    </row>
    <row r="21" spans="1:11" hidden="1" x14ac:dyDescent="0.2">
      <c r="A21" t="s">
        <v>11</v>
      </c>
      <c r="B21" t="s">
        <v>12</v>
      </c>
      <c r="C21">
        <v>15</v>
      </c>
      <c r="D21">
        <v>10257</v>
      </c>
      <c r="E21" t="s">
        <v>13</v>
      </c>
      <c r="F21">
        <v>40.308399999999999</v>
      </c>
      <c r="G21">
        <v>101.05187554225</v>
      </c>
      <c r="H21" s="4">
        <v>0.43859320981879701</v>
      </c>
      <c r="I21">
        <v>2</v>
      </c>
      <c r="J21">
        <v>5.0599999999999996</v>
      </c>
      <c r="K21">
        <v>2</v>
      </c>
    </row>
    <row r="22" spans="1:11" hidden="1" x14ac:dyDescent="0.2">
      <c r="A22" t="s">
        <v>11</v>
      </c>
      <c r="B22" t="s">
        <v>12</v>
      </c>
      <c r="C22">
        <v>15</v>
      </c>
      <c r="D22">
        <v>11057</v>
      </c>
      <c r="E22" t="s">
        <v>13</v>
      </c>
      <c r="F22">
        <v>32.926986043200003</v>
      </c>
      <c r="G22">
        <v>101.05187554225</v>
      </c>
      <c r="H22" s="4">
        <v>0.43859320981879701</v>
      </c>
      <c r="I22">
        <v>2</v>
      </c>
      <c r="J22">
        <v>5.0599999999999996</v>
      </c>
      <c r="K22">
        <v>2</v>
      </c>
    </row>
    <row r="23" spans="1:11" hidden="1" x14ac:dyDescent="0.2">
      <c r="A23" t="s">
        <v>11</v>
      </c>
      <c r="B23" t="s">
        <v>12</v>
      </c>
      <c r="C23">
        <v>15</v>
      </c>
      <c r="D23">
        <v>10167</v>
      </c>
      <c r="E23" t="s">
        <v>13</v>
      </c>
      <c r="F23">
        <v>14.6489898546064</v>
      </c>
      <c r="G23">
        <v>101.05187554225</v>
      </c>
      <c r="H23" s="4">
        <v>0.43859320981879701</v>
      </c>
      <c r="I23">
        <v>2</v>
      </c>
      <c r="J23">
        <v>5.0599999999999996</v>
      </c>
      <c r="K23">
        <v>2</v>
      </c>
    </row>
    <row r="24" spans="1:11" hidden="1" x14ac:dyDescent="0.2">
      <c r="A24" t="s">
        <v>11</v>
      </c>
      <c r="B24" t="s">
        <v>12</v>
      </c>
      <c r="C24">
        <v>15</v>
      </c>
      <c r="D24">
        <v>10375</v>
      </c>
      <c r="E24" t="s">
        <v>13</v>
      </c>
      <c r="F24">
        <v>13.167499644444399</v>
      </c>
      <c r="G24">
        <v>101.05187554225</v>
      </c>
      <c r="H24" s="4">
        <v>0.43859320981879701</v>
      </c>
      <c r="I24">
        <v>2</v>
      </c>
      <c r="J24">
        <v>5.0599999999999996</v>
      </c>
      <c r="K24">
        <v>2</v>
      </c>
    </row>
    <row r="25" spans="1:11" hidden="1" x14ac:dyDescent="0.2">
      <c r="A25" t="s">
        <v>11</v>
      </c>
      <c r="B25" t="s">
        <v>19</v>
      </c>
      <c r="C25">
        <v>16</v>
      </c>
      <c r="D25">
        <v>10486</v>
      </c>
      <c r="E25" t="s">
        <v>13</v>
      </c>
      <c r="F25">
        <v>39.754986487048598</v>
      </c>
      <c r="G25">
        <v>65.966307797881896</v>
      </c>
      <c r="H25" s="4">
        <v>0.28631209981719602</v>
      </c>
      <c r="I25">
        <v>2</v>
      </c>
      <c r="J25">
        <v>8.5</v>
      </c>
      <c r="K25">
        <v>2</v>
      </c>
    </row>
    <row r="26" spans="1:11" hidden="1" x14ac:dyDescent="0.2">
      <c r="A26" t="s">
        <v>11</v>
      </c>
      <c r="B26" t="s">
        <v>19</v>
      </c>
      <c r="C26">
        <v>16</v>
      </c>
      <c r="D26">
        <v>10488</v>
      </c>
      <c r="E26" t="s">
        <v>13</v>
      </c>
      <c r="F26">
        <v>26.211321310833299</v>
      </c>
      <c r="G26">
        <v>65.966307797881896</v>
      </c>
      <c r="H26" s="4">
        <v>0.28631209981719602</v>
      </c>
      <c r="I26">
        <v>2</v>
      </c>
      <c r="J26">
        <v>8.5</v>
      </c>
      <c r="K26">
        <v>2</v>
      </c>
    </row>
    <row r="27" spans="1:11" hidden="1" x14ac:dyDescent="0.2">
      <c r="A27" t="s">
        <v>11</v>
      </c>
      <c r="B27" t="s">
        <v>20</v>
      </c>
      <c r="C27">
        <v>17</v>
      </c>
      <c r="D27">
        <v>10023</v>
      </c>
      <c r="E27" t="s">
        <v>13</v>
      </c>
      <c r="F27">
        <v>177.13095248437401</v>
      </c>
      <c r="G27">
        <v>177.13095248437401</v>
      </c>
      <c r="H27" s="4">
        <v>0.76879753682454399</v>
      </c>
      <c r="I27">
        <v>2</v>
      </c>
      <c r="J27">
        <v>8.3000000000000007</v>
      </c>
      <c r="K27">
        <v>2</v>
      </c>
    </row>
    <row r="28" spans="1:11" hidden="1" x14ac:dyDescent="0.2">
      <c r="A28" t="s">
        <v>11</v>
      </c>
      <c r="B28" t="s">
        <v>20</v>
      </c>
      <c r="C28">
        <v>18</v>
      </c>
      <c r="D28">
        <v>10203</v>
      </c>
      <c r="E28" t="s">
        <v>13</v>
      </c>
      <c r="F28">
        <v>87.213341187500006</v>
      </c>
      <c r="G28">
        <v>147.75730258814099</v>
      </c>
      <c r="H28" s="4">
        <v>0.64130773692769505</v>
      </c>
      <c r="I28">
        <v>2</v>
      </c>
      <c r="J28">
        <v>9.3000000000000007</v>
      </c>
      <c r="K28">
        <v>2</v>
      </c>
    </row>
    <row r="29" spans="1:11" hidden="1" x14ac:dyDescent="0.2">
      <c r="A29" t="s">
        <v>11</v>
      </c>
      <c r="B29" t="s">
        <v>20</v>
      </c>
      <c r="C29">
        <v>18</v>
      </c>
      <c r="D29">
        <v>10019</v>
      </c>
      <c r="E29" t="s">
        <v>13</v>
      </c>
      <c r="F29">
        <v>60.543961400641003</v>
      </c>
      <c r="G29">
        <v>147.75730258814099</v>
      </c>
      <c r="H29" s="4">
        <v>0.64130773692769505</v>
      </c>
      <c r="I29">
        <v>2</v>
      </c>
      <c r="J29">
        <v>9.3000000000000007</v>
      </c>
      <c r="K29">
        <v>2</v>
      </c>
    </row>
    <row r="30" spans="1:11" hidden="1" x14ac:dyDescent="0.2">
      <c r="A30" t="s">
        <v>11</v>
      </c>
      <c r="B30" t="s">
        <v>20</v>
      </c>
      <c r="C30">
        <v>19</v>
      </c>
      <c r="D30">
        <v>10264</v>
      </c>
      <c r="E30" t="s">
        <v>13</v>
      </c>
      <c r="F30">
        <v>78.364112821888497</v>
      </c>
      <c r="G30">
        <v>185.87078121684399</v>
      </c>
      <c r="H30" s="4">
        <v>0.40336541062683201</v>
      </c>
      <c r="I30">
        <v>2</v>
      </c>
      <c r="J30">
        <v>11.3</v>
      </c>
      <c r="K30">
        <v>6</v>
      </c>
    </row>
    <row r="31" spans="1:11" hidden="1" x14ac:dyDescent="0.2">
      <c r="A31" t="s">
        <v>11</v>
      </c>
      <c r="B31" t="s">
        <v>20</v>
      </c>
      <c r="C31">
        <v>19</v>
      </c>
      <c r="D31">
        <v>11231</v>
      </c>
      <c r="E31" t="s">
        <v>13</v>
      </c>
      <c r="F31">
        <v>20.509</v>
      </c>
      <c r="G31">
        <v>185.87078121684399</v>
      </c>
      <c r="H31" s="4">
        <v>0.40336541062683201</v>
      </c>
      <c r="I31">
        <v>2</v>
      </c>
      <c r="J31">
        <v>11.3</v>
      </c>
      <c r="K31">
        <v>6</v>
      </c>
    </row>
    <row r="32" spans="1:11" hidden="1" x14ac:dyDescent="0.2">
      <c r="A32" t="s">
        <v>11</v>
      </c>
      <c r="B32" t="s">
        <v>20</v>
      </c>
      <c r="C32">
        <v>19</v>
      </c>
      <c r="D32">
        <v>10360</v>
      </c>
      <c r="E32" t="s">
        <v>13</v>
      </c>
      <c r="F32">
        <v>18.836394155241798</v>
      </c>
      <c r="G32">
        <v>185.87078121684399</v>
      </c>
      <c r="H32" s="4">
        <v>0.40336541062683201</v>
      </c>
      <c r="I32">
        <v>2</v>
      </c>
      <c r="J32">
        <v>11.3</v>
      </c>
      <c r="K32">
        <v>6</v>
      </c>
    </row>
    <row r="33" spans="1:11" hidden="1" x14ac:dyDescent="0.2">
      <c r="A33" t="s">
        <v>11</v>
      </c>
      <c r="B33" t="s">
        <v>20</v>
      </c>
      <c r="C33">
        <v>19</v>
      </c>
      <c r="D33">
        <v>10920</v>
      </c>
      <c r="E33" t="s">
        <v>13</v>
      </c>
      <c r="F33">
        <v>16.909406571428502</v>
      </c>
      <c r="G33">
        <v>185.87078121684399</v>
      </c>
      <c r="H33" s="4">
        <v>0.40336541062683201</v>
      </c>
      <c r="I33">
        <v>2</v>
      </c>
      <c r="J33">
        <v>11.3</v>
      </c>
      <c r="K33">
        <v>6</v>
      </c>
    </row>
    <row r="34" spans="1:11" hidden="1" x14ac:dyDescent="0.2">
      <c r="A34" t="s">
        <v>11</v>
      </c>
      <c r="B34" t="s">
        <v>20</v>
      </c>
      <c r="C34">
        <v>19</v>
      </c>
      <c r="D34">
        <v>10261</v>
      </c>
      <c r="E34" t="s">
        <v>13</v>
      </c>
      <c r="F34">
        <v>14.618384574652699</v>
      </c>
      <c r="G34">
        <v>185.87078121684399</v>
      </c>
      <c r="H34" s="4">
        <v>0.40336541062683201</v>
      </c>
      <c r="I34">
        <v>2</v>
      </c>
      <c r="J34">
        <v>11.3</v>
      </c>
      <c r="K34">
        <v>6</v>
      </c>
    </row>
    <row r="35" spans="1:11" hidden="1" x14ac:dyDescent="0.2">
      <c r="A35" t="s">
        <v>11</v>
      </c>
      <c r="B35" t="s">
        <v>20</v>
      </c>
      <c r="C35">
        <v>19</v>
      </c>
      <c r="D35">
        <v>10220</v>
      </c>
      <c r="E35" t="s">
        <v>13</v>
      </c>
      <c r="F35">
        <v>13.982985667186099</v>
      </c>
      <c r="G35">
        <v>185.87078121684399</v>
      </c>
      <c r="H35" s="4">
        <v>0.40336541062683201</v>
      </c>
      <c r="I35">
        <v>2</v>
      </c>
      <c r="J35">
        <v>11.3</v>
      </c>
      <c r="K35">
        <v>6</v>
      </c>
    </row>
    <row r="36" spans="1:11" hidden="1" x14ac:dyDescent="0.2">
      <c r="A36" t="s">
        <v>11</v>
      </c>
      <c r="B36" t="s">
        <v>20</v>
      </c>
      <c r="C36">
        <v>19</v>
      </c>
      <c r="D36">
        <v>10207</v>
      </c>
      <c r="E36" t="s">
        <v>13</v>
      </c>
      <c r="F36">
        <v>12.493488537557701</v>
      </c>
      <c r="G36">
        <v>185.87078121684399</v>
      </c>
      <c r="H36" s="4">
        <v>0.40336541062683201</v>
      </c>
      <c r="I36">
        <v>2</v>
      </c>
      <c r="J36">
        <v>11.3</v>
      </c>
      <c r="K36">
        <v>6</v>
      </c>
    </row>
    <row r="37" spans="1:11" hidden="1" x14ac:dyDescent="0.2">
      <c r="A37" t="s">
        <v>11</v>
      </c>
      <c r="B37" t="s">
        <v>20</v>
      </c>
      <c r="C37">
        <v>19</v>
      </c>
      <c r="D37">
        <v>10716</v>
      </c>
      <c r="E37" t="s">
        <v>13</v>
      </c>
      <c r="F37">
        <v>10.1570088888888</v>
      </c>
      <c r="G37">
        <v>185.87078121684399</v>
      </c>
      <c r="H37" s="4">
        <v>0.40336541062683201</v>
      </c>
      <c r="I37">
        <v>2</v>
      </c>
      <c r="J37">
        <v>11.3</v>
      </c>
      <c r="K37">
        <v>6</v>
      </c>
    </row>
    <row r="38" spans="1:11" hidden="1" x14ac:dyDescent="0.2">
      <c r="A38" t="s">
        <v>11</v>
      </c>
      <c r="B38" t="s">
        <v>21</v>
      </c>
      <c r="C38">
        <v>20</v>
      </c>
      <c r="D38">
        <v>10138</v>
      </c>
      <c r="E38" t="s">
        <v>13</v>
      </c>
      <c r="F38">
        <v>131.470311018666</v>
      </c>
      <c r="G38">
        <v>163.78099840979201</v>
      </c>
      <c r="H38" s="4">
        <v>0.71085502782028098</v>
      </c>
      <c r="I38">
        <v>2</v>
      </c>
      <c r="J38">
        <v>5.7</v>
      </c>
      <c r="K38">
        <v>2</v>
      </c>
    </row>
    <row r="39" spans="1:11" hidden="1" x14ac:dyDescent="0.2">
      <c r="A39" t="s">
        <v>11</v>
      </c>
      <c r="B39" t="s">
        <v>21</v>
      </c>
      <c r="C39">
        <v>20</v>
      </c>
      <c r="D39">
        <v>11071</v>
      </c>
      <c r="E39" t="s">
        <v>13</v>
      </c>
      <c r="F39">
        <v>32.310687391126102</v>
      </c>
      <c r="G39">
        <v>163.78099840979201</v>
      </c>
      <c r="H39" s="4">
        <v>0.71085502782028098</v>
      </c>
      <c r="I39">
        <v>2</v>
      </c>
      <c r="J39">
        <v>5.7</v>
      </c>
      <c r="K39">
        <v>2</v>
      </c>
    </row>
    <row r="40" spans="1:11" hidden="1" x14ac:dyDescent="0.2">
      <c r="A40" t="s">
        <v>11</v>
      </c>
      <c r="B40" t="s">
        <v>22</v>
      </c>
      <c r="C40">
        <v>21</v>
      </c>
      <c r="D40">
        <v>10790</v>
      </c>
      <c r="E40" t="s">
        <v>13</v>
      </c>
      <c r="F40">
        <v>81.755717782616898</v>
      </c>
      <c r="G40">
        <v>81.755717782616898</v>
      </c>
      <c r="H40" s="4">
        <v>0.354842525098163</v>
      </c>
      <c r="I40">
        <v>2</v>
      </c>
      <c r="J40">
        <v>5.5</v>
      </c>
      <c r="K40">
        <v>2</v>
      </c>
    </row>
    <row r="41" spans="1:11" x14ac:dyDescent="0.2">
      <c r="A41" t="s">
        <v>23</v>
      </c>
      <c r="B41" t="s">
        <v>24</v>
      </c>
      <c r="C41">
        <v>1</v>
      </c>
      <c r="D41">
        <v>11508</v>
      </c>
      <c r="E41" t="s">
        <v>13</v>
      </c>
      <c r="F41">
        <v>30.765882539682501</v>
      </c>
      <c r="G41">
        <v>30.765882539682501</v>
      </c>
      <c r="H41" s="4">
        <v>0.133532476300705</v>
      </c>
      <c r="I41">
        <v>2</v>
      </c>
      <c r="J41">
        <v>4.0999999999999996</v>
      </c>
      <c r="K41">
        <v>1</v>
      </c>
    </row>
    <row r="42" spans="1:11" x14ac:dyDescent="0.2">
      <c r="A42" t="s">
        <v>23</v>
      </c>
      <c r="B42" t="s">
        <v>25</v>
      </c>
      <c r="C42">
        <v>2</v>
      </c>
      <c r="D42">
        <v>11228</v>
      </c>
      <c r="E42" t="s">
        <v>13</v>
      </c>
      <c r="F42">
        <v>18.8118963680555</v>
      </c>
      <c r="G42">
        <v>18.8118963680555</v>
      </c>
      <c r="H42" s="4">
        <v>8.1648855764130002E-2</v>
      </c>
      <c r="I42">
        <v>2</v>
      </c>
      <c r="J42">
        <v>5.5</v>
      </c>
      <c r="K42">
        <v>2</v>
      </c>
    </row>
    <row r="43" spans="1:11" x14ac:dyDescent="0.2">
      <c r="A43" t="s">
        <v>23</v>
      </c>
      <c r="B43" t="s">
        <v>26</v>
      </c>
      <c r="C43">
        <v>3</v>
      </c>
      <c r="D43">
        <v>10012</v>
      </c>
      <c r="E43" t="s">
        <v>13</v>
      </c>
      <c r="F43">
        <v>183.39311612592499</v>
      </c>
      <c r="G43">
        <v>183.39311612592499</v>
      </c>
      <c r="H43" s="4">
        <v>0.79597706651877498</v>
      </c>
      <c r="I43">
        <v>2</v>
      </c>
      <c r="J43">
        <v>5.0999999999999996</v>
      </c>
      <c r="K43">
        <v>2</v>
      </c>
    </row>
    <row r="44" spans="1:11" x14ac:dyDescent="0.2">
      <c r="A44" t="s">
        <v>23</v>
      </c>
      <c r="B44" t="s">
        <v>26</v>
      </c>
      <c r="C44">
        <v>4</v>
      </c>
      <c r="D44">
        <v>10939</v>
      </c>
      <c r="E44" t="s">
        <v>13</v>
      </c>
      <c r="F44">
        <v>25.851488666666601</v>
      </c>
      <c r="G44">
        <v>25.851488666666601</v>
      </c>
      <c r="H44" s="4">
        <v>0.11220264178240701</v>
      </c>
      <c r="I44">
        <v>2</v>
      </c>
      <c r="J44">
        <v>5.0999999999999996</v>
      </c>
      <c r="K44">
        <v>2</v>
      </c>
    </row>
    <row r="45" spans="1:11" x14ac:dyDescent="0.2">
      <c r="A45" t="s">
        <v>23</v>
      </c>
      <c r="B45" t="s">
        <v>27</v>
      </c>
      <c r="C45">
        <v>5</v>
      </c>
      <c r="D45">
        <v>10261</v>
      </c>
      <c r="E45" t="s">
        <v>13</v>
      </c>
      <c r="F45">
        <v>29.3574004629629</v>
      </c>
      <c r="G45">
        <v>29.3574004629629</v>
      </c>
      <c r="H45" s="4">
        <v>0.127419272842721</v>
      </c>
      <c r="I45">
        <v>2</v>
      </c>
      <c r="J45">
        <v>4.7</v>
      </c>
      <c r="K45">
        <v>1</v>
      </c>
    </row>
    <row r="46" spans="1:11" x14ac:dyDescent="0.2">
      <c r="A46" t="s">
        <v>23</v>
      </c>
      <c r="B46" t="s">
        <v>28</v>
      </c>
      <c r="C46">
        <v>6</v>
      </c>
      <c r="D46">
        <v>11031</v>
      </c>
      <c r="E46" t="s">
        <v>13</v>
      </c>
      <c r="F46">
        <v>23.7010398545454</v>
      </c>
      <c r="G46">
        <v>23.7010398545454</v>
      </c>
      <c r="H46" s="4">
        <v>0.102869096590909</v>
      </c>
      <c r="I46">
        <v>2</v>
      </c>
      <c r="J46">
        <v>6.3</v>
      </c>
      <c r="K46">
        <v>2</v>
      </c>
    </row>
    <row r="47" spans="1:11" x14ac:dyDescent="0.2">
      <c r="A47" t="s">
        <v>23</v>
      </c>
      <c r="B47" t="s">
        <v>29</v>
      </c>
      <c r="C47">
        <v>7</v>
      </c>
      <c r="D47">
        <v>10855</v>
      </c>
      <c r="E47" t="s">
        <v>13</v>
      </c>
      <c r="F47">
        <v>26.367253968253902</v>
      </c>
      <c r="G47">
        <v>36.802372711078</v>
      </c>
      <c r="H47" s="4">
        <v>0.15973252044738701</v>
      </c>
      <c r="I47">
        <v>2</v>
      </c>
      <c r="J47">
        <v>4.9000000000000004</v>
      </c>
      <c r="K47">
        <v>1</v>
      </c>
    </row>
    <row r="48" spans="1:11" x14ac:dyDescent="0.2">
      <c r="A48" t="s">
        <v>23</v>
      </c>
      <c r="B48" t="s">
        <v>29</v>
      </c>
      <c r="C48">
        <v>7</v>
      </c>
      <c r="D48">
        <v>10846</v>
      </c>
      <c r="E48" t="s">
        <v>13</v>
      </c>
      <c r="F48">
        <v>10.435118742824001</v>
      </c>
      <c r="G48">
        <v>36.802372711078</v>
      </c>
      <c r="H48" s="4">
        <v>0.15973252044738701</v>
      </c>
      <c r="I48">
        <v>2</v>
      </c>
      <c r="J48">
        <v>4.9000000000000004</v>
      </c>
      <c r="K48">
        <v>1</v>
      </c>
    </row>
    <row r="49" spans="1:11" x14ac:dyDescent="0.2">
      <c r="A49" t="s">
        <v>23</v>
      </c>
      <c r="B49" t="s">
        <v>30</v>
      </c>
      <c r="C49">
        <v>8</v>
      </c>
      <c r="D49">
        <v>11189</v>
      </c>
      <c r="E49" t="s">
        <v>13</v>
      </c>
      <c r="F49">
        <v>25.151886458333301</v>
      </c>
      <c r="G49">
        <v>25.151886458333301</v>
      </c>
      <c r="H49" s="4">
        <v>0.109166173864293</v>
      </c>
      <c r="I49">
        <v>2</v>
      </c>
      <c r="J49">
        <v>3.9</v>
      </c>
      <c r="K49">
        <v>1</v>
      </c>
    </row>
    <row r="50" spans="1:11" x14ac:dyDescent="0.2">
      <c r="A50" t="s">
        <v>23</v>
      </c>
      <c r="B50" t="s">
        <v>31</v>
      </c>
      <c r="C50">
        <v>9</v>
      </c>
      <c r="D50">
        <v>10160</v>
      </c>
      <c r="E50" t="s">
        <v>13</v>
      </c>
      <c r="F50">
        <v>193.79134799242999</v>
      </c>
      <c r="G50">
        <v>193.79134799242999</v>
      </c>
      <c r="H50" s="4">
        <v>0.56073885414476399</v>
      </c>
      <c r="I50">
        <v>3</v>
      </c>
      <c r="J50">
        <v>3.9</v>
      </c>
      <c r="K50">
        <v>2</v>
      </c>
    </row>
    <row r="51" spans="1:11" x14ac:dyDescent="0.2">
      <c r="A51" t="s">
        <v>23</v>
      </c>
      <c r="B51" t="s">
        <v>31</v>
      </c>
      <c r="C51">
        <v>10</v>
      </c>
      <c r="D51">
        <v>10274</v>
      </c>
      <c r="E51" t="s">
        <v>13</v>
      </c>
      <c r="F51">
        <v>52.182030334639798</v>
      </c>
      <c r="G51">
        <v>52.182030334639798</v>
      </c>
      <c r="H51" s="4">
        <v>0.226484506660763</v>
      </c>
      <c r="I51">
        <v>2</v>
      </c>
      <c r="J51">
        <v>3.9</v>
      </c>
      <c r="K51">
        <v>1</v>
      </c>
    </row>
    <row r="52" spans="1:11" x14ac:dyDescent="0.2">
      <c r="A52" t="s">
        <v>23</v>
      </c>
      <c r="B52" t="s">
        <v>32</v>
      </c>
      <c r="C52">
        <v>11</v>
      </c>
      <c r="D52">
        <v>11237</v>
      </c>
      <c r="E52" t="s">
        <v>13</v>
      </c>
      <c r="F52">
        <v>166.943411608254</v>
      </c>
      <c r="G52">
        <v>166.943411608254</v>
      </c>
      <c r="H52" s="4">
        <v>0.72458077954971301</v>
      </c>
      <c r="I52">
        <v>2</v>
      </c>
      <c r="J52">
        <v>5.9</v>
      </c>
      <c r="K52">
        <v>2</v>
      </c>
    </row>
    <row r="53" spans="1:11" x14ac:dyDescent="0.2">
      <c r="A53" t="s">
        <v>23</v>
      </c>
      <c r="B53" t="s">
        <v>32</v>
      </c>
      <c r="C53">
        <v>12</v>
      </c>
      <c r="D53">
        <v>10168</v>
      </c>
      <c r="E53" t="s">
        <v>13</v>
      </c>
      <c r="F53">
        <v>23.653744349943601</v>
      </c>
      <c r="G53">
        <v>23.653744349943601</v>
      </c>
      <c r="H53" s="4">
        <v>0.102663820963297</v>
      </c>
      <c r="I53">
        <v>2</v>
      </c>
      <c r="J53">
        <v>5.9</v>
      </c>
      <c r="K53">
        <v>2</v>
      </c>
    </row>
    <row r="54" spans="1:11" x14ac:dyDescent="0.2">
      <c r="A54" t="s">
        <v>23</v>
      </c>
      <c r="B54" t="s">
        <v>33</v>
      </c>
      <c r="C54">
        <v>13</v>
      </c>
      <c r="D54">
        <v>10369</v>
      </c>
      <c r="E54" t="s">
        <v>13</v>
      </c>
      <c r="F54">
        <v>275.989990078125</v>
      </c>
      <c r="G54">
        <v>275.989990078125</v>
      </c>
      <c r="H54" s="4">
        <v>0.59893661041259705</v>
      </c>
      <c r="I54">
        <v>4</v>
      </c>
      <c r="J54">
        <v>1.9</v>
      </c>
      <c r="K54">
        <v>1</v>
      </c>
    </row>
    <row r="55" spans="1:11" x14ac:dyDescent="0.2">
      <c r="A55" t="s">
        <v>23</v>
      </c>
      <c r="B55" t="s">
        <v>33</v>
      </c>
      <c r="C55">
        <v>14</v>
      </c>
      <c r="D55">
        <v>11057</v>
      </c>
      <c r="E55" t="s">
        <v>13</v>
      </c>
      <c r="F55">
        <v>45.615923889808798</v>
      </c>
      <c r="G55">
        <v>108.523099817586</v>
      </c>
      <c r="H55" s="4">
        <v>0.47102039851383098</v>
      </c>
      <c r="I55">
        <v>2</v>
      </c>
      <c r="J55">
        <v>3.9</v>
      </c>
      <c r="K55">
        <v>1</v>
      </c>
    </row>
    <row r="56" spans="1:11" x14ac:dyDescent="0.2">
      <c r="A56" t="s">
        <v>23</v>
      </c>
      <c r="B56" t="s">
        <v>33</v>
      </c>
      <c r="C56">
        <v>14</v>
      </c>
      <c r="D56">
        <v>11365</v>
      </c>
      <c r="E56" t="s">
        <v>13</v>
      </c>
      <c r="F56">
        <v>38.330271911111097</v>
      </c>
      <c r="G56">
        <v>108.523099817586</v>
      </c>
      <c r="H56" s="4">
        <v>0.47102039851383098</v>
      </c>
      <c r="I56">
        <v>2</v>
      </c>
      <c r="J56">
        <v>3.9</v>
      </c>
      <c r="K56">
        <v>1</v>
      </c>
    </row>
    <row r="57" spans="1:11" x14ac:dyDescent="0.2">
      <c r="A57" t="s">
        <v>23</v>
      </c>
      <c r="B57" t="s">
        <v>33</v>
      </c>
      <c r="C57">
        <v>14</v>
      </c>
      <c r="D57">
        <v>10262</v>
      </c>
      <c r="E57" t="s">
        <v>13</v>
      </c>
      <c r="F57">
        <v>24.5769040166666</v>
      </c>
      <c r="G57">
        <v>108.523099817586</v>
      </c>
      <c r="H57" s="4">
        <v>0.47102039851383098</v>
      </c>
      <c r="I57">
        <v>2</v>
      </c>
      <c r="J57">
        <v>3.9</v>
      </c>
      <c r="K57">
        <v>1</v>
      </c>
    </row>
    <row r="58" spans="1:11" x14ac:dyDescent="0.2">
      <c r="A58" t="s">
        <v>23</v>
      </c>
      <c r="B58" t="s">
        <v>34</v>
      </c>
      <c r="C58">
        <v>15</v>
      </c>
      <c r="D58">
        <v>10178</v>
      </c>
      <c r="E58" t="s">
        <v>13</v>
      </c>
      <c r="F58">
        <v>2445.9820757709999</v>
      </c>
      <c r="G58">
        <v>2445.9820757709999</v>
      </c>
      <c r="H58" s="4">
        <v>0.64340858474616103</v>
      </c>
      <c r="I58">
        <v>33</v>
      </c>
      <c r="J58">
        <v>3.1</v>
      </c>
      <c r="K58">
        <v>11</v>
      </c>
    </row>
    <row r="59" spans="1:11" x14ac:dyDescent="0.2">
      <c r="A59" t="s">
        <v>23</v>
      </c>
      <c r="B59" t="s">
        <v>34</v>
      </c>
      <c r="C59">
        <v>16</v>
      </c>
      <c r="D59">
        <v>11019</v>
      </c>
      <c r="E59" t="s">
        <v>13</v>
      </c>
      <c r="F59">
        <v>1737.6588159579301</v>
      </c>
      <c r="G59">
        <v>1737.6588159579301</v>
      </c>
      <c r="H59" s="4">
        <v>0.65581929950103202</v>
      </c>
      <c r="I59">
        <v>23</v>
      </c>
      <c r="J59">
        <v>3.1</v>
      </c>
      <c r="K59">
        <v>8</v>
      </c>
    </row>
    <row r="60" spans="1:11" x14ac:dyDescent="0.2">
      <c r="A60" t="s">
        <v>23</v>
      </c>
      <c r="B60" t="s">
        <v>34</v>
      </c>
      <c r="C60">
        <v>17</v>
      </c>
      <c r="D60" t="s">
        <v>35</v>
      </c>
      <c r="E60" t="s">
        <v>15</v>
      </c>
      <c r="F60">
        <v>621.82878760289498</v>
      </c>
      <c r="G60">
        <v>621.82878760289498</v>
      </c>
      <c r="H60" s="4">
        <v>0.67472741710383599</v>
      </c>
      <c r="I60">
        <v>8</v>
      </c>
      <c r="J60">
        <v>3.1</v>
      </c>
      <c r="K60">
        <v>3</v>
      </c>
    </row>
    <row r="61" spans="1:11" x14ac:dyDescent="0.2">
      <c r="A61" t="s">
        <v>23</v>
      </c>
      <c r="B61" t="s">
        <v>34</v>
      </c>
      <c r="C61">
        <v>18</v>
      </c>
      <c r="D61" t="s">
        <v>36</v>
      </c>
      <c r="E61" t="s">
        <v>15</v>
      </c>
      <c r="F61">
        <v>527.40617298105599</v>
      </c>
      <c r="G61">
        <v>527.40617298105599</v>
      </c>
      <c r="H61" s="4">
        <v>0.65402551212928595</v>
      </c>
      <c r="I61">
        <v>7</v>
      </c>
      <c r="J61">
        <v>3.1</v>
      </c>
      <c r="K61">
        <v>3</v>
      </c>
    </row>
    <row r="62" spans="1:11" x14ac:dyDescent="0.2">
      <c r="A62" t="s">
        <v>23</v>
      </c>
      <c r="B62" t="s">
        <v>34</v>
      </c>
      <c r="C62">
        <v>19</v>
      </c>
      <c r="D62">
        <v>10023</v>
      </c>
      <c r="E62" t="s">
        <v>13</v>
      </c>
      <c r="F62">
        <v>298.59245742013798</v>
      </c>
      <c r="G62">
        <v>298.59245742013798</v>
      </c>
      <c r="H62" s="4">
        <v>0.64798710377634305</v>
      </c>
      <c r="I62">
        <v>4</v>
      </c>
      <c r="J62">
        <v>3.1</v>
      </c>
      <c r="K62">
        <v>2</v>
      </c>
    </row>
    <row r="63" spans="1:11" x14ac:dyDescent="0.2">
      <c r="A63" t="s">
        <v>23</v>
      </c>
      <c r="B63" t="s">
        <v>34</v>
      </c>
      <c r="C63">
        <v>20</v>
      </c>
      <c r="D63" t="s">
        <v>37</v>
      </c>
      <c r="E63" t="s">
        <v>15</v>
      </c>
      <c r="F63">
        <v>177.496422857033</v>
      </c>
      <c r="G63">
        <v>177.496422857033</v>
      </c>
      <c r="H63" s="4">
        <v>0.77038377976143102</v>
      </c>
      <c r="I63">
        <v>2</v>
      </c>
      <c r="J63">
        <v>3.1</v>
      </c>
      <c r="K63">
        <v>1</v>
      </c>
    </row>
    <row r="64" spans="1:11" x14ac:dyDescent="0.2">
      <c r="A64" t="s">
        <v>23</v>
      </c>
      <c r="B64" t="s">
        <v>34</v>
      </c>
      <c r="C64">
        <v>21</v>
      </c>
      <c r="D64" t="s">
        <v>38</v>
      </c>
      <c r="E64" t="s">
        <v>15</v>
      </c>
      <c r="F64">
        <v>171.017349908412</v>
      </c>
      <c r="G64">
        <v>171.017349908412</v>
      </c>
      <c r="H64" s="4">
        <v>0.74226280342192996</v>
      </c>
      <c r="I64">
        <v>2</v>
      </c>
      <c r="J64">
        <v>3.1</v>
      </c>
      <c r="K64">
        <v>1</v>
      </c>
    </row>
    <row r="65" spans="1:11" x14ac:dyDescent="0.2">
      <c r="A65" t="s">
        <v>23</v>
      </c>
      <c r="B65" t="s">
        <v>34</v>
      </c>
      <c r="C65">
        <v>22</v>
      </c>
      <c r="D65" t="s">
        <v>39</v>
      </c>
      <c r="E65" t="s">
        <v>15</v>
      </c>
      <c r="F65">
        <v>154.410786020454</v>
      </c>
      <c r="G65">
        <v>154.410786020454</v>
      </c>
      <c r="H65" s="4">
        <v>0.67018570321377802</v>
      </c>
      <c r="I65">
        <v>2</v>
      </c>
      <c r="J65">
        <v>3.1</v>
      </c>
      <c r="K65">
        <v>1</v>
      </c>
    </row>
    <row r="66" spans="1:11" x14ac:dyDescent="0.2">
      <c r="A66" t="s">
        <v>23</v>
      </c>
      <c r="B66" t="s">
        <v>34</v>
      </c>
      <c r="C66">
        <v>23</v>
      </c>
      <c r="D66">
        <v>10169</v>
      </c>
      <c r="E66" t="s">
        <v>13</v>
      </c>
      <c r="F66">
        <v>138.71388528472201</v>
      </c>
      <c r="G66">
        <v>155.767146288986</v>
      </c>
      <c r="H66" s="4">
        <v>0.67607268354594696</v>
      </c>
      <c r="I66">
        <v>2</v>
      </c>
      <c r="J66">
        <v>4.0999999999999996</v>
      </c>
      <c r="K66">
        <v>1</v>
      </c>
    </row>
    <row r="67" spans="1:11" x14ac:dyDescent="0.2">
      <c r="A67" t="s">
        <v>23</v>
      </c>
      <c r="B67" t="s">
        <v>34</v>
      </c>
      <c r="C67">
        <v>23</v>
      </c>
      <c r="D67">
        <v>10367</v>
      </c>
      <c r="E67" t="s">
        <v>13</v>
      </c>
      <c r="F67">
        <v>17.053261004264002</v>
      </c>
      <c r="G67">
        <v>155.767146288986</v>
      </c>
      <c r="H67" s="4">
        <v>0.67607268354594696</v>
      </c>
      <c r="I67">
        <v>2</v>
      </c>
      <c r="J67">
        <v>4.0999999999999996</v>
      </c>
      <c r="K67">
        <v>1</v>
      </c>
    </row>
    <row r="68" spans="1:11" x14ac:dyDescent="0.2">
      <c r="A68" t="s">
        <v>23</v>
      </c>
      <c r="B68" t="s">
        <v>34</v>
      </c>
      <c r="C68">
        <v>24</v>
      </c>
      <c r="D68">
        <v>11106</v>
      </c>
      <c r="E68" t="s">
        <v>13</v>
      </c>
      <c r="F68">
        <v>103.041436138759</v>
      </c>
      <c r="G68">
        <v>145.837791694315</v>
      </c>
      <c r="H68" s="4">
        <v>0.63297652645102098</v>
      </c>
      <c r="I68">
        <v>2</v>
      </c>
      <c r="J68">
        <v>4.0999999999999996</v>
      </c>
      <c r="K68">
        <v>1</v>
      </c>
    </row>
    <row r="69" spans="1:11" x14ac:dyDescent="0.2">
      <c r="A69" t="s">
        <v>23</v>
      </c>
      <c r="B69" t="s">
        <v>34</v>
      </c>
      <c r="C69">
        <v>24</v>
      </c>
      <c r="D69">
        <v>10037</v>
      </c>
      <c r="E69" t="s">
        <v>13</v>
      </c>
      <c r="F69">
        <v>42.7963555555555</v>
      </c>
      <c r="G69">
        <v>145.837791694315</v>
      </c>
      <c r="H69" s="4">
        <v>0.63297652645102098</v>
      </c>
      <c r="I69">
        <v>2</v>
      </c>
      <c r="J69">
        <v>4.0999999999999996</v>
      </c>
      <c r="K69">
        <v>1</v>
      </c>
    </row>
    <row r="70" spans="1:11" x14ac:dyDescent="0.2">
      <c r="A70" t="s">
        <v>23</v>
      </c>
      <c r="B70" t="s">
        <v>34</v>
      </c>
      <c r="C70">
        <v>25</v>
      </c>
      <c r="D70">
        <v>10486</v>
      </c>
      <c r="E70" t="s">
        <v>13</v>
      </c>
      <c r="F70">
        <v>77.566211975925896</v>
      </c>
      <c r="G70">
        <v>155.132423951851</v>
      </c>
      <c r="H70" s="4">
        <v>0.67331781229102305</v>
      </c>
      <c r="I70">
        <v>2</v>
      </c>
      <c r="J70">
        <v>4.0999999999999996</v>
      </c>
      <c r="K70">
        <v>1</v>
      </c>
    </row>
    <row r="71" spans="1:11" x14ac:dyDescent="0.2">
      <c r="A71" t="s">
        <v>23</v>
      </c>
      <c r="B71" t="s">
        <v>34</v>
      </c>
      <c r="C71">
        <v>25</v>
      </c>
      <c r="D71">
        <v>10486</v>
      </c>
      <c r="E71" t="s">
        <v>13</v>
      </c>
      <c r="F71">
        <v>77.566211975925896</v>
      </c>
      <c r="G71">
        <v>155.132423951851</v>
      </c>
      <c r="H71" s="4">
        <v>0.67331781229102305</v>
      </c>
      <c r="I71">
        <v>2</v>
      </c>
      <c r="J71">
        <v>4.0999999999999996</v>
      </c>
      <c r="K71">
        <v>1</v>
      </c>
    </row>
    <row r="72" spans="1:11" x14ac:dyDescent="0.2">
      <c r="A72" t="s">
        <v>23</v>
      </c>
      <c r="B72" t="s">
        <v>34</v>
      </c>
      <c r="C72">
        <v>26</v>
      </c>
      <c r="D72" t="s">
        <v>40</v>
      </c>
      <c r="E72" t="s">
        <v>15</v>
      </c>
      <c r="F72">
        <v>71.531097916666596</v>
      </c>
      <c r="G72">
        <v>71.531097916666596</v>
      </c>
      <c r="H72" s="4">
        <v>0.31046483470775399</v>
      </c>
      <c r="I72">
        <v>2</v>
      </c>
      <c r="J72">
        <v>3.1</v>
      </c>
      <c r="K72">
        <v>1</v>
      </c>
    </row>
    <row r="73" spans="1:11" x14ac:dyDescent="0.2">
      <c r="A73" t="s">
        <v>23</v>
      </c>
      <c r="B73" t="s">
        <v>34</v>
      </c>
      <c r="C73">
        <v>27</v>
      </c>
      <c r="D73" t="s">
        <v>41</v>
      </c>
      <c r="E73" t="s">
        <v>15</v>
      </c>
      <c r="F73">
        <v>43.883068074803901</v>
      </c>
      <c r="G73">
        <v>43.883068074803901</v>
      </c>
      <c r="H73" s="4">
        <v>0.19046470518577999</v>
      </c>
      <c r="I73">
        <v>2</v>
      </c>
      <c r="J73">
        <v>3.1</v>
      </c>
      <c r="K73">
        <v>1</v>
      </c>
    </row>
    <row r="74" spans="1:11" x14ac:dyDescent="0.2">
      <c r="A74" t="s">
        <v>23</v>
      </c>
      <c r="B74" t="s">
        <v>34</v>
      </c>
      <c r="C74">
        <v>28</v>
      </c>
      <c r="D74" t="s">
        <v>42</v>
      </c>
      <c r="E74" t="s">
        <v>15</v>
      </c>
      <c r="F74">
        <v>28.826567916666601</v>
      </c>
      <c r="G74">
        <v>28.826567916666601</v>
      </c>
      <c r="H74" s="4">
        <v>0.12511531213831001</v>
      </c>
      <c r="I74">
        <v>2</v>
      </c>
      <c r="J74">
        <v>3.1</v>
      </c>
      <c r="K74">
        <v>1</v>
      </c>
    </row>
    <row r="75" spans="1:11" x14ac:dyDescent="0.2">
      <c r="A75" t="s">
        <v>23</v>
      </c>
      <c r="B75" t="s">
        <v>34</v>
      </c>
      <c r="C75">
        <v>29</v>
      </c>
      <c r="D75" t="s">
        <v>43</v>
      </c>
      <c r="E75" t="s">
        <v>15</v>
      </c>
      <c r="F75">
        <v>23.391604994639401</v>
      </c>
      <c r="G75">
        <v>23.391604994639401</v>
      </c>
      <c r="H75" s="4">
        <v>0.101526063344789</v>
      </c>
      <c r="I75">
        <v>2</v>
      </c>
      <c r="J75">
        <v>3.1</v>
      </c>
      <c r="K75">
        <v>1</v>
      </c>
    </row>
    <row r="76" spans="1:11" x14ac:dyDescent="0.2">
      <c r="A76" t="s">
        <v>23</v>
      </c>
      <c r="B76" t="s">
        <v>34</v>
      </c>
      <c r="C76">
        <v>30</v>
      </c>
      <c r="D76" t="s">
        <v>44</v>
      </c>
      <c r="E76" t="s">
        <v>15</v>
      </c>
      <c r="F76">
        <v>21.193693986918099</v>
      </c>
      <c r="G76">
        <v>21.193693986918099</v>
      </c>
      <c r="H76" s="4">
        <v>9.1986519040443304E-2</v>
      </c>
      <c r="I76">
        <v>2</v>
      </c>
      <c r="J76">
        <v>3.1</v>
      </c>
      <c r="K76">
        <v>1</v>
      </c>
    </row>
    <row r="77" spans="1:11" x14ac:dyDescent="0.2">
      <c r="A77" t="s">
        <v>23</v>
      </c>
      <c r="B77" t="s">
        <v>34</v>
      </c>
      <c r="C77">
        <v>31</v>
      </c>
      <c r="D77" t="s">
        <v>45</v>
      </c>
      <c r="E77" t="s">
        <v>15</v>
      </c>
      <c r="F77">
        <v>10.5630387878787</v>
      </c>
      <c r="G77">
        <v>10.5630387878787</v>
      </c>
      <c r="H77" s="4">
        <v>4.5846522516834999E-2</v>
      </c>
      <c r="I77">
        <v>2</v>
      </c>
      <c r="J77">
        <v>3.1</v>
      </c>
      <c r="K77">
        <v>1</v>
      </c>
    </row>
    <row r="78" spans="1:11" x14ac:dyDescent="0.2">
      <c r="A78" t="s">
        <v>23</v>
      </c>
      <c r="B78" t="s">
        <v>34</v>
      </c>
      <c r="C78">
        <v>32</v>
      </c>
      <c r="D78">
        <v>10264</v>
      </c>
      <c r="E78" t="s">
        <v>13</v>
      </c>
      <c r="F78">
        <v>145.35647236808001</v>
      </c>
      <c r="G78">
        <v>218.94363070141301</v>
      </c>
      <c r="H78" s="4">
        <v>0.63351744994621895</v>
      </c>
      <c r="I78">
        <v>3</v>
      </c>
      <c r="J78">
        <v>5.0999999999999996</v>
      </c>
      <c r="K78">
        <v>2</v>
      </c>
    </row>
    <row r="79" spans="1:11" x14ac:dyDescent="0.2">
      <c r="A79" t="s">
        <v>23</v>
      </c>
      <c r="B79" t="s">
        <v>34</v>
      </c>
      <c r="C79">
        <v>32</v>
      </c>
      <c r="D79">
        <v>10878</v>
      </c>
      <c r="E79" t="s">
        <v>13</v>
      </c>
      <c r="F79">
        <v>73.587158333333306</v>
      </c>
      <c r="G79">
        <v>218.94363070141301</v>
      </c>
      <c r="H79" s="4">
        <v>0.63351744994621895</v>
      </c>
      <c r="I79">
        <v>3</v>
      </c>
      <c r="J79">
        <v>5.0999999999999996</v>
      </c>
      <c r="K79">
        <v>2</v>
      </c>
    </row>
    <row r="80" spans="1:11" x14ac:dyDescent="0.2">
      <c r="A80" t="s">
        <v>23</v>
      </c>
      <c r="B80" t="s">
        <v>34</v>
      </c>
      <c r="C80">
        <v>33</v>
      </c>
      <c r="D80">
        <v>10490</v>
      </c>
      <c r="E80" t="s">
        <v>13</v>
      </c>
      <c r="F80">
        <v>30.1312</v>
      </c>
      <c r="G80">
        <v>111.515145451629</v>
      </c>
      <c r="H80" s="4">
        <v>0.48400670768936299</v>
      </c>
      <c r="I80">
        <v>2</v>
      </c>
      <c r="J80">
        <v>7.1</v>
      </c>
      <c r="K80">
        <v>2</v>
      </c>
    </row>
    <row r="81" spans="1:11" x14ac:dyDescent="0.2">
      <c r="A81" t="s">
        <v>23</v>
      </c>
      <c r="B81" t="s">
        <v>34</v>
      </c>
      <c r="C81">
        <v>33</v>
      </c>
      <c r="D81">
        <v>10638</v>
      </c>
      <c r="E81" t="s">
        <v>13</v>
      </c>
      <c r="F81">
        <v>26.767360846560798</v>
      </c>
      <c r="G81">
        <v>111.515145451629</v>
      </c>
      <c r="H81" s="4">
        <v>0.48400670768936299</v>
      </c>
      <c r="I81">
        <v>2</v>
      </c>
      <c r="J81">
        <v>7.1</v>
      </c>
      <c r="K81">
        <v>2</v>
      </c>
    </row>
    <row r="82" spans="1:11" x14ac:dyDescent="0.2">
      <c r="A82" t="s">
        <v>23</v>
      </c>
      <c r="B82" t="s">
        <v>34</v>
      </c>
      <c r="C82">
        <v>33</v>
      </c>
      <c r="D82">
        <v>10360</v>
      </c>
      <c r="E82" t="s">
        <v>13</v>
      </c>
      <c r="F82">
        <v>21.374247716954802</v>
      </c>
      <c r="G82">
        <v>111.515145451629</v>
      </c>
      <c r="H82" s="4">
        <v>0.48400670768936299</v>
      </c>
      <c r="I82">
        <v>2</v>
      </c>
      <c r="J82">
        <v>7.1</v>
      </c>
      <c r="K82">
        <v>2</v>
      </c>
    </row>
    <row r="83" spans="1:11" x14ac:dyDescent="0.2">
      <c r="A83" t="s">
        <v>23</v>
      </c>
      <c r="B83" t="s">
        <v>34</v>
      </c>
      <c r="C83">
        <v>33</v>
      </c>
      <c r="D83">
        <v>10838</v>
      </c>
      <c r="E83" t="s">
        <v>13</v>
      </c>
      <c r="F83">
        <v>16.769726100833299</v>
      </c>
      <c r="G83">
        <v>111.515145451629</v>
      </c>
      <c r="H83" s="4">
        <v>0.48400670768936299</v>
      </c>
      <c r="I83">
        <v>2</v>
      </c>
      <c r="J83">
        <v>7.1</v>
      </c>
      <c r="K83">
        <v>2</v>
      </c>
    </row>
    <row r="84" spans="1:11" x14ac:dyDescent="0.2">
      <c r="A84" t="s">
        <v>23</v>
      </c>
      <c r="B84" t="s">
        <v>34</v>
      </c>
      <c r="C84">
        <v>33</v>
      </c>
      <c r="D84">
        <v>10151</v>
      </c>
      <c r="E84" t="s">
        <v>13</v>
      </c>
      <c r="F84">
        <v>16.472610787280299</v>
      </c>
      <c r="G84">
        <v>111.515145451629</v>
      </c>
      <c r="H84" s="4">
        <v>0.48400670768936299</v>
      </c>
      <c r="I84">
        <v>2</v>
      </c>
      <c r="J84">
        <v>7.1</v>
      </c>
      <c r="K84">
        <v>2</v>
      </c>
    </row>
    <row r="85" spans="1:11" x14ac:dyDescent="0.2">
      <c r="A85" t="s">
        <v>23</v>
      </c>
      <c r="B85" t="s">
        <v>46</v>
      </c>
      <c r="C85">
        <v>34</v>
      </c>
      <c r="D85">
        <v>11301</v>
      </c>
      <c r="E85" t="s">
        <v>13</v>
      </c>
      <c r="F85">
        <v>750.16547630666605</v>
      </c>
      <c r="G85">
        <v>750.16547630666605</v>
      </c>
      <c r="H85" s="4">
        <v>0.651185309293981</v>
      </c>
      <c r="I85">
        <v>10</v>
      </c>
      <c r="J85">
        <v>3.1</v>
      </c>
      <c r="K85">
        <v>4</v>
      </c>
    </row>
    <row r="86" spans="1:11" x14ac:dyDescent="0.2">
      <c r="A86" t="s">
        <v>23</v>
      </c>
      <c r="B86" t="s">
        <v>46</v>
      </c>
      <c r="C86">
        <v>35</v>
      </c>
      <c r="D86">
        <v>10203</v>
      </c>
      <c r="E86" t="s">
        <v>13</v>
      </c>
      <c r="F86">
        <v>156.80824401942201</v>
      </c>
      <c r="G86">
        <v>156.80824401942201</v>
      </c>
      <c r="H86" s="4">
        <v>0.68059133688985496</v>
      </c>
      <c r="I86">
        <v>2</v>
      </c>
      <c r="J86">
        <v>3.1</v>
      </c>
      <c r="K86">
        <v>1</v>
      </c>
    </row>
    <row r="87" spans="1:11" x14ac:dyDescent="0.2">
      <c r="A87" t="s">
        <v>23</v>
      </c>
      <c r="B87" t="s">
        <v>46</v>
      </c>
      <c r="C87">
        <v>36</v>
      </c>
      <c r="D87">
        <v>10019</v>
      </c>
      <c r="E87" t="s">
        <v>13</v>
      </c>
      <c r="F87">
        <v>97.8745669481481</v>
      </c>
      <c r="G87">
        <v>135.27968383272599</v>
      </c>
      <c r="H87" s="4">
        <v>0.58715140552398704</v>
      </c>
      <c r="I87">
        <v>2</v>
      </c>
      <c r="J87">
        <v>5.0999999999999996</v>
      </c>
      <c r="K87">
        <v>2</v>
      </c>
    </row>
    <row r="88" spans="1:11" x14ac:dyDescent="0.2">
      <c r="A88" t="s">
        <v>23</v>
      </c>
      <c r="B88" t="s">
        <v>46</v>
      </c>
      <c r="C88">
        <v>36</v>
      </c>
      <c r="D88">
        <v>11182</v>
      </c>
      <c r="E88" t="s">
        <v>13</v>
      </c>
      <c r="F88">
        <v>26.983798263888801</v>
      </c>
      <c r="G88">
        <v>135.27968383272599</v>
      </c>
      <c r="H88" s="4">
        <v>0.58715140552398704</v>
      </c>
      <c r="I88">
        <v>2</v>
      </c>
      <c r="J88">
        <v>5.0999999999999996</v>
      </c>
      <c r="K88">
        <v>2</v>
      </c>
    </row>
    <row r="89" spans="1:11" x14ac:dyDescent="0.2">
      <c r="A89" t="s">
        <v>23</v>
      </c>
      <c r="B89" t="s">
        <v>46</v>
      </c>
      <c r="C89">
        <v>36</v>
      </c>
      <c r="D89">
        <v>11156</v>
      </c>
      <c r="E89" t="s">
        <v>13</v>
      </c>
      <c r="F89">
        <v>10.4213186206896</v>
      </c>
      <c r="G89">
        <v>135.27968383272599</v>
      </c>
      <c r="H89" s="4">
        <v>0.58715140552398704</v>
      </c>
      <c r="I89">
        <v>2</v>
      </c>
      <c r="J89">
        <v>5.0999999999999996</v>
      </c>
      <c r="K89">
        <v>2</v>
      </c>
    </row>
    <row r="90" spans="1:11" x14ac:dyDescent="0.2">
      <c r="A90" t="s">
        <v>23</v>
      </c>
      <c r="B90" t="s">
        <v>47</v>
      </c>
      <c r="C90">
        <v>37</v>
      </c>
      <c r="D90">
        <v>11282</v>
      </c>
      <c r="E90" t="s">
        <v>13</v>
      </c>
      <c r="F90">
        <v>25.2684991943181</v>
      </c>
      <c r="G90">
        <v>37.2594965276515</v>
      </c>
      <c r="H90" s="4">
        <v>0.161716564790154</v>
      </c>
      <c r="I90">
        <v>2</v>
      </c>
      <c r="J90">
        <v>13.7</v>
      </c>
      <c r="K90">
        <v>3</v>
      </c>
    </row>
    <row r="91" spans="1:11" x14ac:dyDescent="0.2">
      <c r="A91" t="s">
        <v>23</v>
      </c>
      <c r="B91" t="s">
        <v>47</v>
      </c>
      <c r="C91">
        <v>37</v>
      </c>
      <c r="D91">
        <v>10375</v>
      </c>
      <c r="E91" t="s">
        <v>13</v>
      </c>
      <c r="F91">
        <v>11.990997333333301</v>
      </c>
      <c r="G91">
        <v>37.2594965276515</v>
      </c>
      <c r="H91" s="4">
        <v>0.161716564790154</v>
      </c>
      <c r="I91">
        <v>2</v>
      </c>
      <c r="J91">
        <v>13.7</v>
      </c>
      <c r="K91">
        <v>3</v>
      </c>
    </row>
    <row r="92" spans="1:11" x14ac:dyDescent="0.2">
      <c r="A92" t="s">
        <v>23</v>
      </c>
      <c r="B92" t="s">
        <v>48</v>
      </c>
      <c r="C92">
        <v>38</v>
      </c>
      <c r="D92">
        <v>11169</v>
      </c>
      <c r="E92" t="s">
        <v>13</v>
      </c>
      <c r="F92">
        <v>114.837216</v>
      </c>
      <c r="G92">
        <v>136.204576</v>
      </c>
      <c r="H92" s="4">
        <v>0.591165694444444</v>
      </c>
      <c r="I92">
        <v>2</v>
      </c>
      <c r="J92">
        <v>5.0999999999999996</v>
      </c>
      <c r="K92">
        <v>2</v>
      </c>
    </row>
    <row r="93" spans="1:11" x14ac:dyDescent="0.2">
      <c r="A93" t="s">
        <v>23</v>
      </c>
      <c r="B93" t="s">
        <v>48</v>
      </c>
      <c r="C93">
        <v>38</v>
      </c>
      <c r="D93">
        <v>10196</v>
      </c>
      <c r="E93" t="s">
        <v>13</v>
      </c>
      <c r="F93">
        <v>21.367360000000001</v>
      </c>
      <c r="G93">
        <v>136.204576</v>
      </c>
      <c r="H93" s="4">
        <v>0.591165694444444</v>
      </c>
      <c r="I93">
        <v>2</v>
      </c>
      <c r="J93">
        <v>5.0999999999999996</v>
      </c>
      <c r="K93">
        <v>2</v>
      </c>
    </row>
    <row r="94" spans="1:11" x14ac:dyDescent="0.2">
      <c r="A94" t="s">
        <v>23</v>
      </c>
      <c r="B94" t="s">
        <v>49</v>
      </c>
      <c r="C94">
        <v>39</v>
      </c>
      <c r="D94">
        <v>11270</v>
      </c>
      <c r="E94" t="s">
        <v>13</v>
      </c>
      <c r="F94">
        <v>191.03106434444399</v>
      </c>
      <c r="G94">
        <v>191.03106434444399</v>
      </c>
      <c r="H94" s="4">
        <v>0.552751922292952</v>
      </c>
      <c r="I94">
        <v>3</v>
      </c>
      <c r="J94">
        <v>4.7</v>
      </c>
      <c r="K94">
        <v>2</v>
      </c>
    </row>
    <row r="95" spans="1:11" x14ac:dyDescent="0.2">
      <c r="A95" t="s">
        <v>23</v>
      </c>
      <c r="B95" t="s">
        <v>49</v>
      </c>
      <c r="C95">
        <v>40</v>
      </c>
      <c r="D95">
        <v>11425</v>
      </c>
      <c r="E95" t="s">
        <v>13</v>
      </c>
      <c r="F95">
        <v>173.75230481481401</v>
      </c>
      <c r="G95">
        <v>173.75230481481401</v>
      </c>
      <c r="H95" s="4">
        <v>0.75413326742541098</v>
      </c>
      <c r="I95">
        <v>2</v>
      </c>
      <c r="J95">
        <v>4.7</v>
      </c>
      <c r="K95">
        <v>1</v>
      </c>
    </row>
    <row r="96" spans="1:11" x14ac:dyDescent="0.2">
      <c r="A96" t="s">
        <v>23</v>
      </c>
      <c r="B96" t="s">
        <v>49</v>
      </c>
      <c r="C96">
        <v>41</v>
      </c>
      <c r="D96">
        <v>10118</v>
      </c>
      <c r="E96" t="s">
        <v>13</v>
      </c>
      <c r="F96">
        <v>130.025046500793</v>
      </c>
      <c r="G96">
        <v>145.321763726283</v>
      </c>
      <c r="H96" s="4">
        <v>0.63073682172866097</v>
      </c>
      <c r="I96">
        <v>2</v>
      </c>
      <c r="J96">
        <v>5.7</v>
      </c>
      <c r="K96">
        <v>2</v>
      </c>
    </row>
    <row r="97" spans="1:11" x14ac:dyDescent="0.2">
      <c r="A97" t="s">
        <v>23</v>
      </c>
      <c r="B97" t="s">
        <v>49</v>
      </c>
      <c r="C97">
        <v>41</v>
      </c>
      <c r="D97">
        <v>10032</v>
      </c>
      <c r="E97" t="s">
        <v>13</v>
      </c>
      <c r="F97">
        <v>15.2967172254901</v>
      </c>
      <c r="G97">
        <v>145.321763726283</v>
      </c>
      <c r="H97" s="4">
        <v>0.63073682172866097</v>
      </c>
      <c r="I97">
        <v>2</v>
      </c>
      <c r="J97">
        <v>5.7</v>
      </c>
      <c r="K97">
        <v>2</v>
      </c>
    </row>
    <row r="98" spans="1:11" x14ac:dyDescent="0.2">
      <c r="A98" t="s">
        <v>23</v>
      </c>
      <c r="B98" t="s">
        <v>49</v>
      </c>
      <c r="C98">
        <v>42</v>
      </c>
      <c r="D98">
        <v>10302</v>
      </c>
      <c r="E98" t="s">
        <v>13</v>
      </c>
      <c r="F98">
        <v>14.551681714285699</v>
      </c>
      <c r="G98">
        <v>14.551681714285699</v>
      </c>
      <c r="H98" s="4">
        <v>6.3158340773809496E-2</v>
      </c>
      <c r="I98">
        <v>2</v>
      </c>
      <c r="J98">
        <v>4.7</v>
      </c>
      <c r="K98">
        <v>1</v>
      </c>
    </row>
    <row r="99" spans="1:11" hidden="1" x14ac:dyDescent="0.2">
      <c r="A99" t="s">
        <v>50</v>
      </c>
      <c r="B99" t="s">
        <v>51</v>
      </c>
      <c r="C99">
        <v>1</v>
      </c>
      <c r="D99">
        <v>10144</v>
      </c>
      <c r="E99" t="s">
        <v>13</v>
      </c>
      <c r="F99">
        <v>17.259395399999999</v>
      </c>
      <c r="G99">
        <v>17.259395399999999</v>
      </c>
      <c r="H99" s="4">
        <v>7.4910570312499994E-2</v>
      </c>
      <c r="I99">
        <v>2</v>
      </c>
      <c r="J99">
        <v>5.5</v>
      </c>
      <c r="K99">
        <v>2</v>
      </c>
    </row>
    <row r="100" spans="1:11" hidden="1" x14ac:dyDescent="0.2">
      <c r="A100" t="s">
        <v>50</v>
      </c>
      <c r="B100" t="s">
        <v>52</v>
      </c>
      <c r="C100">
        <v>2</v>
      </c>
      <c r="D100">
        <v>10274</v>
      </c>
      <c r="E100" t="s">
        <v>13</v>
      </c>
      <c r="F100">
        <v>75.181623999999999</v>
      </c>
      <c r="G100">
        <v>75.181623999999999</v>
      </c>
      <c r="H100" s="4">
        <v>0.326309131944444</v>
      </c>
      <c r="I100">
        <v>2</v>
      </c>
      <c r="J100">
        <v>5.9</v>
      </c>
      <c r="K100">
        <v>2</v>
      </c>
    </row>
    <row r="101" spans="1:11" hidden="1" x14ac:dyDescent="0.2">
      <c r="A101" t="s">
        <v>50</v>
      </c>
      <c r="B101" t="s">
        <v>25</v>
      </c>
      <c r="C101">
        <v>3</v>
      </c>
      <c r="D101">
        <v>10434</v>
      </c>
      <c r="E101" t="s">
        <v>13</v>
      </c>
      <c r="F101">
        <v>51.295499999999898</v>
      </c>
      <c r="G101">
        <v>51.295499999999898</v>
      </c>
      <c r="H101" s="4">
        <v>0.22263671874999999</v>
      </c>
      <c r="I101">
        <v>2</v>
      </c>
      <c r="J101">
        <v>12.7</v>
      </c>
      <c r="K101">
        <v>3</v>
      </c>
    </row>
    <row r="102" spans="1:11" hidden="1" x14ac:dyDescent="0.2">
      <c r="A102" t="s">
        <v>50</v>
      </c>
      <c r="B102" t="s">
        <v>20</v>
      </c>
      <c r="C102">
        <v>4</v>
      </c>
      <c r="D102">
        <v>10974</v>
      </c>
      <c r="E102" t="s">
        <v>13</v>
      </c>
      <c r="F102">
        <v>593.02542270000004</v>
      </c>
      <c r="G102">
        <v>593.02542270000004</v>
      </c>
      <c r="H102" s="4">
        <v>0.64347376595052097</v>
      </c>
      <c r="I102">
        <v>8</v>
      </c>
      <c r="J102">
        <v>11.9</v>
      </c>
      <c r="K102">
        <v>10</v>
      </c>
    </row>
    <row r="103" spans="1:11" hidden="1" x14ac:dyDescent="0.2">
      <c r="A103" t="s">
        <v>50</v>
      </c>
      <c r="B103" t="s">
        <v>20</v>
      </c>
      <c r="C103">
        <v>5</v>
      </c>
      <c r="D103">
        <v>11102</v>
      </c>
      <c r="E103" t="s">
        <v>13</v>
      </c>
      <c r="F103">
        <v>159.10296</v>
      </c>
      <c r="G103">
        <v>159.10296</v>
      </c>
      <c r="H103" s="4">
        <v>0.69055104166666603</v>
      </c>
      <c r="I103">
        <v>2</v>
      </c>
      <c r="J103">
        <v>11.9</v>
      </c>
      <c r="K103">
        <v>3</v>
      </c>
    </row>
    <row r="104" spans="1:11" hidden="1" x14ac:dyDescent="0.2">
      <c r="A104" t="s">
        <v>50</v>
      </c>
      <c r="B104" t="s">
        <v>20</v>
      </c>
      <c r="C104">
        <v>6</v>
      </c>
      <c r="D104">
        <v>10023</v>
      </c>
      <c r="E104" t="s">
        <v>13</v>
      </c>
      <c r="F104">
        <v>110.68805999999999</v>
      </c>
      <c r="G104">
        <v>156.09935999999999</v>
      </c>
      <c r="H104" s="4">
        <v>0.67751458333333303</v>
      </c>
      <c r="I104">
        <v>2</v>
      </c>
      <c r="J104">
        <v>12.9</v>
      </c>
      <c r="K104">
        <v>3</v>
      </c>
    </row>
    <row r="105" spans="1:11" hidden="1" x14ac:dyDescent="0.2">
      <c r="A105" t="s">
        <v>50</v>
      </c>
      <c r="B105" t="s">
        <v>20</v>
      </c>
      <c r="C105">
        <v>6</v>
      </c>
      <c r="D105">
        <v>11075</v>
      </c>
      <c r="E105" t="s">
        <v>13</v>
      </c>
      <c r="F105">
        <v>45.411299999999997</v>
      </c>
      <c r="G105">
        <v>156.09935999999999</v>
      </c>
      <c r="H105" s="4">
        <v>0.67751458333333303</v>
      </c>
      <c r="I105">
        <v>2</v>
      </c>
      <c r="J105">
        <v>12.9</v>
      </c>
      <c r="K105">
        <v>3</v>
      </c>
    </row>
    <row r="106" spans="1:11" hidden="1" x14ac:dyDescent="0.2">
      <c r="A106" t="s">
        <v>50</v>
      </c>
      <c r="B106" t="s">
        <v>20</v>
      </c>
      <c r="C106">
        <v>7</v>
      </c>
      <c r="D106">
        <v>10369</v>
      </c>
      <c r="E106" t="s">
        <v>13</v>
      </c>
      <c r="F106">
        <v>93.063537499999995</v>
      </c>
      <c r="G106">
        <v>148.1699375</v>
      </c>
      <c r="H106" s="4">
        <v>0.64309868706597195</v>
      </c>
      <c r="I106">
        <v>2</v>
      </c>
      <c r="J106">
        <v>12.9</v>
      </c>
      <c r="K106">
        <v>3</v>
      </c>
    </row>
    <row r="107" spans="1:11" hidden="1" x14ac:dyDescent="0.2">
      <c r="A107" t="s">
        <v>50</v>
      </c>
      <c r="B107" t="s">
        <v>20</v>
      </c>
      <c r="C107">
        <v>7</v>
      </c>
      <c r="D107">
        <v>10855</v>
      </c>
      <c r="E107" t="s">
        <v>13</v>
      </c>
      <c r="F107">
        <v>55.106400000000001</v>
      </c>
      <c r="G107">
        <v>148.1699375</v>
      </c>
      <c r="H107" s="4">
        <v>0.64309868706597195</v>
      </c>
      <c r="I107">
        <v>2</v>
      </c>
      <c r="J107">
        <v>12.9</v>
      </c>
      <c r="K107">
        <v>3</v>
      </c>
    </row>
    <row r="108" spans="1:11" hidden="1" x14ac:dyDescent="0.2">
      <c r="A108" t="s">
        <v>50</v>
      </c>
      <c r="B108" t="s">
        <v>20</v>
      </c>
      <c r="C108">
        <v>8</v>
      </c>
      <c r="D108">
        <v>10283</v>
      </c>
      <c r="E108" t="s">
        <v>13</v>
      </c>
      <c r="F108">
        <v>65.405672699999997</v>
      </c>
      <c r="G108">
        <v>148.21561269999901</v>
      </c>
      <c r="H108" s="4">
        <v>0.643296930121527</v>
      </c>
      <c r="I108">
        <v>2</v>
      </c>
      <c r="J108">
        <v>13.9</v>
      </c>
      <c r="K108">
        <v>3</v>
      </c>
    </row>
    <row r="109" spans="1:11" hidden="1" x14ac:dyDescent="0.2">
      <c r="A109" t="s">
        <v>50</v>
      </c>
      <c r="B109" t="s">
        <v>20</v>
      </c>
      <c r="C109">
        <v>8</v>
      </c>
      <c r="D109">
        <v>10874</v>
      </c>
      <c r="E109" t="s">
        <v>13</v>
      </c>
      <c r="F109">
        <v>43.748099999999901</v>
      </c>
      <c r="G109">
        <v>148.21561269999901</v>
      </c>
      <c r="H109" s="4">
        <v>0.643296930121527</v>
      </c>
      <c r="I109">
        <v>2</v>
      </c>
      <c r="J109">
        <v>13.9</v>
      </c>
      <c r="K109">
        <v>3</v>
      </c>
    </row>
    <row r="110" spans="1:11" hidden="1" x14ac:dyDescent="0.2">
      <c r="A110" t="s">
        <v>50</v>
      </c>
      <c r="B110" t="s">
        <v>20</v>
      </c>
      <c r="C110">
        <v>8</v>
      </c>
      <c r="D110">
        <v>10203</v>
      </c>
      <c r="E110" t="s">
        <v>13</v>
      </c>
      <c r="F110">
        <v>39.061839999999997</v>
      </c>
      <c r="G110">
        <v>148.21561269999901</v>
      </c>
      <c r="H110" s="4">
        <v>0.643296930121527</v>
      </c>
      <c r="I110">
        <v>2</v>
      </c>
      <c r="J110">
        <v>13.9</v>
      </c>
      <c r="K110">
        <v>3</v>
      </c>
    </row>
    <row r="111" spans="1:11" hidden="1" x14ac:dyDescent="0.2">
      <c r="A111" t="s">
        <v>50</v>
      </c>
      <c r="B111" t="s">
        <v>20</v>
      </c>
      <c r="C111">
        <v>9</v>
      </c>
      <c r="D111">
        <v>11098</v>
      </c>
      <c r="E111" t="s">
        <v>13</v>
      </c>
      <c r="F111">
        <v>37.183999999999898</v>
      </c>
      <c r="G111">
        <v>452.62978681999999</v>
      </c>
      <c r="H111" s="4">
        <v>0.39290780105902701</v>
      </c>
      <c r="I111">
        <v>2</v>
      </c>
      <c r="J111">
        <v>15.5</v>
      </c>
      <c r="K111">
        <v>20</v>
      </c>
    </row>
    <row r="112" spans="1:11" hidden="1" x14ac:dyDescent="0.2">
      <c r="A112" t="s">
        <v>50</v>
      </c>
      <c r="B112" t="s">
        <v>20</v>
      </c>
      <c r="C112">
        <v>9</v>
      </c>
      <c r="D112">
        <v>11594</v>
      </c>
      <c r="E112" t="s">
        <v>13</v>
      </c>
      <c r="F112">
        <v>31.581</v>
      </c>
      <c r="G112">
        <v>452.62978681999999</v>
      </c>
      <c r="H112" s="4">
        <v>0.39290780105902701</v>
      </c>
      <c r="I112">
        <v>2</v>
      </c>
      <c r="J112">
        <v>15.5</v>
      </c>
      <c r="K112">
        <v>20</v>
      </c>
    </row>
    <row r="113" spans="1:11" hidden="1" x14ac:dyDescent="0.2">
      <c r="A113" t="s">
        <v>50</v>
      </c>
      <c r="B113" t="s">
        <v>20</v>
      </c>
      <c r="C113">
        <v>9</v>
      </c>
      <c r="D113">
        <v>10019</v>
      </c>
      <c r="E113" t="s">
        <v>13</v>
      </c>
      <c r="F113">
        <v>27.840890999999999</v>
      </c>
      <c r="G113">
        <v>452.62978681999999</v>
      </c>
      <c r="H113" s="4">
        <v>0.39290780105902701</v>
      </c>
      <c r="I113">
        <v>2</v>
      </c>
      <c r="J113">
        <v>15.5</v>
      </c>
      <c r="K113">
        <v>20</v>
      </c>
    </row>
    <row r="114" spans="1:11" hidden="1" x14ac:dyDescent="0.2">
      <c r="A114" t="s">
        <v>50</v>
      </c>
      <c r="B114" t="s">
        <v>20</v>
      </c>
      <c r="C114">
        <v>9</v>
      </c>
      <c r="D114">
        <v>10838</v>
      </c>
      <c r="E114" t="s">
        <v>13</v>
      </c>
      <c r="F114">
        <v>25.870731999999901</v>
      </c>
      <c r="G114">
        <v>452.62978681999999</v>
      </c>
      <c r="H114" s="4">
        <v>0.39290780105902701</v>
      </c>
      <c r="I114">
        <v>2</v>
      </c>
      <c r="J114">
        <v>15.5</v>
      </c>
      <c r="K114">
        <v>20</v>
      </c>
    </row>
    <row r="115" spans="1:11" hidden="1" x14ac:dyDescent="0.2">
      <c r="A115" t="s">
        <v>50</v>
      </c>
      <c r="B115" t="s">
        <v>20</v>
      </c>
      <c r="C115">
        <v>9</v>
      </c>
      <c r="D115">
        <v>10261</v>
      </c>
      <c r="E115" t="s">
        <v>13</v>
      </c>
      <c r="F115">
        <v>25.344000000000001</v>
      </c>
      <c r="G115">
        <v>452.62978681999999</v>
      </c>
      <c r="H115" s="4">
        <v>0.39290780105902701</v>
      </c>
      <c r="I115">
        <v>2</v>
      </c>
      <c r="J115">
        <v>15.5</v>
      </c>
      <c r="K115">
        <v>20</v>
      </c>
    </row>
    <row r="116" spans="1:11" hidden="1" x14ac:dyDescent="0.2">
      <c r="A116" t="s">
        <v>50</v>
      </c>
      <c r="B116" t="s">
        <v>20</v>
      </c>
      <c r="C116">
        <v>9</v>
      </c>
      <c r="D116">
        <v>10207</v>
      </c>
      <c r="E116" t="s">
        <v>13</v>
      </c>
      <c r="F116">
        <v>24.098618819999999</v>
      </c>
      <c r="G116">
        <v>452.62978681999999</v>
      </c>
      <c r="H116" s="4">
        <v>0.39290780105902701</v>
      </c>
      <c r="I116">
        <v>2</v>
      </c>
      <c r="J116">
        <v>15.5</v>
      </c>
      <c r="K116">
        <v>20</v>
      </c>
    </row>
    <row r="117" spans="1:11" hidden="1" x14ac:dyDescent="0.2">
      <c r="A117" t="s">
        <v>50</v>
      </c>
      <c r="B117" t="s">
        <v>20</v>
      </c>
      <c r="C117">
        <v>9</v>
      </c>
      <c r="D117">
        <v>10151</v>
      </c>
      <c r="E117" t="s">
        <v>13</v>
      </c>
      <c r="F117">
        <v>23.723556249999898</v>
      </c>
      <c r="G117">
        <v>452.62978681999999</v>
      </c>
      <c r="H117" s="4">
        <v>0.39290780105902701</v>
      </c>
      <c r="I117">
        <v>2</v>
      </c>
      <c r="J117">
        <v>15.5</v>
      </c>
      <c r="K117">
        <v>20</v>
      </c>
    </row>
    <row r="118" spans="1:11" hidden="1" x14ac:dyDescent="0.2">
      <c r="A118" t="s">
        <v>50</v>
      </c>
      <c r="B118" t="s">
        <v>20</v>
      </c>
      <c r="C118">
        <v>9</v>
      </c>
      <c r="D118">
        <v>10277</v>
      </c>
      <c r="E118" t="s">
        <v>13</v>
      </c>
      <c r="F118">
        <v>21.6768</v>
      </c>
      <c r="G118">
        <v>452.62978681999999</v>
      </c>
      <c r="H118" s="4">
        <v>0.39290780105902701</v>
      </c>
      <c r="I118">
        <v>2</v>
      </c>
      <c r="J118">
        <v>15.5</v>
      </c>
      <c r="K118">
        <v>20</v>
      </c>
    </row>
    <row r="119" spans="1:11" hidden="1" x14ac:dyDescent="0.2">
      <c r="A119" t="s">
        <v>50</v>
      </c>
      <c r="B119" t="s">
        <v>20</v>
      </c>
      <c r="C119">
        <v>9</v>
      </c>
      <c r="D119">
        <v>10264</v>
      </c>
      <c r="E119" t="s">
        <v>13</v>
      </c>
      <c r="F119">
        <v>21.46781125</v>
      </c>
      <c r="G119">
        <v>452.62978681999999</v>
      </c>
      <c r="H119" s="4">
        <v>0.39290780105902701</v>
      </c>
      <c r="I119">
        <v>2</v>
      </c>
      <c r="J119">
        <v>15.5</v>
      </c>
      <c r="K119">
        <v>20</v>
      </c>
    </row>
    <row r="120" spans="1:11" hidden="1" x14ac:dyDescent="0.2">
      <c r="A120" t="s">
        <v>50</v>
      </c>
      <c r="B120" t="s">
        <v>20</v>
      </c>
      <c r="C120">
        <v>9</v>
      </c>
      <c r="D120">
        <v>10032</v>
      </c>
      <c r="E120" t="s">
        <v>13</v>
      </c>
      <c r="F120">
        <v>19.4291175</v>
      </c>
      <c r="G120">
        <v>452.62978681999999</v>
      </c>
      <c r="H120" s="4">
        <v>0.39290780105902701</v>
      </c>
      <c r="I120">
        <v>2</v>
      </c>
      <c r="J120">
        <v>15.5</v>
      </c>
      <c r="K120">
        <v>20</v>
      </c>
    </row>
    <row r="121" spans="1:11" hidden="1" x14ac:dyDescent="0.2">
      <c r="A121" t="s">
        <v>50</v>
      </c>
      <c r="B121" t="s">
        <v>20</v>
      </c>
      <c r="C121">
        <v>9</v>
      </c>
      <c r="D121">
        <v>11362</v>
      </c>
      <c r="E121" t="s">
        <v>13</v>
      </c>
      <c r="F121">
        <v>19.18608</v>
      </c>
      <c r="G121">
        <v>452.62978681999999</v>
      </c>
      <c r="H121" s="4">
        <v>0.39290780105902701</v>
      </c>
      <c r="I121">
        <v>2</v>
      </c>
      <c r="J121">
        <v>15.5</v>
      </c>
      <c r="K121">
        <v>20</v>
      </c>
    </row>
    <row r="122" spans="1:11" hidden="1" x14ac:dyDescent="0.2">
      <c r="A122" t="s">
        <v>50</v>
      </c>
      <c r="B122" t="s">
        <v>20</v>
      </c>
      <c r="C122">
        <v>9</v>
      </c>
      <c r="D122">
        <v>10367</v>
      </c>
      <c r="E122" t="s">
        <v>13</v>
      </c>
      <c r="F122">
        <v>18.917991499999999</v>
      </c>
      <c r="G122">
        <v>452.62978681999999</v>
      </c>
      <c r="H122" s="4">
        <v>0.39290780105902701</v>
      </c>
      <c r="I122">
        <v>2</v>
      </c>
      <c r="J122">
        <v>15.5</v>
      </c>
      <c r="K122">
        <v>20</v>
      </c>
    </row>
    <row r="123" spans="1:11" hidden="1" x14ac:dyDescent="0.2">
      <c r="A123" t="s">
        <v>50</v>
      </c>
      <c r="B123" t="s">
        <v>20</v>
      </c>
      <c r="C123">
        <v>9</v>
      </c>
      <c r="D123">
        <v>10431</v>
      </c>
      <c r="E123" t="s">
        <v>13</v>
      </c>
      <c r="F123">
        <v>18.547199999999901</v>
      </c>
      <c r="G123">
        <v>452.62978681999999</v>
      </c>
      <c r="H123" s="4">
        <v>0.39290780105902701</v>
      </c>
      <c r="I123">
        <v>2</v>
      </c>
      <c r="J123">
        <v>15.5</v>
      </c>
      <c r="K123">
        <v>20</v>
      </c>
    </row>
    <row r="124" spans="1:11" hidden="1" x14ac:dyDescent="0.2">
      <c r="A124" t="s">
        <v>50</v>
      </c>
      <c r="B124" t="s">
        <v>20</v>
      </c>
      <c r="C124">
        <v>9</v>
      </c>
      <c r="D124">
        <v>10058</v>
      </c>
      <c r="E124" t="s">
        <v>13</v>
      </c>
      <c r="F124">
        <v>17.404800000000002</v>
      </c>
      <c r="G124">
        <v>452.62978681999999</v>
      </c>
      <c r="H124" s="4">
        <v>0.39290780105902701</v>
      </c>
      <c r="I124">
        <v>2</v>
      </c>
      <c r="J124">
        <v>15.5</v>
      </c>
      <c r="K124">
        <v>20</v>
      </c>
    </row>
    <row r="125" spans="1:11" hidden="1" x14ac:dyDescent="0.2">
      <c r="A125" t="s">
        <v>50</v>
      </c>
      <c r="B125" t="s">
        <v>20</v>
      </c>
      <c r="C125">
        <v>9</v>
      </c>
      <c r="D125">
        <v>10949</v>
      </c>
      <c r="E125" t="s">
        <v>13</v>
      </c>
      <c r="F125">
        <v>16.159621249999901</v>
      </c>
      <c r="G125">
        <v>452.62978681999999</v>
      </c>
      <c r="H125" s="4">
        <v>0.39290780105902701</v>
      </c>
      <c r="I125">
        <v>2</v>
      </c>
      <c r="J125">
        <v>15.5</v>
      </c>
      <c r="K125">
        <v>20</v>
      </c>
    </row>
    <row r="126" spans="1:11" hidden="1" x14ac:dyDescent="0.2">
      <c r="A126" t="s">
        <v>50</v>
      </c>
      <c r="B126" t="s">
        <v>20</v>
      </c>
      <c r="C126">
        <v>9</v>
      </c>
      <c r="D126">
        <v>11745</v>
      </c>
      <c r="E126" t="s">
        <v>13</v>
      </c>
      <c r="F126">
        <v>15.007999999999999</v>
      </c>
      <c r="G126">
        <v>452.62978681999999</v>
      </c>
      <c r="H126" s="4">
        <v>0.39290780105902701</v>
      </c>
      <c r="I126">
        <v>2</v>
      </c>
      <c r="J126">
        <v>15.5</v>
      </c>
      <c r="K126">
        <v>20</v>
      </c>
    </row>
    <row r="127" spans="1:11" hidden="1" x14ac:dyDescent="0.2">
      <c r="A127" t="s">
        <v>50</v>
      </c>
      <c r="B127" t="s">
        <v>20</v>
      </c>
      <c r="C127">
        <v>9</v>
      </c>
      <c r="D127">
        <v>10360</v>
      </c>
      <c r="E127" t="s">
        <v>13</v>
      </c>
      <c r="F127">
        <v>14.48184</v>
      </c>
      <c r="G127">
        <v>452.62978681999999</v>
      </c>
      <c r="H127" s="4">
        <v>0.39290780105902701</v>
      </c>
      <c r="I127">
        <v>2</v>
      </c>
      <c r="J127">
        <v>15.5</v>
      </c>
      <c r="K127">
        <v>20</v>
      </c>
    </row>
    <row r="128" spans="1:11" hidden="1" x14ac:dyDescent="0.2">
      <c r="A128" t="s">
        <v>50</v>
      </c>
      <c r="B128" t="s">
        <v>20</v>
      </c>
      <c r="C128">
        <v>9</v>
      </c>
      <c r="D128">
        <v>10486</v>
      </c>
      <c r="E128" t="s">
        <v>13</v>
      </c>
      <c r="F128">
        <v>13.1616</v>
      </c>
      <c r="G128">
        <v>452.62978681999999</v>
      </c>
      <c r="H128" s="4">
        <v>0.39290780105902701</v>
      </c>
      <c r="I128">
        <v>2</v>
      </c>
      <c r="J128">
        <v>15.5</v>
      </c>
      <c r="K128">
        <v>20</v>
      </c>
    </row>
    <row r="129" spans="1:11" hidden="1" x14ac:dyDescent="0.2">
      <c r="A129" t="s">
        <v>50</v>
      </c>
      <c r="B129" t="s">
        <v>20</v>
      </c>
      <c r="C129">
        <v>9</v>
      </c>
      <c r="D129">
        <v>10376</v>
      </c>
      <c r="E129" t="s">
        <v>13</v>
      </c>
      <c r="F129">
        <v>13.04064</v>
      </c>
      <c r="G129">
        <v>452.62978681999999</v>
      </c>
      <c r="H129" s="4">
        <v>0.39290780105902701</v>
      </c>
      <c r="I129">
        <v>2</v>
      </c>
      <c r="J129">
        <v>15.5</v>
      </c>
      <c r="K129">
        <v>20</v>
      </c>
    </row>
    <row r="130" spans="1:11" hidden="1" x14ac:dyDescent="0.2">
      <c r="A130" t="s">
        <v>50</v>
      </c>
      <c r="B130" t="s">
        <v>20</v>
      </c>
      <c r="C130">
        <v>9</v>
      </c>
      <c r="D130">
        <v>11487</v>
      </c>
      <c r="E130" t="s">
        <v>13</v>
      </c>
      <c r="F130">
        <v>12.9504</v>
      </c>
      <c r="G130">
        <v>452.62978681999999</v>
      </c>
      <c r="H130" s="4">
        <v>0.39290780105902701</v>
      </c>
      <c r="I130">
        <v>2</v>
      </c>
      <c r="J130">
        <v>15.5</v>
      </c>
      <c r="K130">
        <v>20</v>
      </c>
    </row>
    <row r="131" spans="1:11" hidden="1" x14ac:dyDescent="0.2">
      <c r="A131" t="s">
        <v>50</v>
      </c>
      <c r="B131" t="s">
        <v>20</v>
      </c>
      <c r="C131">
        <v>9</v>
      </c>
      <c r="D131">
        <v>10220</v>
      </c>
      <c r="E131" t="s">
        <v>13</v>
      </c>
      <c r="F131">
        <v>12.391968</v>
      </c>
      <c r="G131">
        <v>452.62978681999999</v>
      </c>
      <c r="H131" s="4">
        <v>0.39290780105902701</v>
      </c>
      <c r="I131">
        <v>2</v>
      </c>
      <c r="J131">
        <v>15.5</v>
      </c>
      <c r="K131">
        <v>20</v>
      </c>
    </row>
    <row r="132" spans="1:11" hidden="1" x14ac:dyDescent="0.2">
      <c r="A132" t="s">
        <v>50</v>
      </c>
      <c r="B132" t="s">
        <v>20</v>
      </c>
      <c r="C132">
        <v>9</v>
      </c>
      <c r="D132">
        <v>11391</v>
      </c>
      <c r="E132" t="s">
        <v>13</v>
      </c>
      <c r="F132">
        <v>11.823648</v>
      </c>
      <c r="G132">
        <v>452.62978681999999</v>
      </c>
      <c r="H132" s="4">
        <v>0.39290780105902701</v>
      </c>
      <c r="I132">
        <v>2</v>
      </c>
      <c r="J132">
        <v>15.5</v>
      </c>
      <c r="K132">
        <v>20</v>
      </c>
    </row>
    <row r="133" spans="1:11" hidden="1" x14ac:dyDescent="0.2">
      <c r="A133" t="s">
        <v>50</v>
      </c>
      <c r="B133" t="s">
        <v>20</v>
      </c>
      <c r="C133">
        <v>9</v>
      </c>
      <c r="D133">
        <v>10000</v>
      </c>
      <c r="E133" t="s">
        <v>13</v>
      </c>
      <c r="F133">
        <v>11.339471250000001</v>
      </c>
      <c r="G133">
        <v>452.62978681999999</v>
      </c>
      <c r="H133" s="4">
        <v>0.39290780105902701</v>
      </c>
      <c r="I133">
        <v>2</v>
      </c>
      <c r="J133">
        <v>15.5</v>
      </c>
      <c r="K133">
        <v>20</v>
      </c>
    </row>
    <row r="134" spans="1:11" hidden="1" x14ac:dyDescent="0.2">
      <c r="A134" t="s">
        <v>50</v>
      </c>
      <c r="B134" t="s">
        <v>32</v>
      </c>
      <c r="C134">
        <v>10</v>
      </c>
      <c r="D134">
        <v>10168</v>
      </c>
      <c r="E134" t="s">
        <v>13</v>
      </c>
      <c r="F134">
        <v>130.86446712999901</v>
      </c>
      <c r="G134">
        <v>154.07434212999999</v>
      </c>
      <c r="H134" s="4">
        <v>0.668725443272569</v>
      </c>
      <c r="I134">
        <v>2</v>
      </c>
      <c r="J134">
        <v>8.9</v>
      </c>
      <c r="K134">
        <v>2</v>
      </c>
    </row>
    <row r="135" spans="1:11" hidden="1" x14ac:dyDescent="0.2">
      <c r="A135" t="s">
        <v>50</v>
      </c>
      <c r="B135" t="s">
        <v>32</v>
      </c>
      <c r="C135">
        <v>10</v>
      </c>
      <c r="D135">
        <v>10293</v>
      </c>
      <c r="E135" t="s">
        <v>13</v>
      </c>
      <c r="F135">
        <v>23.209874999999901</v>
      </c>
      <c r="G135">
        <v>154.07434212999999</v>
      </c>
      <c r="H135" s="4">
        <v>0.668725443272569</v>
      </c>
      <c r="I135">
        <v>2</v>
      </c>
      <c r="J135">
        <v>8.9</v>
      </c>
      <c r="K135">
        <v>2</v>
      </c>
    </row>
    <row r="136" spans="1:11" hidden="1" x14ac:dyDescent="0.2">
      <c r="A136" t="s">
        <v>50</v>
      </c>
      <c r="B136" t="s">
        <v>32</v>
      </c>
      <c r="C136">
        <v>11</v>
      </c>
      <c r="D136">
        <v>11237</v>
      </c>
      <c r="E136" t="s">
        <v>13</v>
      </c>
      <c r="F136">
        <v>34.741383999999996</v>
      </c>
      <c r="G136">
        <v>85.746415999999996</v>
      </c>
      <c r="H136" s="4">
        <v>0.37216326388888898</v>
      </c>
      <c r="I136">
        <v>2</v>
      </c>
      <c r="J136">
        <v>10.9</v>
      </c>
      <c r="K136">
        <v>3</v>
      </c>
    </row>
    <row r="137" spans="1:11" hidden="1" x14ac:dyDescent="0.2">
      <c r="A137" t="s">
        <v>50</v>
      </c>
      <c r="B137" t="s">
        <v>32</v>
      </c>
      <c r="C137">
        <v>11</v>
      </c>
      <c r="D137">
        <v>10971</v>
      </c>
      <c r="E137" t="s">
        <v>13</v>
      </c>
      <c r="F137">
        <v>30.054328000000002</v>
      </c>
      <c r="G137">
        <v>85.746415999999996</v>
      </c>
      <c r="H137" s="4">
        <v>0.37216326388888898</v>
      </c>
      <c r="I137">
        <v>2</v>
      </c>
      <c r="J137">
        <v>10.9</v>
      </c>
      <c r="K137">
        <v>3</v>
      </c>
    </row>
    <row r="138" spans="1:11" hidden="1" x14ac:dyDescent="0.2">
      <c r="A138" t="s">
        <v>50</v>
      </c>
      <c r="B138" t="s">
        <v>32</v>
      </c>
      <c r="C138">
        <v>11</v>
      </c>
      <c r="D138">
        <v>10785</v>
      </c>
      <c r="E138" t="s">
        <v>13</v>
      </c>
      <c r="F138">
        <v>10.8864</v>
      </c>
      <c r="G138">
        <v>85.746415999999996</v>
      </c>
      <c r="H138" s="4">
        <v>0.37216326388888898</v>
      </c>
      <c r="I138">
        <v>2</v>
      </c>
      <c r="J138">
        <v>10.9</v>
      </c>
      <c r="K138">
        <v>3</v>
      </c>
    </row>
    <row r="139" spans="1:11" hidden="1" x14ac:dyDescent="0.2">
      <c r="A139" t="s">
        <v>50</v>
      </c>
      <c r="B139" t="s">
        <v>32</v>
      </c>
      <c r="C139">
        <v>11</v>
      </c>
      <c r="D139">
        <v>10135</v>
      </c>
      <c r="E139" t="s">
        <v>13</v>
      </c>
      <c r="F139">
        <v>10.064304</v>
      </c>
      <c r="G139">
        <v>85.746415999999996</v>
      </c>
      <c r="H139" s="4">
        <v>0.37216326388888898</v>
      </c>
      <c r="I139">
        <v>2</v>
      </c>
      <c r="J139">
        <v>10.9</v>
      </c>
      <c r="K139">
        <v>3</v>
      </c>
    </row>
    <row r="140" spans="1:11" hidden="1" x14ac:dyDescent="0.2">
      <c r="A140" t="s">
        <v>50</v>
      </c>
      <c r="B140" t="s">
        <v>53</v>
      </c>
      <c r="C140">
        <v>12</v>
      </c>
      <c r="D140">
        <v>11349</v>
      </c>
      <c r="E140" t="s">
        <v>13</v>
      </c>
      <c r="F140">
        <v>4948.2500659999996</v>
      </c>
      <c r="G140">
        <v>4948.2500659999996</v>
      </c>
      <c r="H140" s="4">
        <v>0.65081150910143104</v>
      </c>
      <c r="I140">
        <v>66</v>
      </c>
      <c r="J140">
        <v>2.06</v>
      </c>
      <c r="K140">
        <v>14</v>
      </c>
    </row>
    <row r="141" spans="1:11" hidden="1" x14ac:dyDescent="0.2">
      <c r="A141" t="s">
        <v>50</v>
      </c>
      <c r="B141" t="s">
        <v>53</v>
      </c>
      <c r="C141">
        <v>13</v>
      </c>
      <c r="D141">
        <v>11357</v>
      </c>
      <c r="E141" t="s">
        <v>13</v>
      </c>
      <c r="F141">
        <v>1299.3529160000001</v>
      </c>
      <c r="G141">
        <v>1299.3529160000001</v>
      </c>
      <c r="H141" s="4">
        <v>0.66347677491830104</v>
      </c>
      <c r="I141">
        <v>17</v>
      </c>
      <c r="J141">
        <v>2.06</v>
      </c>
      <c r="K141">
        <v>4</v>
      </c>
    </row>
    <row r="142" spans="1:11" hidden="1" x14ac:dyDescent="0.2">
      <c r="A142" t="s">
        <v>50</v>
      </c>
      <c r="B142" t="s">
        <v>53</v>
      </c>
      <c r="C142">
        <v>14</v>
      </c>
      <c r="D142" t="s">
        <v>54</v>
      </c>
      <c r="E142" t="s">
        <v>15</v>
      </c>
      <c r="F142">
        <v>1127.0882919999999</v>
      </c>
      <c r="G142">
        <v>1127.0882919999999</v>
      </c>
      <c r="H142" s="4">
        <v>0.65225016898148103</v>
      </c>
      <c r="I142">
        <v>15</v>
      </c>
      <c r="J142">
        <v>2.06</v>
      </c>
      <c r="K142">
        <v>4</v>
      </c>
    </row>
    <row r="143" spans="1:11" hidden="1" x14ac:dyDescent="0.2">
      <c r="A143" t="s">
        <v>50</v>
      </c>
      <c r="B143" t="s">
        <v>53</v>
      </c>
      <c r="C143">
        <v>15</v>
      </c>
      <c r="D143" t="s">
        <v>55</v>
      </c>
      <c r="E143" t="s">
        <v>15</v>
      </c>
      <c r="F143">
        <v>729.71369144999903</v>
      </c>
      <c r="G143">
        <v>729.71369144999903</v>
      </c>
      <c r="H143" s="4">
        <v>0.63343202382812402</v>
      </c>
      <c r="I143">
        <v>10</v>
      </c>
      <c r="J143">
        <v>2.06</v>
      </c>
      <c r="K143">
        <v>3</v>
      </c>
    </row>
    <row r="144" spans="1:11" hidden="1" x14ac:dyDescent="0.2">
      <c r="A144" t="s">
        <v>50</v>
      </c>
      <c r="B144" t="s">
        <v>53</v>
      </c>
      <c r="C144">
        <v>16</v>
      </c>
      <c r="D144">
        <v>11366</v>
      </c>
      <c r="E144" t="s">
        <v>13</v>
      </c>
      <c r="F144">
        <v>583.43439599999999</v>
      </c>
      <c r="G144">
        <v>583.43439599999999</v>
      </c>
      <c r="H144" s="4">
        <v>0.63306683593750002</v>
      </c>
      <c r="I144">
        <v>8</v>
      </c>
      <c r="J144">
        <v>2.06</v>
      </c>
      <c r="K144">
        <v>2</v>
      </c>
    </row>
    <row r="145" spans="1:11" hidden="1" x14ac:dyDescent="0.2">
      <c r="A145" t="s">
        <v>50</v>
      </c>
      <c r="B145" t="s">
        <v>53</v>
      </c>
      <c r="C145">
        <v>17</v>
      </c>
      <c r="D145">
        <v>10288</v>
      </c>
      <c r="E145" t="s">
        <v>13</v>
      </c>
      <c r="F145">
        <v>259.384380999999</v>
      </c>
      <c r="G145">
        <v>259.384380999999</v>
      </c>
      <c r="H145" s="4">
        <v>0.75053350983796296</v>
      </c>
      <c r="I145">
        <v>3</v>
      </c>
      <c r="J145">
        <v>2.06</v>
      </c>
      <c r="K145">
        <v>1</v>
      </c>
    </row>
    <row r="146" spans="1:11" hidden="1" x14ac:dyDescent="0.2">
      <c r="A146" t="s">
        <v>50</v>
      </c>
      <c r="B146" t="s">
        <v>53</v>
      </c>
      <c r="C146">
        <v>18</v>
      </c>
      <c r="D146">
        <v>10151</v>
      </c>
      <c r="E146" t="s">
        <v>13</v>
      </c>
      <c r="F146">
        <v>255.68696</v>
      </c>
      <c r="G146">
        <v>255.68696</v>
      </c>
      <c r="H146" s="4">
        <v>0.739834953703703</v>
      </c>
      <c r="I146">
        <v>3</v>
      </c>
      <c r="J146">
        <v>2.06</v>
      </c>
      <c r="K146">
        <v>1</v>
      </c>
    </row>
    <row r="147" spans="1:11" hidden="1" x14ac:dyDescent="0.2">
      <c r="A147" t="s">
        <v>50</v>
      </c>
      <c r="B147" t="s">
        <v>53</v>
      </c>
      <c r="C147">
        <v>19</v>
      </c>
      <c r="D147">
        <v>10012</v>
      </c>
      <c r="E147" t="s">
        <v>13</v>
      </c>
      <c r="F147">
        <v>175.09498475000001</v>
      </c>
      <c r="G147">
        <v>175.09498475000001</v>
      </c>
      <c r="H147" s="4">
        <v>0.75996087131076395</v>
      </c>
      <c r="I147">
        <v>2</v>
      </c>
      <c r="J147">
        <v>2.06</v>
      </c>
      <c r="K147">
        <v>1</v>
      </c>
    </row>
    <row r="148" spans="1:11" hidden="1" x14ac:dyDescent="0.2">
      <c r="A148" t="s">
        <v>50</v>
      </c>
      <c r="B148" t="s">
        <v>53</v>
      </c>
      <c r="C148">
        <v>20</v>
      </c>
      <c r="D148" t="s">
        <v>56</v>
      </c>
      <c r="E148" t="s">
        <v>15</v>
      </c>
      <c r="F148">
        <v>123.262396999999</v>
      </c>
      <c r="G148">
        <v>123.262396999999</v>
      </c>
      <c r="H148" s="4">
        <v>0.53499304253472202</v>
      </c>
      <c r="I148">
        <v>2</v>
      </c>
      <c r="J148">
        <v>2.06</v>
      </c>
      <c r="K148">
        <v>1</v>
      </c>
    </row>
    <row r="149" spans="1:11" hidden="1" x14ac:dyDescent="0.2">
      <c r="A149" t="s">
        <v>50</v>
      </c>
      <c r="B149" t="s">
        <v>53</v>
      </c>
      <c r="C149">
        <v>21</v>
      </c>
      <c r="D149">
        <v>10874</v>
      </c>
      <c r="E149" t="s">
        <v>13</v>
      </c>
      <c r="F149">
        <v>90.368849999999995</v>
      </c>
      <c r="G149">
        <v>152.86484999999999</v>
      </c>
      <c r="H149" s="4">
        <v>0.66347591145833296</v>
      </c>
      <c r="I149">
        <v>2</v>
      </c>
      <c r="J149">
        <v>3.06</v>
      </c>
      <c r="K149">
        <v>1</v>
      </c>
    </row>
    <row r="150" spans="1:11" hidden="1" x14ac:dyDescent="0.2">
      <c r="A150" t="s">
        <v>50</v>
      </c>
      <c r="B150" t="s">
        <v>53</v>
      </c>
      <c r="C150">
        <v>21</v>
      </c>
      <c r="D150">
        <v>10058</v>
      </c>
      <c r="E150" t="s">
        <v>13</v>
      </c>
      <c r="F150">
        <v>62.496000000000002</v>
      </c>
      <c r="G150">
        <v>152.86484999999999</v>
      </c>
      <c r="H150" s="4">
        <v>0.66347591145833296</v>
      </c>
      <c r="I150">
        <v>2</v>
      </c>
      <c r="J150">
        <v>3.06</v>
      </c>
      <c r="K150">
        <v>1</v>
      </c>
    </row>
    <row r="151" spans="1:11" hidden="1" x14ac:dyDescent="0.2">
      <c r="A151" t="s">
        <v>50</v>
      </c>
      <c r="B151" t="s">
        <v>53</v>
      </c>
      <c r="C151">
        <v>22</v>
      </c>
      <c r="D151" t="s">
        <v>57</v>
      </c>
      <c r="E151" t="s">
        <v>15</v>
      </c>
      <c r="F151">
        <v>73.873679999999993</v>
      </c>
      <c r="G151">
        <v>73.873679999999993</v>
      </c>
      <c r="H151" s="4">
        <v>0.32063229166666601</v>
      </c>
      <c r="I151">
        <v>2</v>
      </c>
      <c r="J151">
        <v>2.06</v>
      </c>
      <c r="K151">
        <v>1</v>
      </c>
    </row>
    <row r="152" spans="1:11" hidden="1" x14ac:dyDescent="0.2">
      <c r="A152" t="s">
        <v>50</v>
      </c>
      <c r="B152" t="s">
        <v>53</v>
      </c>
      <c r="C152">
        <v>23</v>
      </c>
      <c r="D152">
        <v>10369</v>
      </c>
      <c r="E152" t="s">
        <v>13</v>
      </c>
      <c r="F152">
        <v>55.245170000000002</v>
      </c>
      <c r="G152">
        <v>155.96419599999999</v>
      </c>
      <c r="H152" s="4">
        <v>0.67692793402777696</v>
      </c>
      <c r="I152">
        <v>2</v>
      </c>
      <c r="J152">
        <v>4.0599999999999996</v>
      </c>
      <c r="K152">
        <v>1</v>
      </c>
    </row>
    <row r="153" spans="1:11" hidden="1" x14ac:dyDescent="0.2">
      <c r="A153" t="s">
        <v>50</v>
      </c>
      <c r="B153" t="s">
        <v>53</v>
      </c>
      <c r="C153">
        <v>23</v>
      </c>
      <c r="D153">
        <v>10369</v>
      </c>
      <c r="E153" t="s">
        <v>13</v>
      </c>
      <c r="F153">
        <v>55.245170000000002</v>
      </c>
      <c r="G153">
        <v>155.96419599999999</v>
      </c>
      <c r="H153" s="4">
        <v>0.67692793402777696</v>
      </c>
      <c r="I153">
        <v>2</v>
      </c>
      <c r="J153">
        <v>4.0599999999999996</v>
      </c>
      <c r="K153">
        <v>1</v>
      </c>
    </row>
    <row r="154" spans="1:11" hidden="1" x14ac:dyDescent="0.2">
      <c r="A154" t="s">
        <v>50</v>
      </c>
      <c r="B154" t="s">
        <v>53</v>
      </c>
      <c r="C154">
        <v>23</v>
      </c>
      <c r="D154">
        <v>11506</v>
      </c>
      <c r="E154" t="s">
        <v>13</v>
      </c>
      <c r="F154">
        <v>45.473855999999898</v>
      </c>
      <c r="G154">
        <v>155.96419599999999</v>
      </c>
      <c r="H154" s="4">
        <v>0.67692793402777696</v>
      </c>
      <c r="I154">
        <v>2</v>
      </c>
      <c r="J154">
        <v>4.0599999999999996</v>
      </c>
      <c r="K154">
        <v>1</v>
      </c>
    </row>
    <row r="155" spans="1:11" hidden="1" x14ac:dyDescent="0.2">
      <c r="A155" t="s">
        <v>50</v>
      </c>
      <c r="B155" t="s">
        <v>53</v>
      </c>
      <c r="C155">
        <v>24</v>
      </c>
      <c r="D155" t="s">
        <v>58</v>
      </c>
      <c r="E155" t="s">
        <v>15</v>
      </c>
      <c r="F155">
        <v>33.377225599999903</v>
      </c>
      <c r="G155">
        <v>33.377225599999903</v>
      </c>
      <c r="H155" s="4">
        <v>0.14486643055555501</v>
      </c>
      <c r="I155">
        <v>2</v>
      </c>
      <c r="J155">
        <v>2.06</v>
      </c>
      <c r="K155">
        <v>1</v>
      </c>
    </row>
    <row r="156" spans="1:11" hidden="1" x14ac:dyDescent="0.2">
      <c r="A156" t="s">
        <v>50</v>
      </c>
      <c r="B156" t="s">
        <v>53</v>
      </c>
      <c r="C156">
        <v>25</v>
      </c>
      <c r="D156">
        <v>10122</v>
      </c>
      <c r="E156" t="s">
        <v>13</v>
      </c>
      <c r="F156">
        <v>81.960477499999996</v>
      </c>
      <c r="G156">
        <v>182.3650055</v>
      </c>
      <c r="H156" s="4">
        <v>0.39575739040798602</v>
      </c>
      <c r="I156">
        <v>2</v>
      </c>
      <c r="J156">
        <v>4.0599999999999996</v>
      </c>
      <c r="K156">
        <v>2</v>
      </c>
    </row>
    <row r="157" spans="1:11" hidden="1" x14ac:dyDescent="0.2">
      <c r="A157" t="s">
        <v>50</v>
      </c>
      <c r="B157" t="s">
        <v>53</v>
      </c>
      <c r="C157">
        <v>25</v>
      </c>
      <c r="D157">
        <v>11002</v>
      </c>
      <c r="E157" t="s">
        <v>13</v>
      </c>
      <c r="F157">
        <v>41.652552</v>
      </c>
      <c r="G157">
        <v>182.3650055</v>
      </c>
      <c r="H157" s="4">
        <v>0.39575739040798602</v>
      </c>
      <c r="I157">
        <v>2</v>
      </c>
      <c r="J157">
        <v>4.0599999999999996</v>
      </c>
      <c r="K157">
        <v>2</v>
      </c>
    </row>
    <row r="158" spans="1:11" hidden="1" x14ac:dyDescent="0.2">
      <c r="A158" t="s">
        <v>50</v>
      </c>
      <c r="B158" t="s">
        <v>53</v>
      </c>
      <c r="C158">
        <v>25</v>
      </c>
      <c r="D158">
        <v>10118</v>
      </c>
      <c r="E158" t="s">
        <v>13</v>
      </c>
      <c r="F158">
        <v>19.977</v>
      </c>
      <c r="G158">
        <v>182.3650055</v>
      </c>
      <c r="H158" s="4">
        <v>0.39575739040798602</v>
      </c>
      <c r="I158">
        <v>2</v>
      </c>
      <c r="J158">
        <v>4.0599999999999996</v>
      </c>
      <c r="K158">
        <v>2</v>
      </c>
    </row>
    <row r="159" spans="1:11" hidden="1" x14ac:dyDescent="0.2">
      <c r="A159" t="s">
        <v>50</v>
      </c>
      <c r="B159" t="s">
        <v>53</v>
      </c>
      <c r="C159">
        <v>25</v>
      </c>
      <c r="D159">
        <v>10172</v>
      </c>
      <c r="E159" t="s">
        <v>13</v>
      </c>
      <c r="F159">
        <v>14.5139119999999</v>
      </c>
      <c r="G159">
        <v>182.3650055</v>
      </c>
      <c r="H159" s="4">
        <v>0.39575739040798602</v>
      </c>
      <c r="I159">
        <v>2</v>
      </c>
      <c r="J159">
        <v>4.0599999999999996</v>
      </c>
      <c r="K159">
        <v>2</v>
      </c>
    </row>
    <row r="160" spans="1:11" hidden="1" x14ac:dyDescent="0.2">
      <c r="A160" t="s">
        <v>50</v>
      </c>
      <c r="B160" t="s">
        <v>53</v>
      </c>
      <c r="C160">
        <v>25</v>
      </c>
      <c r="D160">
        <v>10138</v>
      </c>
      <c r="E160" t="s">
        <v>13</v>
      </c>
      <c r="F160">
        <v>12.499199999999901</v>
      </c>
      <c r="G160">
        <v>182.3650055</v>
      </c>
      <c r="H160" s="4">
        <v>0.39575739040798602</v>
      </c>
      <c r="I160">
        <v>2</v>
      </c>
      <c r="J160">
        <v>4.0599999999999996</v>
      </c>
      <c r="K160">
        <v>2</v>
      </c>
    </row>
    <row r="161" spans="1:11" hidden="1" x14ac:dyDescent="0.2">
      <c r="A161" t="s">
        <v>50</v>
      </c>
      <c r="B161" t="s">
        <v>53</v>
      </c>
      <c r="C161">
        <v>25</v>
      </c>
      <c r="D161">
        <v>11341</v>
      </c>
      <c r="E161" t="s">
        <v>13</v>
      </c>
      <c r="F161">
        <v>11.761863999999999</v>
      </c>
      <c r="G161">
        <v>182.3650055</v>
      </c>
      <c r="H161" s="4">
        <v>0.39575739040798602</v>
      </c>
      <c r="I161">
        <v>2</v>
      </c>
      <c r="J161">
        <v>4.0599999999999996</v>
      </c>
      <c r="K161">
        <v>2</v>
      </c>
    </row>
    <row r="162" spans="1:11" hidden="1" x14ac:dyDescent="0.2">
      <c r="A162" t="s">
        <v>50</v>
      </c>
      <c r="B162" t="s">
        <v>21</v>
      </c>
      <c r="C162">
        <v>26</v>
      </c>
      <c r="D162">
        <v>11647</v>
      </c>
      <c r="E162" t="s">
        <v>13</v>
      </c>
      <c r="F162">
        <v>48.123728999999997</v>
      </c>
      <c r="G162">
        <v>154.62889799999999</v>
      </c>
      <c r="H162" s="4">
        <v>0.67113236979166602</v>
      </c>
      <c r="I162">
        <v>2</v>
      </c>
      <c r="J162">
        <v>21.5</v>
      </c>
      <c r="K162">
        <v>5</v>
      </c>
    </row>
    <row r="163" spans="1:11" hidden="1" x14ac:dyDescent="0.2">
      <c r="A163" t="s">
        <v>50</v>
      </c>
      <c r="B163" t="s">
        <v>21</v>
      </c>
      <c r="C163">
        <v>26</v>
      </c>
      <c r="D163">
        <v>11106</v>
      </c>
      <c r="E163" t="s">
        <v>13</v>
      </c>
      <c r="F163">
        <v>58.381439999999998</v>
      </c>
      <c r="G163">
        <v>154.62889799999999</v>
      </c>
      <c r="H163" s="4">
        <v>0.67113236979166602</v>
      </c>
      <c r="I163">
        <v>2</v>
      </c>
      <c r="J163">
        <v>21.5</v>
      </c>
      <c r="K163">
        <v>5</v>
      </c>
    </row>
    <row r="164" spans="1:11" hidden="1" x14ac:dyDescent="0.2">
      <c r="A164" t="s">
        <v>50</v>
      </c>
      <c r="B164" t="s">
        <v>21</v>
      </c>
      <c r="C164">
        <v>26</v>
      </c>
      <c r="D164">
        <v>11647</v>
      </c>
      <c r="E164" t="s">
        <v>13</v>
      </c>
      <c r="F164">
        <v>48.123728999999997</v>
      </c>
      <c r="G164">
        <v>154.62889799999999</v>
      </c>
      <c r="H164" s="4">
        <v>0.67113236979166602</v>
      </c>
      <c r="I164">
        <v>2</v>
      </c>
      <c r="J164">
        <v>21.5</v>
      </c>
      <c r="K164">
        <v>5</v>
      </c>
    </row>
    <row r="165" spans="1:11" hidden="1" x14ac:dyDescent="0.2">
      <c r="A165" t="s">
        <v>50</v>
      </c>
      <c r="B165" t="s">
        <v>59</v>
      </c>
      <c r="C165">
        <v>27</v>
      </c>
      <c r="D165">
        <v>10023</v>
      </c>
      <c r="E165" t="s">
        <v>13</v>
      </c>
      <c r="F165">
        <v>135.65618749999999</v>
      </c>
      <c r="G165">
        <v>161.91503624999899</v>
      </c>
      <c r="H165" s="4">
        <v>0.70275623372395801</v>
      </c>
      <c r="I165">
        <v>2</v>
      </c>
      <c r="J165">
        <v>7.3</v>
      </c>
      <c r="K165">
        <v>2</v>
      </c>
    </row>
    <row r="166" spans="1:11" hidden="1" x14ac:dyDescent="0.2">
      <c r="A166" t="s">
        <v>50</v>
      </c>
      <c r="B166" t="s">
        <v>59</v>
      </c>
      <c r="C166">
        <v>27</v>
      </c>
      <c r="D166">
        <v>10287</v>
      </c>
      <c r="E166" t="s">
        <v>13</v>
      </c>
      <c r="F166">
        <v>26.258848749999999</v>
      </c>
      <c r="G166">
        <v>161.91503624999899</v>
      </c>
      <c r="H166" s="4">
        <v>0.70275623372395801</v>
      </c>
      <c r="I166">
        <v>2</v>
      </c>
      <c r="J166">
        <v>7.3</v>
      </c>
      <c r="K166">
        <v>2</v>
      </c>
    </row>
    <row r="167" spans="1:11" hidden="1" x14ac:dyDescent="0.2">
      <c r="A167" t="s">
        <v>50</v>
      </c>
      <c r="B167" t="s">
        <v>47</v>
      </c>
      <c r="C167">
        <v>28</v>
      </c>
      <c r="D167">
        <v>10375</v>
      </c>
      <c r="E167" t="s">
        <v>13</v>
      </c>
      <c r="F167">
        <v>52.066412</v>
      </c>
      <c r="G167">
        <v>154.36882399999999</v>
      </c>
      <c r="H167" s="4">
        <v>0.67000357638888897</v>
      </c>
      <c r="I167">
        <v>2</v>
      </c>
      <c r="J167">
        <v>6.7</v>
      </c>
      <c r="K167">
        <v>2</v>
      </c>
    </row>
    <row r="168" spans="1:11" hidden="1" x14ac:dyDescent="0.2">
      <c r="A168" t="s">
        <v>50</v>
      </c>
      <c r="B168" t="s">
        <v>47</v>
      </c>
      <c r="C168">
        <v>28</v>
      </c>
      <c r="D168">
        <v>10375</v>
      </c>
      <c r="E168" t="s">
        <v>13</v>
      </c>
      <c r="F168">
        <v>52.066412</v>
      </c>
      <c r="G168">
        <v>154.36882399999999</v>
      </c>
      <c r="H168" s="4">
        <v>0.67000357638888897</v>
      </c>
      <c r="I168">
        <v>2</v>
      </c>
      <c r="J168">
        <v>6.7</v>
      </c>
      <c r="K168">
        <v>2</v>
      </c>
    </row>
    <row r="169" spans="1:11" hidden="1" x14ac:dyDescent="0.2">
      <c r="A169" t="s">
        <v>50</v>
      </c>
      <c r="B169" t="s">
        <v>47</v>
      </c>
      <c r="C169">
        <v>28</v>
      </c>
      <c r="D169">
        <v>10486</v>
      </c>
      <c r="E169" t="s">
        <v>13</v>
      </c>
      <c r="F169">
        <v>50.235999999999997</v>
      </c>
      <c r="G169">
        <v>154.36882399999999</v>
      </c>
      <c r="H169" s="4">
        <v>0.67000357638888897</v>
      </c>
      <c r="I169">
        <v>2</v>
      </c>
      <c r="J169">
        <v>6.7</v>
      </c>
      <c r="K169">
        <v>2</v>
      </c>
    </row>
    <row r="170" spans="1:11" hidden="1" x14ac:dyDescent="0.2">
      <c r="A170" t="s">
        <v>50</v>
      </c>
      <c r="B170" t="s">
        <v>47</v>
      </c>
      <c r="C170">
        <v>29</v>
      </c>
      <c r="D170">
        <v>10019</v>
      </c>
      <c r="E170" t="s">
        <v>13</v>
      </c>
      <c r="F170">
        <v>62.403879999999901</v>
      </c>
      <c r="G170">
        <v>97.454520000000002</v>
      </c>
      <c r="H170" s="4">
        <v>0.42297968749999998</v>
      </c>
      <c r="I170">
        <v>2</v>
      </c>
      <c r="J170">
        <v>6.7</v>
      </c>
      <c r="K170">
        <v>2</v>
      </c>
    </row>
    <row r="171" spans="1:11" hidden="1" x14ac:dyDescent="0.2">
      <c r="A171" t="s">
        <v>50</v>
      </c>
      <c r="B171" t="s">
        <v>47</v>
      </c>
      <c r="C171">
        <v>29</v>
      </c>
      <c r="D171">
        <v>10098</v>
      </c>
      <c r="E171" t="s">
        <v>13</v>
      </c>
      <c r="F171">
        <v>21.649439999999998</v>
      </c>
      <c r="G171">
        <v>97.454520000000002</v>
      </c>
      <c r="H171" s="4">
        <v>0.42297968749999998</v>
      </c>
      <c r="I171">
        <v>2</v>
      </c>
      <c r="J171">
        <v>6.7</v>
      </c>
      <c r="K171">
        <v>2</v>
      </c>
    </row>
    <row r="172" spans="1:11" hidden="1" x14ac:dyDescent="0.2">
      <c r="A172" t="s">
        <v>50</v>
      </c>
      <c r="B172" t="s">
        <v>47</v>
      </c>
      <c r="C172">
        <v>29</v>
      </c>
      <c r="D172">
        <v>11346</v>
      </c>
      <c r="E172" t="s">
        <v>13</v>
      </c>
      <c r="F172">
        <v>13.401199999999999</v>
      </c>
      <c r="G172">
        <v>97.454520000000002</v>
      </c>
      <c r="H172" s="4">
        <v>0.42297968749999998</v>
      </c>
      <c r="I172">
        <v>2</v>
      </c>
      <c r="J172">
        <v>6.7</v>
      </c>
      <c r="K172">
        <v>2</v>
      </c>
    </row>
    <row r="173" spans="1:11" hidden="1" x14ac:dyDescent="0.2">
      <c r="A173" t="s">
        <v>50</v>
      </c>
      <c r="B173" t="s">
        <v>48</v>
      </c>
      <c r="C173">
        <v>30</v>
      </c>
      <c r="D173">
        <v>10160</v>
      </c>
      <c r="E173" t="s">
        <v>13</v>
      </c>
      <c r="F173">
        <v>223.37913749999899</v>
      </c>
      <c r="G173">
        <v>223.37913749999899</v>
      </c>
      <c r="H173" s="4">
        <v>0.64635167100694402</v>
      </c>
      <c r="I173">
        <v>3</v>
      </c>
      <c r="J173">
        <v>9.5</v>
      </c>
      <c r="K173">
        <v>3</v>
      </c>
    </row>
    <row r="174" spans="1:11" hidden="1" x14ac:dyDescent="0.2">
      <c r="A174" t="s">
        <v>50</v>
      </c>
      <c r="B174" t="s">
        <v>48</v>
      </c>
      <c r="C174">
        <v>31</v>
      </c>
      <c r="D174">
        <v>11169</v>
      </c>
      <c r="E174" t="s">
        <v>13</v>
      </c>
      <c r="F174">
        <v>74.540208000000007</v>
      </c>
      <c r="G174">
        <v>153.22770800000001</v>
      </c>
      <c r="H174" s="4">
        <v>0.66505081597222204</v>
      </c>
      <c r="I174">
        <v>2</v>
      </c>
      <c r="J174">
        <v>11.5</v>
      </c>
      <c r="K174">
        <v>3</v>
      </c>
    </row>
    <row r="175" spans="1:11" hidden="1" x14ac:dyDescent="0.2">
      <c r="A175" t="s">
        <v>50</v>
      </c>
      <c r="B175" t="s">
        <v>48</v>
      </c>
      <c r="C175">
        <v>31</v>
      </c>
      <c r="D175">
        <v>10878</v>
      </c>
      <c r="E175" t="s">
        <v>13</v>
      </c>
      <c r="F175">
        <v>61.407499999999999</v>
      </c>
      <c r="G175">
        <v>153.22770800000001</v>
      </c>
      <c r="H175" s="4">
        <v>0.66505081597222204</v>
      </c>
      <c r="I175">
        <v>2</v>
      </c>
      <c r="J175">
        <v>11.5</v>
      </c>
      <c r="K175">
        <v>3</v>
      </c>
    </row>
    <row r="176" spans="1:11" hidden="1" x14ac:dyDescent="0.2">
      <c r="A176" t="s">
        <v>50</v>
      </c>
      <c r="B176" t="s">
        <v>48</v>
      </c>
      <c r="C176">
        <v>31</v>
      </c>
      <c r="D176">
        <v>11231</v>
      </c>
      <c r="E176" t="s">
        <v>13</v>
      </c>
      <c r="F176">
        <v>17.28</v>
      </c>
      <c r="G176">
        <v>153.22770800000001</v>
      </c>
      <c r="H176" s="4">
        <v>0.66505081597222204</v>
      </c>
      <c r="I176">
        <v>2</v>
      </c>
      <c r="J176">
        <v>11.5</v>
      </c>
      <c r="K176">
        <v>3</v>
      </c>
    </row>
    <row r="177" spans="1:11" hidden="1" x14ac:dyDescent="0.2">
      <c r="A177" t="s">
        <v>50</v>
      </c>
      <c r="B177" t="s">
        <v>48</v>
      </c>
      <c r="C177">
        <v>32</v>
      </c>
      <c r="D177">
        <v>11189</v>
      </c>
      <c r="E177" t="s">
        <v>13</v>
      </c>
      <c r="F177">
        <v>36.662999999999997</v>
      </c>
      <c r="G177">
        <v>36.662999999999997</v>
      </c>
      <c r="H177" s="4">
        <v>0.15912760416666599</v>
      </c>
      <c r="I177">
        <v>2</v>
      </c>
      <c r="J177">
        <v>9.5</v>
      </c>
      <c r="K177">
        <v>2</v>
      </c>
    </row>
  </sheetData>
  <autoFilter ref="A1:K177">
    <filterColumn colId="0">
      <filters>
        <filter val="CPA2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J22" sqref="J22"/>
    </sheetView>
  </sheetViews>
  <sheetFormatPr defaultRowHeight="14.25" x14ac:dyDescent="0.2"/>
  <cols>
    <col min="1" max="1" width="9.125" customWidth="1"/>
    <col min="2" max="2" width="10.875" bestFit="1" customWidth="1"/>
    <col min="3" max="3" width="22.375" bestFit="1" customWidth="1"/>
    <col min="4" max="4" width="19.375" bestFit="1" customWidth="1"/>
    <col min="5" max="5" width="22.75" bestFit="1" customWidth="1"/>
    <col min="6" max="6" width="19.125" style="4" bestFit="1" customWidth="1"/>
  </cols>
  <sheetData>
    <row r="1" spans="1:6" x14ac:dyDescent="0.2">
      <c r="A1" s="1" t="s">
        <v>0</v>
      </c>
      <c r="B1" t="s">
        <v>23</v>
      </c>
    </row>
    <row r="2" spans="1:6" x14ac:dyDescent="0.2">
      <c r="A2" s="1" t="s">
        <v>4</v>
      </c>
      <c r="B2" t="s">
        <v>62</v>
      </c>
    </row>
    <row r="4" spans="1:6" x14ac:dyDescent="0.2">
      <c r="A4" s="1" t="s">
        <v>60</v>
      </c>
      <c r="B4" t="s">
        <v>67</v>
      </c>
      <c r="C4" t="s">
        <v>63</v>
      </c>
      <c r="D4" t="s">
        <v>65</v>
      </c>
      <c r="E4" t="s">
        <v>66</v>
      </c>
      <c r="F4" t="s">
        <v>64</v>
      </c>
    </row>
    <row r="5" spans="1:6" x14ac:dyDescent="0.2">
      <c r="A5" s="2">
        <v>1</v>
      </c>
      <c r="B5" s="3">
        <v>1</v>
      </c>
      <c r="C5" s="3">
        <v>30.765882539682501</v>
      </c>
      <c r="D5" s="3">
        <v>2</v>
      </c>
      <c r="E5" s="3">
        <v>1</v>
      </c>
      <c r="F5" s="3">
        <v>0.133532476300705</v>
      </c>
    </row>
    <row r="6" spans="1:6" x14ac:dyDescent="0.2">
      <c r="A6" s="2">
        <v>2</v>
      </c>
      <c r="B6" s="3">
        <v>1</v>
      </c>
      <c r="C6" s="3">
        <v>18.8118963680555</v>
      </c>
      <c r="D6" s="3">
        <v>2</v>
      </c>
      <c r="E6" s="3">
        <v>2</v>
      </c>
      <c r="F6" s="3">
        <v>8.1648855764130002E-2</v>
      </c>
    </row>
    <row r="7" spans="1:6" x14ac:dyDescent="0.2">
      <c r="A7" s="2">
        <v>3</v>
      </c>
      <c r="B7" s="3">
        <v>1</v>
      </c>
      <c r="C7" s="3">
        <v>183.39311612592499</v>
      </c>
      <c r="D7" s="3">
        <v>2</v>
      </c>
      <c r="E7" s="3">
        <v>2</v>
      </c>
      <c r="F7" s="3">
        <v>0.79597706651877498</v>
      </c>
    </row>
    <row r="8" spans="1:6" x14ac:dyDescent="0.2">
      <c r="A8" s="2">
        <v>4</v>
      </c>
      <c r="B8" s="3">
        <v>1</v>
      </c>
      <c r="C8" s="3">
        <v>25.851488666666601</v>
      </c>
      <c r="D8" s="3">
        <v>2</v>
      </c>
      <c r="E8" s="3">
        <v>2</v>
      </c>
      <c r="F8" s="3">
        <v>0.11220264178240701</v>
      </c>
    </row>
    <row r="9" spans="1:6" x14ac:dyDescent="0.2">
      <c r="A9" s="2">
        <v>5</v>
      </c>
      <c r="B9" s="3">
        <v>1</v>
      </c>
      <c r="C9" s="3">
        <v>29.3574004629629</v>
      </c>
      <c r="D9" s="3">
        <v>2</v>
      </c>
      <c r="E9" s="3">
        <v>1</v>
      </c>
      <c r="F9" s="3">
        <v>0.127419272842721</v>
      </c>
    </row>
    <row r="10" spans="1:6" x14ac:dyDescent="0.2">
      <c r="A10" s="2">
        <v>6</v>
      </c>
      <c r="B10" s="3">
        <v>1</v>
      </c>
      <c r="C10" s="3">
        <v>23.7010398545454</v>
      </c>
      <c r="D10" s="3">
        <v>2</v>
      </c>
      <c r="E10" s="3">
        <v>2</v>
      </c>
      <c r="F10" s="3">
        <v>0.102869096590909</v>
      </c>
    </row>
    <row r="11" spans="1:6" x14ac:dyDescent="0.2">
      <c r="A11" s="2">
        <v>7</v>
      </c>
      <c r="B11" s="3">
        <v>2</v>
      </c>
      <c r="C11" s="3">
        <v>36.802372711078</v>
      </c>
      <c r="D11" s="3">
        <v>2</v>
      </c>
      <c r="E11" s="3">
        <v>1</v>
      </c>
      <c r="F11" s="3">
        <v>0.15973252044738701</v>
      </c>
    </row>
    <row r="12" spans="1:6" x14ac:dyDescent="0.2">
      <c r="A12" s="2">
        <v>8</v>
      </c>
      <c r="B12" s="3">
        <v>1</v>
      </c>
      <c r="C12" s="3">
        <v>25.151886458333301</v>
      </c>
      <c r="D12" s="3">
        <v>2</v>
      </c>
      <c r="E12" s="3">
        <v>1</v>
      </c>
      <c r="F12" s="3">
        <v>0.109166173864293</v>
      </c>
    </row>
    <row r="13" spans="1:6" x14ac:dyDescent="0.2">
      <c r="A13" s="2">
        <v>9</v>
      </c>
      <c r="B13" s="3">
        <v>1</v>
      </c>
      <c r="C13" s="3">
        <v>193.79134799242999</v>
      </c>
      <c r="D13" s="3">
        <v>3</v>
      </c>
      <c r="E13" s="3">
        <v>2</v>
      </c>
      <c r="F13" s="3">
        <v>0.56073885414476399</v>
      </c>
    </row>
    <row r="14" spans="1:6" x14ac:dyDescent="0.2">
      <c r="A14" s="2">
        <v>10</v>
      </c>
      <c r="B14" s="3">
        <v>1</v>
      </c>
      <c r="C14" s="3">
        <v>52.182030334639798</v>
      </c>
      <c r="D14" s="3">
        <v>2</v>
      </c>
      <c r="E14" s="3">
        <v>1</v>
      </c>
      <c r="F14" s="3">
        <v>0.226484506660763</v>
      </c>
    </row>
    <row r="15" spans="1:6" x14ac:dyDescent="0.2">
      <c r="A15" s="2">
        <v>11</v>
      </c>
      <c r="B15" s="3">
        <v>1</v>
      </c>
      <c r="C15" s="3">
        <v>166.943411608254</v>
      </c>
      <c r="D15" s="3">
        <v>2</v>
      </c>
      <c r="E15" s="3">
        <v>2</v>
      </c>
      <c r="F15" s="3">
        <v>0.72458077954971301</v>
      </c>
    </row>
    <row r="16" spans="1:6" x14ac:dyDescent="0.2">
      <c r="A16" s="2">
        <v>12</v>
      </c>
      <c r="B16" s="3">
        <v>1</v>
      </c>
      <c r="C16" s="3">
        <v>23.653744349943601</v>
      </c>
      <c r="D16" s="3">
        <v>2</v>
      </c>
      <c r="E16" s="3">
        <v>2</v>
      </c>
      <c r="F16" s="3">
        <v>0.102663820963297</v>
      </c>
    </row>
    <row r="17" spans="1:6" x14ac:dyDescent="0.2">
      <c r="A17" s="2">
        <v>13</v>
      </c>
      <c r="B17" s="3">
        <v>1</v>
      </c>
      <c r="C17" s="3">
        <v>275.989990078125</v>
      </c>
      <c r="D17" s="3">
        <v>4</v>
      </c>
      <c r="E17" s="3">
        <v>1</v>
      </c>
      <c r="F17" s="3">
        <v>0.59893661041259705</v>
      </c>
    </row>
    <row r="18" spans="1:6" x14ac:dyDescent="0.2">
      <c r="A18" s="2">
        <v>14</v>
      </c>
      <c r="B18" s="3">
        <v>3</v>
      </c>
      <c r="C18" s="3">
        <v>108.523099817586</v>
      </c>
      <c r="D18" s="3">
        <v>2</v>
      </c>
      <c r="E18" s="3">
        <v>1</v>
      </c>
      <c r="F18" s="3">
        <v>0.47102039851383098</v>
      </c>
    </row>
    <row r="19" spans="1:6" x14ac:dyDescent="0.2">
      <c r="A19" s="2">
        <v>15</v>
      </c>
      <c r="B19" s="3">
        <v>1</v>
      </c>
      <c r="C19" s="3">
        <v>2445.9820757709999</v>
      </c>
      <c r="D19" s="3">
        <v>33</v>
      </c>
      <c r="E19" s="3">
        <v>11</v>
      </c>
      <c r="F19" s="3">
        <v>0.64340858474616103</v>
      </c>
    </row>
    <row r="20" spans="1:6" x14ac:dyDescent="0.2">
      <c r="A20" s="2">
        <v>16</v>
      </c>
      <c r="B20" s="3">
        <v>1</v>
      </c>
      <c r="C20" s="3">
        <v>1737.6588159579301</v>
      </c>
      <c r="D20" s="3">
        <v>23</v>
      </c>
      <c r="E20" s="3">
        <v>8</v>
      </c>
      <c r="F20" s="3">
        <v>0.65581929950103202</v>
      </c>
    </row>
    <row r="21" spans="1:6" x14ac:dyDescent="0.2">
      <c r="A21" s="2">
        <v>17</v>
      </c>
      <c r="B21" s="3">
        <v>1</v>
      </c>
      <c r="C21" s="3">
        <v>621.82878760289498</v>
      </c>
      <c r="D21" s="3">
        <v>8</v>
      </c>
      <c r="E21" s="3">
        <v>3</v>
      </c>
      <c r="F21" s="3">
        <v>0.67472741710383599</v>
      </c>
    </row>
    <row r="22" spans="1:6" x14ac:dyDescent="0.2">
      <c r="A22" s="2">
        <v>18</v>
      </c>
      <c r="B22" s="3">
        <v>1</v>
      </c>
      <c r="C22" s="3">
        <v>527.40617298105599</v>
      </c>
      <c r="D22" s="3">
        <v>7</v>
      </c>
      <c r="E22" s="3">
        <v>3</v>
      </c>
      <c r="F22" s="3">
        <v>0.65402551212928595</v>
      </c>
    </row>
    <row r="23" spans="1:6" x14ac:dyDescent="0.2">
      <c r="A23" s="2">
        <v>19</v>
      </c>
      <c r="B23" s="3">
        <v>1</v>
      </c>
      <c r="C23" s="3">
        <v>298.59245742013798</v>
      </c>
      <c r="D23" s="3">
        <v>4</v>
      </c>
      <c r="E23" s="3">
        <v>2</v>
      </c>
      <c r="F23" s="3">
        <v>0.64798710377634305</v>
      </c>
    </row>
    <row r="24" spans="1:6" x14ac:dyDescent="0.2">
      <c r="A24" s="2">
        <v>20</v>
      </c>
      <c r="B24" s="3">
        <v>1</v>
      </c>
      <c r="C24" s="3">
        <v>177.496422857033</v>
      </c>
      <c r="D24" s="3">
        <v>2</v>
      </c>
      <c r="E24" s="3">
        <v>1</v>
      </c>
      <c r="F24" s="3">
        <v>0.77038377976143102</v>
      </c>
    </row>
    <row r="25" spans="1:6" x14ac:dyDescent="0.2">
      <c r="A25" s="2">
        <v>21</v>
      </c>
      <c r="B25" s="3">
        <v>1</v>
      </c>
      <c r="C25" s="3">
        <v>171.017349908412</v>
      </c>
      <c r="D25" s="3">
        <v>2</v>
      </c>
      <c r="E25" s="3">
        <v>1</v>
      </c>
      <c r="F25" s="3">
        <v>0.74226280342192996</v>
      </c>
    </row>
    <row r="26" spans="1:6" x14ac:dyDescent="0.2">
      <c r="A26" s="2">
        <v>22</v>
      </c>
      <c r="B26" s="3">
        <v>1</v>
      </c>
      <c r="C26" s="3">
        <v>154.410786020454</v>
      </c>
      <c r="D26" s="3">
        <v>2</v>
      </c>
      <c r="E26" s="3">
        <v>1</v>
      </c>
      <c r="F26" s="3">
        <v>0.67018570321377802</v>
      </c>
    </row>
    <row r="27" spans="1:6" x14ac:dyDescent="0.2">
      <c r="A27" s="2">
        <v>23</v>
      </c>
      <c r="B27" s="3">
        <v>2</v>
      </c>
      <c r="C27" s="3">
        <v>155.767146288986</v>
      </c>
      <c r="D27" s="3">
        <v>2</v>
      </c>
      <c r="E27" s="3">
        <v>1</v>
      </c>
      <c r="F27" s="3">
        <v>0.67607268354594696</v>
      </c>
    </row>
    <row r="28" spans="1:6" x14ac:dyDescent="0.2">
      <c r="A28" s="2">
        <v>24</v>
      </c>
      <c r="B28" s="3">
        <v>2</v>
      </c>
      <c r="C28" s="3">
        <v>145.837791694315</v>
      </c>
      <c r="D28" s="3">
        <v>2</v>
      </c>
      <c r="E28" s="3">
        <v>1</v>
      </c>
      <c r="F28" s="3">
        <v>0.63297652645102098</v>
      </c>
    </row>
    <row r="29" spans="1:6" x14ac:dyDescent="0.2">
      <c r="A29" s="2">
        <v>25</v>
      </c>
      <c r="B29" s="3">
        <v>2</v>
      </c>
      <c r="C29" s="3">
        <v>155.132423951851</v>
      </c>
      <c r="D29" s="3">
        <v>2</v>
      </c>
      <c r="E29" s="3">
        <v>1</v>
      </c>
      <c r="F29" s="3">
        <v>0.67331781229102305</v>
      </c>
    </row>
    <row r="30" spans="1:6" x14ac:dyDescent="0.2">
      <c r="A30" s="2">
        <v>26</v>
      </c>
      <c r="B30" s="3">
        <v>1</v>
      </c>
      <c r="C30" s="3">
        <v>71.531097916666596</v>
      </c>
      <c r="D30" s="3">
        <v>2</v>
      </c>
      <c r="E30" s="3">
        <v>1</v>
      </c>
      <c r="F30" s="3">
        <v>0.31046483470775399</v>
      </c>
    </row>
    <row r="31" spans="1:6" x14ac:dyDescent="0.2">
      <c r="A31" s="2">
        <v>27</v>
      </c>
      <c r="B31" s="3">
        <v>1</v>
      </c>
      <c r="C31" s="3">
        <v>43.883068074803901</v>
      </c>
      <c r="D31" s="3">
        <v>2</v>
      </c>
      <c r="E31" s="3">
        <v>1</v>
      </c>
      <c r="F31" s="3">
        <v>0.19046470518577999</v>
      </c>
    </row>
    <row r="32" spans="1:6" x14ac:dyDescent="0.2">
      <c r="A32" s="2">
        <v>28</v>
      </c>
      <c r="B32" s="3">
        <v>1</v>
      </c>
      <c r="C32" s="3">
        <v>28.826567916666601</v>
      </c>
      <c r="D32" s="3">
        <v>2</v>
      </c>
      <c r="E32" s="3">
        <v>1</v>
      </c>
      <c r="F32" s="3">
        <v>0.12511531213831001</v>
      </c>
    </row>
    <row r="33" spans="1:6" x14ac:dyDescent="0.2">
      <c r="A33" s="2">
        <v>29</v>
      </c>
      <c r="B33" s="3">
        <v>1</v>
      </c>
      <c r="C33" s="3">
        <v>23.391604994639401</v>
      </c>
      <c r="D33" s="3">
        <v>2</v>
      </c>
      <c r="E33" s="3">
        <v>1</v>
      </c>
      <c r="F33" s="3">
        <v>0.101526063344789</v>
      </c>
    </row>
    <row r="34" spans="1:6" x14ac:dyDescent="0.2">
      <c r="A34" s="2">
        <v>30</v>
      </c>
      <c r="B34" s="3">
        <v>1</v>
      </c>
      <c r="C34" s="3">
        <v>21.193693986918099</v>
      </c>
      <c r="D34" s="3">
        <v>2</v>
      </c>
      <c r="E34" s="3">
        <v>1</v>
      </c>
      <c r="F34" s="3">
        <v>9.1986519040443304E-2</v>
      </c>
    </row>
    <row r="35" spans="1:6" x14ac:dyDescent="0.2">
      <c r="A35" s="2">
        <v>31</v>
      </c>
      <c r="B35" s="3">
        <v>1</v>
      </c>
      <c r="C35" s="3">
        <v>10.5630387878787</v>
      </c>
      <c r="D35" s="3">
        <v>2</v>
      </c>
      <c r="E35" s="3">
        <v>1</v>
      </c>
      <c r="F35" s="3">
        <v>4.5846522516834999E-2</v>
      </c>
    </row>
    <row r="36" spans="1:6" x14ac:dyDescent="0.2">
      <c r="A36" s="2">
        <v>32</v>
      </c>
      <c r="B36" s="3">
        <v>2</v>
      </c>
      <c r="C36" s="3">
        <v>218.94363070141301</v>
      </c>
      <c r="D36" s="3">
        <v>3</v>
      </c>
      <c r="E36" s="3">
        <v>2</v>
      </c>
      <c r="F36" s="3">
        <v>0.63351744994621895</v>
      </c>
    </row>
    <row r="37" spans="1:6" x14ac:dyDescent="0.2">
      <c r="A37" s="2">
        <v>33</v>
      </c>
      <c r="B37" s="3">
        <v>5</v>
      </c>
      <c r="C37" s="3">
        <v>111.515145451629</v>
      </c>
      <c r="D37" s="3">
        <v>2</v>
      </c>
      <c r="E37" s="3">
        <v>2</v>
      </c>
      <c r="F37" s="3">
        <v>0.48400670768936294</v>
      </c>
    </row>
    <row r="38" spans="1:6" x14ac:dyDescent="0.2">
      <c r="A38" s="2">
        <v>34</v>
      </c>
      <c r="B38" s="3">
        <v>1</v>
      </c>
      <c r="C38" s="3">
        <v>750.16547630666605</v>
      </c>
      <c r="D38" s="3">
        <v>10</v>
      </c>
      <c r="E38" s="3">
        <v>4</v>
      </c>
      <c r="F38" s="3">
        <v>0.651185309293981</v>
      </c>
    </row>
    <row r="39" spans="1:6" x14ac:dyDescent="0.2">
      <c r="A39" s="2">
        <v>35</v>
      </c>
      <c r="B39" s="3">
        <v>1</v>
      </c>
      <c r="C39" s="3">
        <v>156.80824401942201</v>
      </c>
      <c r="D39" s="3">
        <v>2</v>
      </c>
      <c r="E39" s="3">
        <v>1</v>
      </c>
      <c r="F39" s="3">
        <v>0.68059133688985496</v>
      </c>
    </row>
    <row r="40" spans="1:6" x14ac:dyDescent="0.2">
      <c r="A40" s="2">
        <v>36</v>
      </c>
      <c r="B40" s="3">
        <v>3</v>
      </c>
      <c r="C40" s="3">
        <v>135.27968383272599</v>
      </c>
      <c r="D40" s="3">
        <v>2</v>
      </c>
      <c r="E40" s="3">
        <v>2</v>
      </c>
      <c r="F40" s="3">
        <v>0.58715140552398704</v>
      </c>
    </row>
    <row r="41" spans="1:6" x14ac:dyDescent="0.2">
      <c r="A41" s="2">
        <v>37</v>
      </c>
      <c r="B41" s="3">
        <v>2</v>
      </c>
      <c r="C41" s="3">
        <v>37.2594965276515</v>
      </c>
      <c r="D41" s="3">
        <v>2</v>
      </c>
      <c r="E41" s="3">
        <v>3</v>
      </c>
      <c r="F41" s="3">
        <v>0.161716564790154</v>
      </c>
    </row>
    <row r="42" spans="1:6" x14ac:dyDescent="0.2">
      <c r="A42" s="2">
        <v>38</v>
      </c>
      <c r="B42" s="3">
        <v>2</v>
      </c>
      <c r="C42" s="3">
        <v>136.204576</v>
      </c>
      <c r="D42" s="3">
        <v>2</v>
      </c>
      <c r="E42" s="3">
        <v>2</v>
      </c>
      <c r="F42" s="3">
        <v>0.591165694444444</v>
      </c>
    </row>
    <row r="43" spans="1:6" x14ac:dyDescent="0.2">
      <c r="A43" s="2">
        <v>39</v>
      </c>
      <c r="B43" s="3">
        <v>1</v>
      </c>
      <c r="C43" s="3">
        <v>191.03106434444399</v>
      </c>
      <c r="D43" s="3">
        <v>3</v>
      </c>
      <c r="E43" s="3">
        <v>2</v>
      </c>
      <c r="F43" s="3">
        <v>0.552751922292952</v>
      </c>
    </row>
    <row r="44" spans="1:6" x14ac:dyDescent="0.2">
      <c r="A44" s="2">
        <v>40</v>
      </c>
      <c r="B44" s="3">
        <v>1</v>
      </c>
      <c r="C44" s="3">
        <v>173.75230481481401</v>
      </c>
      <c r="D44" s="3">
        <v>2</v>
      </c>
      <c r="E44" s="3">
        <v>1</v>
      </c>
      <c r="F44" s="3">
        <v>0.75413326742541098</v>
      </c>
    </row>
    <row r="45" spans="1:6" x14ac:dyDescent="0.2">
      <c r="A45" s="2">
        <v>41</v>
      </c>
      <c r="B45" s="3">
        <v>2</v>
      </c>
      <c r="C45" s="3">
        <v>145.321763726283</v>
      </c>
      <c r="D45" s="3">
        <v>2</v>
      </c>
      <c r="E45" s="3">
        <v>2</v>
      </c>
      <c r="F45" s="3">
        <v>0.63073682172866097</v>
      </c>
    </row>
    <row r="46" spans="1:6" x14ac:dyDescent="0.2">
      <c r="A46" s="2">
        <v>42</v>
      </c>
      <c r="B46" s="3">
        <v>1</v>
      </c>
      <c r="C46" s="3">
        <v>14.551681714285699</v>
      </c>
      <c r="D46" s="3">
        <v>2</v>
      </c>
      <c r="E46" s="3">
        <v>1</v>
      </c>
      <c r="F46" s="3">
        <v>6.3158340773809496E-2</v>
      </c>
    </row>
    <row r="47" spans="1:6" x14ac:dyDescent="0.2">
      <c r="A47" s="2" t="s">
        <v>61</v>
      </c>
      <c r="B47" s="3">
        <v>58</v>
      </c>
      <c r="C47" s="3">
        <v>207.26217978703312</v>
      </c>
      <c r="D47" s="3">
        <v>3.3620689655172415</v>
      </c>
      <c r="E47" s="3">
        <v>1.8793103448275863</v>
      </c>
      <c r="F47" s="3">
        <v>0.45888388949153058</v>
      </c>
    </row>
    <row r="48" spans="1:6" x14ac:dyDescent="0.2">
      <c r="F48"/>
    </row>
    <row r="49" spans="6:6" x14ac:dyDescent="0.2">
      <c r="F49"/>
    </row>
    <row r="50" spans="6:6" x14ac:dyDescent="0.2">
      <c r="F50"/>
    </row>
    <row r="51" spans="6:6" x14ac:dyDescent="0.2">
      <c r="F51"/>
    </row>
    <row r="52" spans="6:6" x14ac:dyDescent="0.2">
      <c r="F52"/>
    </row>
    <row r="53" spans="6:6" x14ac:dyDescent="0.2">
      <c r="F53"/>
    </row>
    <row r="54" spans="6:6" x14ac:dyDescent="0.2">
      <c r="F54"/>
    </row>
    <row r="55" spans="6:6" x14ac:dyDescent="0.2">
      <c r="F55"/>
    </row>
    <row r="56" spans="6:6" x14ac:dyDescent="0.2">
      <c r="F56"/>
    </row>
    <row r="57" spans="6:6" x14ac:dyDescent="0.2">
      <c r="F57"/>
    </row>
    <row r="58" spans="6:6" x14ac:dyDescent="0.2">
      <c r="F58"/>
    </row>
    <row r="59" spans="6:6" x14ac:dyDescent="0.2">
      <c r="F59"/>
    </row>
    <row r="60" spans="6:6" x14ac:dyDescent="0.2">
      <c r="F60"/>
    </row>
    <row r="61" spans="6:6" x14ac:dyDescent="0.2">
      <c r="F61"/>
    </row>
    <row r="62" spans="6:6" x14ac:dyDescent="0.2">
      <c r="F62"/>
    </row>
    <row r="63" spans="6:6" x14ac:dyDescent="0.2">
      <c r="F63"/>
    </row>
    <row r="64" spans="6:6" x14ac:dyDescent="0.2">
      <c r="F64"/>
    </row>
    <row r="65" spans="6:6" x14ac:dyDescent="0.2">
      <c r="F65"/>
    </row>
    <row r="66" spans="6:6" x14ac:dyDescent="0.2">
      <c r="F66"/>
    </row>
    <row r="67" spans="6:6" x14ac:dyDescent="0.2">
      <c r="F67"/>
    </row>
    <row r="68" spans="6:6" x14ac:dyDescent="0.2">
      <c r="F68"/>
    </row>
    <row r="69" spans="6:6" x14ac:dyDescent="0.2">
      <c r="F69"/>
    </row>
    <row r="70" spans="6:6" x14ac:dyDescent="0.2">
      <c r="F70"/>
    </row>
    <row r="71" spans="6:6" x14ac:dyDescent="0.2">
      <c r="F71"/>
    </row>
    <row r="72" spans="6:6" x14ac:dyDescent="0.2">
      <c r="F72"/>
    </row>
    <row r="73" spans="6:6" x14ac:dyDescent="0.2">
      <c r="F73"/>
    </row>
    <row r="74" spans="6:6" x14ac:dyDescent="0.2">
      <c r="F74"/>
    </row>
    <row r="75" spans="6:6" x14ac:dyDescent="0.2">
      <c r="F75"/>
    </row>
    <row r="76" spans="6:6" x14ac:dyDescent="0.2">
      <c r="F76"/>
    </row>
    <row r="77" spans="6:6" x14ac:dyDescent="0.2">
      <c r="F77"/>
    </row>
    <row r="78" spans="6:6" x14ac:dyDescent="0.2">
      <c r="F78"/>
    </row>
    <row r="79" spans="6:6" x14ac:dyDescent="0.2">
      <c r="F79"/>
    </row>
    <row r="80" spans="6:6" x14ac:dyDescent="0.2">
      <c r="F80"/>
    </row>
    <row r="81" spans="6:6" x14ac:dyDescent="0.2">
      <c r="F81"/>
    </row>
    <row r="82" spans="6:6" x14ac:dyDescent="0.2">
      <c r="F82"/>
    </row>
    <row r="83" spans="6:6" x14ac:dyDescent="0.2">
      <c r="F83"/>
    </row>
    <row r="84" spans="6:6" x14ac:dyDescent="0.2">
      <c r="F84"/>
    </row>
    <row r="85" spans="6:6" x14ac:dyDescent="0.2">
      <c r="F85"/>
    </row>
    <row r="86" spans="6:6" x14ac:dyDescent="0.2">
      <c r="F86"/>
    </row>
    <row r="87" spans="6:6" x14ac:dyDescent="0.2">
      <c r="F87"/>
    </row>
    <row r="88" spans="6:6" x14ac:dyDescent="0.2">
      <c r="F88"/>
    </row>
    <row r="89" spans="6:6" x14ac:dyDescent="0.2">
      <c r="F89"/>
    </row>
    <row r="90" spans="6:6" x14ac:dyDescent="0.2">
      <c r="F90"/>
    </row>
    <row r="91" spans="6:6" x14ac:dyDescent="0.2">
      <c r="F91"/>
    </row>
    <row r="92" spans="6:6" x14ac:dyDescent="0.2">
      <c r="F92"/>
    </row>
    <row r="93" spans="6:6" x14ac:dyDescent="0.2">
      <c r="F93"/>
    </row>
    <row r="94" spans="6:6" x14ac:dyDescent="0.2">
      <c r="F94"/>
    </row>
    <row r="95" spans="6:6" x14ac:dyDescent="0.2">
      <c r="F95"/>
    </row>
    <row r="96" spans="6:6" x14ac:dyDescent="0.2">
      <c r="F96"/>
    </row>
    <row r="97" spans="6:6" x14ac:dyDescent="0.2">
      <c r="F97"/>
    </row>
    <row r="98" spans="6:6" x14ac:dyDescent="0.2">
      <c r="F98"/>
    </row>
    <row r="99" spans="6:6" x14ac:dyDescent="0.2">
      <c r="F99"/>
    </row>
    <row r="100" spans="6:6" x14ac:dyDescent="0.2">
      <c r="F100"/>
    </row>
    <row r="101" spans="6:6" x14ac:dyDescent="0.2">
      <c r="F101"/>
    </row>
    <row r="102" spans="6:6" x14ac:dyDescent="0.2">
      <c r="F102"/>
    </row>
    <row r="103" spans="6:6" x14ac:dyDescent="0.2">
      <c r="F103"/>
    </row>
    <row r="104" spans="6:6" x14ac:dyDescent="0.2">
      <c r="F104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I18" sqref="I18"/>
    </sheetView>
  </sheetViews>
  <sheetFormatPr defaultRowHeight="14.25" x14ac:dyDescent="0.2"/>
  <cols>
    <col min="1" max="1" width="7.125" bestFit="1" customWidth="1"/>
    <col min="2" max="2" width="10.5" bestFit="1" customWidth="1"/>
    <col min="3" max="3" width="21.625" style="5" bestFit="1" customWidth="1"/>
    <col min="4" max="4" width="18.75" bestFit="1" customWidth="1"/>
    <col min="5" max="5" width="21.875" bestFit="1" customWidth="1"/>
    <col min="6" max="6" width="18.125" style="4" bestFit="1" customWidth="1"/>
  </cols>
  <sheetData>
    <row r="1" spans="1:6" x14ac:dyDescent="0.2">
      <c r="A1" t="s">
        <v>60</v>
      </c>
      <c r="B1" t="s">
        <v>67</v>
      </c>
      <c r="C1" s="5" t="s">
        <v>63</v>
      </c>
      <c r="D1" t="s">
        <v>65</v>
      </c>
      <c r="E1" t="s">
        <v>66</v>
      </c>
      <c r="F1" s="4" t="s">
        <v>64</v>
      </c>
    </row>
    <row r="2" spans="1:6" x14ac:dyDescent="0.2">
      <c r="A2">
        <v>3</v>
      </c>
      <c r="B2">
        <v>1</v>
      </c>
      <c r="C2" s="5">
        <v>183.39311612592499</v>
      </c>
      <c r="D2">
        <v>2</v>
      </c>
      <c r="E2">
        <v>2</v>
      </c>
      <c r="F2" s="4">
        <v>0.79597706651877498</v>
      </c>
    </row>
    <row r="3" spans="1:6" x14ac:dyDescent="0.2">
      <c r="A3">
        <v>9</v>
      </c>
      <c r="B3">
        <v>1</v>
      </c>
      <c r="C3" s="5">
        <v>193.79134799242999</v>
      </c>
      <c r="D3">
        <v>3</v>
      </c>
      <c r="E3">
        <v>2</v>
      </c>
      <c r="F3" s="4">
        <v>0.56073885414476399</v>
      </c>
    </row>
    <row r="4" spans="1:6" x14ac:dyDescent="0.2">
      <c r="A4">
        <v>10</v>
      </c>
      <c r="B4">
        <v>1</v>
      </c>
      <c r="C4" s="5">
        <v>52.182030334639798</v>
      </c>
      <c r="D4">
        <v>2</v>
      </c>
      <c r="E4">
        <v>1</v>
      </c>
      <c r="F4" s="4">
        <v>0.226484506660763</v>
      </c>
    </row>
    <row r="5" spans="1:6" x14ac:dyDescent="0.2">
      <c r="A5">
        <v>11</v>
      </c>
      <c r="B5">
        <v>1</v>
      </c>
      <c r="C5" s="5">
        <v>166.943411608254</v>
      </c>
      <c r="D5">
        <v>2</v>
      </c>
      <c r="E5">
        <v>2</v>
      </c>
      <c r="F5" s="4">
        <v>0.72458077954971301</v>
      </c>
    </row>
    <row r="6" spans="1:6" x14ac:dyDescent="0.2">
      <c r="A6">
        <v>13</v>
      </c>
      <c r="B6">
        <v>1</v>
      </c>
      <c r="C6" s="5">
        <v>275.989990078125</v>
      </c>
      <c r="D6">
        <v>4</v>
      </c>
      <c r="E6">
        <v>1</v>
      </c>
      <c r="F6" s="4">
        <v>0.59893661041259705</v>
      </c>
    </row>
    <row r="7" spans="1:6" x14ac:dyDescent="0.2">
      <c r="A7">
        <v>14</v>
      </c>
      <c r="B7">
        <v>3</v>
      </c>
      <c r="C7" s="5">
        <v>108.523099817586</v>
      </c>
      <c r="D7">
        <v>2</v>
      </c>
      <c r="E7">
        <v>1</v>
      </c>
      <c r="F7" s="4">
        <v>0.47102039851383098</v>
      </c>
    </row>
    <row r="8" spans="1:6" x14ac:dyDescent="0.2">
      <c r="A8">
        <v>15</v>
      </c>
      <c r="B8">
        <v>1</v>
      </c>
      <c r="C8" s="5">
        <v>2445.9820757709999</v>
      </c>
      <c r="D8">
        <v>33</v>
      </c>
      <c r="E8">
        <v>11</v>
      </c>
      <c r="F8" s="4">
        <v>0.64340858474616103</v>
      </c>
    </row>
    <row r="9" spans="1:6" x14ac:dyDescent="0.2">
      <c r="A9">
        <v>16</v>
      </c>
      <c r="B9">
        <v>1</v>
      </c>
      <c r="C9" s="5">
        <v>1737.6588159579301</v>
      </c>
      <c r="D9">
        <v>23</v>
      </c>
      <c r="E9">
        <v>8</v>
      </c>
      <c r="F9" s="4">
        <v>0.65581929950103202</v>
      </c>
    </row>
    <row r="10" spans="1:6" x14ac:dyDescent="0.2">
      <c r="A10">
        <v>17</v>
      </c>
      <c r="B10">
        <v>1</v>
      </c>
      <c r="C10" s="5">
        <v>621.82878760289498</v>
      </c>
      <c r="D10">
        <v>8</v>
      </c>
      <c r="E10">
        <v>3</v>
      </c>
      <c r="F10" s="4">
        <v>0.67472741710383599</v>
      </c>
    </row>
    <row r="11" spans="1:6" x14ac:dyDescent="0.2">
      <c r="A11">
        <v>18</v>
      </c>
      <c r="B11">
        <v>1</v>
      </c>
      <c r="C11" s="5">
        <v>527.40617298105599</v>
      </c>
      <c r="D11">
        <v>7</v>
      </c>
      <c r="E11">
        <v>3</v>
      </c>
      <c r="F11" s="4">
        <v>0.65402551212928595</v>
      </c>
    </row>
    <row r="12" spans="1:6" x14ac:dyDescent="0.2">
      <c r="A12">
        <v>19</v>
      </c>
      <c r="B12">
        <v>1</v>
      </c>
      <c r="C12" s="5">
        <v>298.59245742013798</v>
      </c>
      <c r="D12">
        <v>4</v>
      </c>
      <c r="E12">
        <v>2</v>
      </c>
      <c r="F12" s="4">
        <v>0.64798710377634305</v>
      </c>
    </row>
    <row r="13" spans="1:6" x14ac:dyDescent="0.2">
      <c r="A13">
        <v>20</v>
      </c>
      <c r="B13">
        <v>1</v>
      </c>
      <c r="C13" s="5">
        <v>177.496422857033</v>
      </c>
      <c r="D13">
        <v>2</v>
      </c>
      <c r="E13">
        <v>1</v>
      </c>
      <c r="F13" s="4">
        <v>0.77038377976143102</v>
      </c>
    </row>
    <row r="14" spans="1:6" x14ac:dyDescent="0.2">
      <c r="A14">
        <v>21</v>
      </c>
      <c r="B14">
        <v>1</v>
      </c>
      <c r="C14" s="5">
        <v>171.017349908412</v>
      </c>
      <c r="D14">
        <v>2</v>
      </c>
      <c r="E14">
        <v>1</v>
      </c>
      <c r="F14" s="4">
        <v>0.74226280342192996</v>
      </c>
    </row>
    <row r="15" spans="1:6" x14ac:dyDescent="0.2">
      <c r="A15">
        <v>22</v>
      </c>
      <c r="B15">
        <v>1</v>
      </c>
      <c r="C15" s="5">
        <v>154.410786020454</v>
      </c>
      <c r="D15">
        <v>2</v>
      </c>
      <c r="E15">
        <v>1</v>
      </c>
      <c r="F15" s="4">
        <v>0.67018570321377802</v>
      </c>
    </row>
    <row r="16" spans="1:6" x14ac:dyDescent="0.2">
      <c r="A16">
        <v>23</v>
      </c>
      <c r="B16">
        <v>2</v>
      </c>
      <c r="C16" s="5">
        <v>155.767146288986</v>
      </c>
      <c r="D16">
        <v>2</v>
      </c>
      <c r="E16">
        <v>1</v>
      </c>
      <c r="F16" s="4">
        <v>0.67607268354594696</v>
      </c>
    </row>
    <row r="17" spans="1:6" x14ac:dyDescent="0.2">
      <c r="A17">
        <v>24</v>
      </c>
      <c r="B17">
        <v>2</v>
      </c>
      <c r="C17" s="5">
        <v>145.837791694315</v>
      </c>
      <c r="D17">
        <v>2</v>
      </c>
      <c r="E17">
        <v>1</v>
      </c>
      <c r="F17" s="4">
        <v>0.63297652645102098</v>
      </c>
    </row>
    <row r="18" spans="1:6" x14ac:dyDescent="0.2">
      <c r="A18">
        <v>25</v>
      </c>
      <c r="B18">
        <v>2</v>
      </c>
      <c r="C18" s="5">
        <v>155.132423951851</v>
      </c>
      <c r="D18">
        <v>2</v>
      </c>
      <c r="E18">
        <v>1</v>
      </c>
      <c r="F18" s="4">
        <v>0.67331781229102305</v>
      </c>
    </row>
    <row r="19" spans="1:6" x14ac:dyDescent="0.2">
      <c r="A19">
        <v>32</v>
      </c>
      <c r="B19">
        <v>2</v>
      </c>
      <c r="C19" s="5">
        <v>218.94363070141301</v>
      </c>
      <c r="D19">
        <v>3</v>
      </c>
      <c r="E19">
        <v>2</v>
      </c>
      <c r="F19" s="4">
        <v>0.63351744994621895</v>
      </c>
    </row>
    <row r="20" spans="1:6" x14ac:dyDescent="0.2">
      <c r="A20">
        <v>33</v>
      </c>
      <c r="B20">
        <v>5</v>
      </c>
      <c r="C20" s="5">
        <v>111.515145451629</v>
      </c>
      <c r="D20">
        <v>2</v>
      </c>
      <c r="E20">
        <v>2</v>
      </c>
      <c r="F20" s="4">
        <v>0.48400670768936294</v>
      </c>
    </row>
    <row r="21" spans="1:6" x14ac:dyDescent="0.2">
      <c r="A21">
        <v>34</v>
      </c>
      <c r="B21">
        <v>1</v>
      </c>
      <c r="C21" s="5">
        <v>750.16547630666605</v>
      </c>
      <c r="D21">
        <v>10</v>
      </c>
      <c r="E21">
        <v>4</v>
      </c>
      <c r="F21" s="4">
        <v>0.651185309293981</v>
      </c>
    </row>
    <row r="22" spans="1:6" x14ac:dyDescent="0.2">
      <c r="A22">
        <v>35</v>
      </c>
      <c r="B22">
        <v>1</v>
      </c>
      <c r="C22" s="5">
        <v>156.80824401942201</v>
      </c>
      <c r="D22">
        <v>2</v>
      </c>
      <c r="E22">
        <v>1</v>
      </c>
      <c r="F22" s="4">
        <v>0.68059133688985496</v>
      </c>
    </row>
    <row r="23" spans="1:6" x14ac:dyDescent="0.2">
      <c r="A23">
        <v>36</v>
      </c>
      <c r="B23">
        <v>3</v>
      </c>
      <c r="C23" s="5">
        <v>135.27968383272599</v>
      </c>
      <c r="D23">
        <v>2</v>
      </c>
      <c r="E23">
        <v>2</v>
      </c>
      <c r="F23" s="4">
        <v>0.58715140552398704</v>
      </c>
    </row>
    <row r="24" spans="1:6" x14ac:dyDescent="0.2">
      <c r="A24">
        <v>38</v>
      </c>
      <c r="B24">
        <v>2</v>
      </c>
      <c r="C24" s="5">
        <v>136.204576</v>
      </c>
      <c r="D24">
        <v>2</v>
      </c>
      <c r="E24">
        <v>2</v>
      </c>
      <c r="F24" s="4">
        <v>0.591165694444444</v>
      </c>
    </row>
    <row r="25" spans="1:6" x14ac:dyDescent="0.2">
      <c r="A25">
        <v>39</v>
      </c>
      <c r="B25">
        <v>1</v>
      </c>
      <c r="C25" s="5">
        <v>191.03106434444399</v>
      </c>
      <c r="D25">
        <v>3</v>
      </c>
      <c r="E25">
        <v>2</v>
      </c>
      <c r="F25" s="4">
        <v>0.552751922292952</v>
      </c>
    </row>
    <row r="26" spans="1:6" x14ac:dyDescent="0.2">
      <c r="A26">
        <v>40</v>
      </c>
      <c r="B26">
        <v>1</v>
      </c>
      <c r="C26" s="5">
        <v>173.75230481481401</v>
      </c>
      <c r="D26">
        <v>2</v>
      </c>
      <c r="E26">
        <v>1</v>
      </c>
      <c r="F26" s="4">
        <v>0.75413326742541098</v>
      </c>
    </row>
    <row r="27" spans="1:6" x14ac:dyDescent="0.2">
      <c r="A27">
        <v>41</v>
      </c>
      <c r="B27">
        <v>2</v>
      </c>
      <c r="C27" s="5">
        <v>145.321763726283</v>
      </c>
      <c r="D27">
        <v>2</v>
      </c>
      <c r="E27">
        <v>2</v>
      </c>
      <c r="F27" s="4">
        <v>0.63073682172866097</v>
      </c>
    </row>
  </sheetData>
  <autoFilter ref="A1:F27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J24" sqref="J24"/>
    </sheetView>
  </sheetViews>
  <sheetFormatPr defaultRowHeight="14.25" x14ac:dyDescent="0.2"/>
  <cols>
    <col min="1" max="1" width="7.125" bestFit="1" customWidth="1"/>
    <col min="2" max="2" width="10.5" bestFit="1" customWidth="1"/>
    <col min="3" max="3" width="21.625" style="5" bestFit="1" customWidth="1"/>
    <col min="4" max="4" width="18.75" bestFit="1" customWidth="1"/>
    <col min="5" max="5" width="21.875" bestFit="1" customWidth="1"/>
    <col min="6" max="6" width="18.125" style="4" bestFit="1" customWidth="1"/>
  </cols>
  <sheetData>
    <row r="1" spans="1:6" x14ac:dyDescent="0.2">
      <c r="A1" t="s">
        <v>60</v>
      </c>
      <c r="B1" t="s">
        <v>67</v>
      </c>
      <c r="C1" s="5" t="s">
        <v>63</v>
      </c>
      <c r="D1" t="s">
        <v>65</v>
      </c>
      <c r="E1" t="s">
        <v>66</v>
      </c>
      <c r="F1" s="4" t="s">
        <v>64</v>
      </c>
    </row>
    <row r="2" spans="1:6" x14ac:dyDescent="0.2">
      <c r="A2">
        <v>1</v>
      </c>
      <c r="B2">
        <v>1</v>
      </c>
      <c r="C2" s="5">
        <v>2854.0841142398099</v>
      </c>
      <c r="D2">
        <v>38</v>
      </c>
      <c r="E2">
        <v>8</v>
      </c>
      <c r="F2" s="4">
        <v>0.651974624049665</v>
      </c>
    </row>
    <row r="3" spans="1:6" x14ac:dyDescent="0.2">
      <c r="A3">
        <v>2</v>
      </c>
      <c r="B3">
        <v>1</v>
      </c>
      <c r="C3" s="5">
        <v>1487.1676347798</v>
      </c>
      <c r="D3">
        <v>20</v>
      </c>
      <c r="E3">
        <v>5</v>
      </c>
      <c r="F3" s="4">
        <v>0.645472063706514</v>
      </c>
    </row>
    <row r="4" spans="1:6" x14ac:dyDescent="0.2">
      <c r="A4">
        <v>3</v>
      </c>
      <c r="B4">
        <v>1</v>
      </c>
      <c r="C4" s="5">
        <v>471.284644244525</v>
      </c>
      <c r="D4">
        <v>6</v>
      </c>
      <c r="E4">
        <v>2</v>
      </c>
      <c r="F4" s="4">
        <v>0.681835422807472</v>
      </c>
    </row>
    <row r="5" spans="1:6" x14ac:dyDescent="0.2">
      <c r="A5">
        <v>4</v>
      </c>
      <c r="B5">
        <v>1</v>
      </c>
      <c r="C5" s="5">
        <v>411.33706734673001</v>
      </c>
      <c r="D5">
        <v>5</v>
      </c>
      <c r="E5">
        <v>2</v>
      </c>
      <c r="F5" s="4">
        <v>0.71412685303251899</v>
      </c>
    </row>
    <row r="6" spans="1:6" x14ac:dyDescent="0.2">
      <c r="A6">
        <v>5</v>
      </c>
      <c r="B6">
        <v>1</v>
      </c>
      <c r="C6" s="5">
        <v>280.979888314503</v>
      </c>
      <c r="D6">
        <v>4</v>
      </c>
      <c r="E6">
        <v>1</v>
      </c>
      <c r="F6" s="4">
        <v>0.60976538262696101</v>
      </c>
    </row>
    <row r="7" spans="1:6" x14ac:dyDescent="0.2">
      <c r="A7">
        <v>6</v>
      </c>
      <c r="B7">
        <v>1</v>
      </c>
      <c r="C7" s="5">
        <v>223.07827495140501</v>
      </c>
      <c r="D7">
        <v>3</v>
      </c>
      <c r="E7">
        <v>1</v>
      </c>
      <c r="F7" s="4">
        <v>0.64548111965105603</v>
      </c>
    </row>
    <row r="8" spans="1:6" x14ac:dyDescent="0.2">
      <c r="A8">
        <v>7</v>
      </c>
      <c r="B8">
        <v>1</v>
      </c>
      <c r="C8" s="5">
        <v>179.26271613031699</v>
      </c>
      <c r="D8">
        <v>2</v>
      </c>
      <c r="E8">
        <v>1</v>
      </c>
      <c r="F8" s="4">
        <v>0.77804998320450303</v>
      </c>
    </row>
    <row r="9" spans="1:6" x14ac:dyDescent="0.2">
      <c r="A9">
        <v>8</v>
      </c>
      <c r="B9">
        <v>1</v>
      </c>
      <c r="C9" s="5">
        <v>162.84651072430501</v>
      </c>
      <c r="D9">
        <v>2</v>
      </c>
      <c r="E9">
        <v>1</v>
      </c>
      <c r="F9" s="4">
        <v>0.70679909168535404</v>
      </c>
    </row>
    <row r="10" spans="1:6" x14ac:dyDescent="0.2">
      <c r="A10">
        <v>9</v>
      </c>
      <c r="B10">
        <v>2</v>
      </c>
      <c r="C10" s="5">
        <v>150.177989391549</v>
      </c>
      <c r="D10">
        <v>2</v>
      </c>
      <c r="E10">
        <v>1</v>
      </c>
      <c r="F10" s="4">
        <v>0.65181419006748698</v>
      </c>
    </row>
    <row r="11" spans="1:6" x14ac:dyDescent="0.2">
      <c r="A11">
        <v>10</v>
      </c>
      <c r="B11">
        <v>2</v>
      </c>
      <c r="C11" s="5">
        <v>155.38986424141001</v>
      </c>
      <c r="D11">
        <v>2</v>
      </c>
      <c r="E11">
        <v>1</v>
      </c>
      <c r="F11" s="4">
        <v>0.67443517465889902</v>
      </c>
    </row>
    <row r="12" spans="1:6" x14ac:dyDescent="0.2">
      <c r="A12">
        <v>11</v>
      </c>
      <c r="B12">
        <v>2</v>
      </c>
      <c r="C12" s="5">
        <v>142.67252975562499</v>
      </c>
      <c r="D12">
        <v>2</v>
      </c>
      <c r="E12">
        <v>1</v>
      </c>
      <c r="F12" s="4">
        <v>0.61923841039767902</v>
      </c>
    </row>
    <row r="13" spans="1:6" x14ac:dyDescent="0.2">
      <c r="A13">
        <v>12</v>
      </c>
      <c r="B13">
        <v>3</v>
      </c>
      <c r="C13" s="5">
        <v>143.64334421091399</v>
      </c>
      <c r="D13">
        <v>2</v>
      </c>
      <c r="E13">
        <v>1</v>
      </c>
      <c r="F13" s="4">
        <v>0.623452014804314</v>
      </c>
    </row>
    <row r="14" spans="1:6" x14ac:dyDescent="0.2">
      <c r="A14">
        <v>15</v>
      </c>
      <c r="B14">
        <v>4</v>
      </c>
      <c r="C14" s="5">
        <v>101.05187554225</v>
      </c>
      <c r="D14">
        <v>2</v>
      </c>
      <c r="E14">
        <v>2</v>
      </c>
      <c r="F14" s="4">
        <v>0.43859320981879701</v>
      </c>
    </row>
    <row r="15" spans="1:6" x14ac:dyDescent="0.2">
      <c r="A15">
        <v>16</v>
      </c>
      <c r="B15">
        <v>2</v>
      </c>
      <c r="C15" s="5">
        <v>65.966307797881896</v>
      </c>
      <c r="D15">
        <v>2</v>
      </c>
      <c r="E15">
        <v>2</v>
      </c>
      <c r="F15" s="4">
        <v>0.28631209981719602</v>
      </c>
    </row>
    <row r="16" spans="1:6" x14ac:dyDescent="0.2">
      <c r="A16">
        <v>17</v>
      </c>
      <c r="B16">
        <v>1</v>
      </c>
      <c r="C16" s="5">
        <v>177.13095248437401</v>
      </c>
      <c r="D16">
        <v>2</v>
      </c>
      <c r="E16">
        <v>2</v>
      </c>
      <c r="F16" s="4">
        <v>0.76879753682454399</v>
      </c>
    </row>
    <row r="17" spans="1:6" x14ac:dyDescent="0.2">
      <c r="A17">
        <v>18</v>
      </c>
      <c r="B17">
        <v>2</v>
      </c>
      <c r="C17" s="5">
        <v>147.75730258814099</v>
      </c>
      <c r="D17">
        <v>2</v>
      </c>
      <c r="E17">
        <v>2</v>
      </c>
      <c r="F17" s="4">
        <v>0.64130773692769505</v>
      </c>
    </row>
    <row r="18" spans="1:6" x14ac:dyDescent="0.2">
      <c r="A18">
        <v>19</v>
      </c>
      <c r="B18">
        <v>8</v>
      </c>
      <c r="C18" s="5">
        <v>185.87078121684402</v>
      </c>
      <c r="D18">
        <v>2</v>
      </c>
      <c r="E18">
        <v>6</v>
      </c>
      <c r="F18" s="4">
        <v>0.40336541062683201</v>
      </c>
    </row>
    <row r="19" spans="1:6" x14ac:dyDescent="0.2">
      <c r="A19">
        <v>20</v>
      </c>
      <c r="B19">
        <v>2</v>
      </c>
      <c r="C19" s="5">
        <v>163.78099840979201</v>
      </c>
      <c r="D19">
        <v>2</v>
      </c>
      <c r="E19">
        <v>2</v>
      </c>
      <c r="F19" s="4">
        <v>0.71085502782028098</v>
      </c>
    </row>
    <row r="20" spans="1:6" x14ac:dyDescent="0.2">
      <c r="A20">
        <v>21</v>
      </c>
      <c r="B20">
        <v>1</v>
      </c>
      <c r="C20" s="5">
        <v>81.755717782616898</v>
      </c>
      <c r="D20">
        <v>2</v>
      </c>
      <c r="E20">
        <v>2</v>
      </c>
      <c r="F20" s="4">
        <v>0.354842525098163</v>
      </c>
    </row>
  </sheetData>
  <autoFilter ref="A1:F20"/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A6" workbookViewId="0">
      <selection activeCell="O32" sqref="O32"/>
    </sheetView>
  </sheetViews>
  <sheetFormatPr defaultRowHeight="14.25" x14ac:dyDescent="0.2"/>
  <cols>
    <col min="1" max="1" width="9.125" style="6" bestFit="1" customWidth="1"/>
    <col min="2" max="2" width="27.625" style="6" bestFit="1" customWidth="1"/>
    <col min="3" max="3" width="12" style="7" bestFit="1" customWidth="1"/>
    <col min="4" max="5" width="11" style="6" bestFit="1" customWidth="1"/>
    <col min="6" max="6" width="9.125" style="8" bestFit="1" customWidth="1"/>
    <col min="7" max="8" width="7.25" style="6" bestFit="1" customWidth="1"/>
    <col min="9" max="9" width="14.125" style="6" bestFit="1" customWidth="1"/>
    <col min="10" max="10" width="15.875" style="9" customWidth="1"/>
    <col min="11" max="12" width="15.875" style="10" customWidth="1"/>
    <col min="13" max="16384" width="9" style="6"/>
  </cols>
  <sheetData>
    <row r="1" spans="1:12" x14ac:dyDescent="0.2">
      <c r="A1" s="13" t="s">
        <v>91</v>
      </c>
      <c r="B1" s="13" t="s">
        <v>87</v>
      </c>
      <c r="C1" s="14" t="s">
        <v>94</v>
      </c>
      <c r="D1" s="13" t="s">
        <v>89</v>
      </c>
      <c r="E1" s="13" t="s">
        <v>88</v>
      </c>
      <c r="F1" s="15" t="s">
        <v>90</v>
      </c>
      <c r="G1" s="13" t="s">
        <v>69</v>
      </c>
      <c r="H1" s="13" t="s">
        <v>68</v>
      </c>
      <c r="I1" s="13" t="s">
        <v>85</v>
      </c>
      <c r="J1" s="16" t="s">
        <v>86</v>
      </c>
      <c r="K1" s="17" t="s">
        <v>92</v>
      </c>
      <c r="L1" s="17" t="s">
        <v>93</v>
      </c>
    </row>
    <row r="2" spans="1:12" x14ac:dyDescent="0.2">
      <c r="A2" s="13">
        <v>3</v>
      </c>
      <c r="B2" s="13">
        <v>10012</v>
      </c>
      <c r="C2" s="14">
        <v>183.39311612592499</v>
      </c>
      <c r="D2" s="13">
        <v>2</v>
      </c>
      <c r="E2" s="13">
        <v>2</v>
      </c>
      <c r="F2" s="15">
        <v>0.79597706651877498</v>
      </c>
      <c r="G2" s="13" t="s">
        <v>76</v>
      </c>
      <c r="H2" s="13">
        <v>45</v>
      </c>
      <c r="I2" s="13">
        <v>16.8</v>
      </c>
      <c r="J2" s="16">
        <f t="shared" ref="J2:J40" si="0">I2*C2</f>
        <v>3081.0043509155398</v>
      </c>
      <c r="K2" s="17">
        <f>D2*H2*2*(0.47+0.38*6.98)</f>
        <v>562.03199999999993</v>
      </c>
      <c r="L2" s="17">
        <f>E2*414501</f>
        <v>829002</v>
      </c>
    </row>
    <row r="3" spans="1:12" x14ac:dyDescent="0.2">
      <c r="A3" s="13">
        <v>9</v>
      </c>
      <c r="B3" s="13">
        <v>10160</v>
      </c>
      <c r="C3" s="14">
        <v>193.79134799242999</v>
      </c>
      <c r="D3" s="13">
        <v>3</v>
      </c>
      <c r="E3" s="13">
        <v>2</v>
      </c>
      <c r="F3" s="15">
        <v>0.56073885414476399</v>
      </c>
      <c r="G3" s="13" t="s">
        <v>78</v>
      </c>
      <c r="H3" s="13">
        <v>30</v>
      </c>
      <c r="I3" s="13">
        <v>21.32</v>
      </c>
      <c r="J3" s="16">
        <f t="shared" si="0"/>
        <v>4131.6315391986072</v>
      </c>
      <c r="K3" s="17">
        <f>D3*H3*2*(0.47+0.38*6.98)</f>
        <v>562.03199999999993</v>
      </c>
      <c r="L3" s="17">
        <f>E3*414501</f>
        <v>829002</v>
      </c>
    </row>
    <row r="4" spans="1:12" x14ac:dyDescent="0.2">
      <c r="A4" s="13">
        <v>10</v>
      </c>
      <c r="B4" s="13">
        <v>10274</v>
      </c>
      <c r="C4" s="14">
        <v>52.182030334639798</v>
      </c>
      <c r="D4" s="13">
        <v>2</v>
      </c>
      <c r="E4" s="13">
        <v>1</v>
      </c>
      <c r="F4" s="15">
        <v>0.226484506660763</v>
      </c>
      <c r="G4" s="13" t="s">
        <v>78</v>
      </c>
      <c r="H4" s="13">
        <v>30</v>
      </c>
      <c r="I4" s="13">
        <v>21.32</v>
      </c>
      <c r="J4" s="16">
        <f t="shared" si="0"/>
        <v>1112.5208867345204</v>
      </c>
      <c r="K4" s="17">
        <f>D4*H4*2*(0.47+0.38*6.98)</f>
        <v>374.68799999999999</v>
      </c>
      <c r="L4" s="17">
        <f>E4*414501</f>
        <v>414501</v>
      </c>
    </row>
    <row r="5" spans="1:12" x14ac:dyDescent="0.2">
      <c r="A5" s="13">
        <v>11</v>
      </c>
      <c r="B5" s="13">
        <v>11237</v>
      </c>
      <c r="C5" s="14">
        <v>166.943411608254</v>
      </c>
      <c r="D5" s="13">
        <v>2</v>
      </c>
      <c r="E5" s="13">
        <v>2</v>
      </c>
      <c r="F5" s="15">
        <v>0.72458077954971301</v>
      </c>
      <c r="G5" s="13" t="s">
        <v>82</v>
      </c>
      <c r="H5" s="13">
        <v>110</v>
      </c>
      <c r="I5" s="13">
        <v>50.37</v>
      </c>
      <c r="J5" s="16">
        <f t="shared" si="0"/>
        <v>8408.9396427077536</v>
      </c>
      <c r="K5" s="17">
        <f>D5*H5*2*(0.47+0.38*6.98)</f>
        <v>1373.856</v>
      </c>
      <c r="L5" s="17">
        <f>E5*414501</f>
        <v>829002</v>
      </c>
    </row>
    <row r="6" spans="1:12" x14ac:dyDescent="0.2">
      <c r="A6" s="13">
        <v>13</v>
      </c>
      <c r="B6" s="13">
        <v>10369</v>
      </c>
      <c r="C6" s="14">
        <v>275.989990078125</v>
      </c>
      <c r="D6" s="13">
        <v>4</v>
      </c>
      <c r="E6" s="13">
        <v>1</v>
      </c>
      <c r="F6" s="15">
        <v>0.59893661041259705</v>
      </c>
      <c r="G6" s="13" t="s">
        <v>70</v>
      </c>
      <c r="H6" s="13">
        <v>5</v>
      </c>
      <c r="I6" s="13">
        <v>6.12</v>
      </c>
      <c r="J6" s="16">
        <f t="shared" si="0"/>
        <v>1689.0587392781251</v>
      </c>
      <c r="K6" s="17">
        <f>D6*H6*2*(0.47+0.38*6.98)</f>
        <v>124.89599999999999</v>
      </c>
      <c r="L6" s="17">
        <f>E6*414501</f>
        <v>414501</v>
      </c>
    </row>
    <row r="7" spans="1:12" x14ac:dyDescent="0.2">
      <c r="A7" s="13">
        <v>14</v>
      </c>
      <c r="B7" s="13">
        <v>10262</v>
      </c>
      <c r="C7" s="14">
        <v>108.523099817586</v>
      </c>
      <c r="D7" s="13">
        <v>2</v>
      </c>
      <c r="E7" s="13">
        <v>1</v>
      </c>
      <c r="F7" s="15">
        <v>0.47102039851383098</v>
      </c>
      <c r="G7" s="13" t="s">
        <v>70</v>
      </c>
      <c r="H7" s="13">
        <v>5</v>
      </c>
      <c r="I7" s="13">
        <v>6.12</v>
      </c>
      <c r="J7" s="16"/>
      <c r="K7" s="17"/>
      <c r="L7" s="17"/>
    </row>
    <row r="8" spans="1:12" x14ac:dyDescent="0.2">
      <c r="A8" s="13">
        <v>14</v>
      </c>
      <c r="B8" s="13">
        <v>11057</v>
      </c>
      <c r="C8" s="14">
        <v>108.523099817586</v>
      </c>
      <c r="D8" s="13">
        <v>2</v>
      </c>
      <c r="E8" s="13">
        <v>1</v>
      </c>
      <c r="F8" s="15">
        <v>0.47102039851383098</v>
      </c>
      <c r="G8" s="13" t="s">
        <v>70</v>
      </c>
      <c r="H8" s="13">
        <v>5</v>
      </c>
      <c r="I8" s="13">
        <v>6.12</v>
      </c>
      <c r="J8" s="16"/>
      <c r="K8" s="17"/>
      <c r="L8" s="17"/>
    </row>
    <row r="9" spans="1:12" x14ac:dyDescent="0.2">
      <c r="A9" s="13">
        <v>14</v>
      </c>
      <c r="B9" s="13">
        <v>11365</v>
      </c>
      <c r="C9" s="14">
        <v>108.523099817586</v>
      </c>
      <c r="D9" s="13">
        <v>2</v>
      </c>
      <c r="E9" s="13">
        <v>1</v>
      </c>
      <c r="F9" s="15">
        <v>0.47102039851383098</v>
      </c>
      <c r="G9" s="13" t="s">
        <v>70</v>
      </c>
      <c r="H9" s="13">
        <v>5</v>
      </c>
      <c r="I9" s="13">
        <v>6.12</v>
      </c>
      <c r="J9" s="16">
        <f t="shared" si="0"/>
        <v>664.16137088362632</v>
      </c>
      <c r="K9" s="17">
        <f>D9*H9*2*(0.47+0.38*6.98)</f>
        <v>62.447999999999993</v>
      </c>
      <c r="L9" s="17">
        <f>E9*414501</f>
        <v>414501</v>
      </c>
    </row>
    <row r="10" spans="1:12" x14ac:dyDescent="0.2">
      <c r="A10" s="13">
        <v>15</v>
      </c>
      <c r="B10" s="13">
        <v>10178</v>
      </c>
      <c r="C10" s="14">
        <v>2445.9820757709999</v>
      </c>
      <c r="D10" s="13">
        <v>33</v>
      </c>
      <c r="E10" s="13">
        <v>11</v>
      </c>
      <c r="F10" s="15">
        <v>0.64340858474616103</v>
      </c>
      <c r="G10" s="13" t="s">
        <v>73</v>
      </c>
      <c r="H10" s="13">
        <v>20</v>
      </c>
      <c r="I10" s="13">
        <v>13.64</v>
      </c>
      <c r="J10" s="16">
        <f t="shared" si="0"/>
        <v>33363.195513516439</v>
      </c>
      <c r="K10" s="17">
        <f>D10*H10*2*(0.47+0.38*6.98)</f>
        <v>4121.5680000000002</v>
      </c>
      <c r="L10" s="17">
        <f>E10*414501</f>
        <v>4559511</v>
      </c>
    </row>
    <row r="11" spans="1:12" x14ac:dyDescent="0.2">
      <c r="A11" s="13">
        <v>16</v>
      </c>
      <c r="B11" s="13">
        <v>11019</v>
      </c>
      <c r="C11" s="14">
        <v>1737.6588159579301</v>
      </c>
      <c r="D11" s="13">
        <v>23</v>
      </c>
      <c r="E11" s="13">
        <v>8</v>
      </c>
      <c r="F11" s="15">
        <v>0.65581929950103202</v>
      </c>
      <c r="G11" s="13" t="s">
        <v>73</v>
      </c>
      <c r="H11" s="13">
        <v>20</v>
      </c>
      <c r="I11" s="13">
        <v>13.64</v>
      </c>
      <c r="J11" s="16">
        <f t="shared" si="0"/>
        <v>23701.666249666167</v>
      </c>
      <c r="K11" s="17">
        <f>D11*H11*2*(0.47+0.38*6.98)</f>
        <v>2872.6079999999997</v>
      </c>
      <c r="L11" s="17">
        <f>E11*414501</f>
        <v>3316008</v>
      </c>
    </row>
    <row r="12" spans="1:12" x14ac:dyDescent="0.2">
      <c r="A12" s="13">
        <v>17</v>
      </c>
      <c r="B12" s="13" t="s">
        <v>35</v>
      </c>
      <c r="C12" s="14">
        <v>621.82878760289498</v>
      </c>
      <c r="D12" s="13">
        <v>8</v>
      </c>
      <c r="E12" s="13">
        <v>3</v>
      </c>
      <c r="F12" s="15">
        <v>0.67472741710383599</v>
      </c>
      <c r="G12" s="13" t="s">
        <v>73</v>
      </c>
      <c r="H12" s="13">
        <v>20</v>
      </c>
      <c r="I12" s="13">
        <v>13.64</v>
      </c>
      <c r="J12" s="16">
        <f t="shared" si="0"/>
        <v>8481.7446629034876</v>
      </c>
      <c r="K12" s="17">
        <f>D12*H12*2*(0.47+0.38*6.98)</f>
        <v>999.16799999999989</v>
      </c>
      <c r="L12" s="17">
        <f>E12*414501</f>
        <v>1243503</v>
      </c>
    </row>
    <row r="13" spans="1:12" x14ac:dyDescent="0.2">
      <c r="A13" s="13">
        <v>18</v>
      </c>
      <c r="B13" s="13" t="s">
        <v>36</v>
      </c>
      <c r="C13" s="14">
        <v>527.40617298105599</v>
      </c>
      <c r="D13" s="13">
        <v>7</v>
      </c>
      <c r="E13" s="13">
        <v>3</v>
      </c>
      <c r="F13" s="15">
        <v>0.65402551212928595</v>
      </c>
      <c r="G13" s="13" t="s">
        <v>73</v>
      </c>
      <c r="H13" s="13">
        <v>20</v>
      </c>
      <c r="I13" s="13">
        <v>13.64</v>
      </c>
      <c r="J13" s="16">
        <f t="shared" si="0"/>
        <v>7193.8201994616038</v>
      </c>
      <c r="K13" s="17">
        <f>D13*H13*2*(0.47+0.38*6.98)</f>
        <v>874.27199999999993</v>
      </c>
      <c r="L13" s="17">
        <f>E13*414501</f>
        <v>1243503</v>
      </c>
    </row>
    <row r="14" spans="1:12" x14ac:dyDescent="0.2">
      <c r="A14" s="13">
        <v>19</v>
      </c>
      <c r="B14" s="13">
        <v>10023</v>
      </c>
      <c r="C14" s="14">
        <v>298.59245742013798</v>
      </c>
      <c r="D14" s="13">
        <v>4</v>
      </c>
      <c r="E14" s="13">
        <v>2</v>
      </c>
      <c r="F14" s="15">
        <v>0.64798710377634305</v>
      </c>
      <c r="G14" s="13" t="s">
        <v>73</v>
      </c>
      <c r="H14" s="13">
        <v>20</v>
      </c>
      <c r="I14" s="13">
        <v>13.64</v>
      </c>
      <c r="J14" s="16">
        <f t="shared" si="0"/>
        <v>4072.8011192106824</v>
      </c>
      <c r="K14" s="17">
        <f>D14*H14*2*(0.47+0.38*6.98)</f>
        <v>499.58399999999995</v>
      </c>
      <c r="L14" s="17">
        <f>E14*414501</f>
        <v>829002</v>
      </c>
    </row>
    <row r="15" spans="1:12" x14ac:dyDescent="0.2">
      <c r="A15" s="13">
        <v>20</v>
      </c>
      <c r="B15" s="13" t="s">
        <v>37</v>
      </c>
      <c r="C15" s="14">
        <v>177.496422857033</v>
      </c>
      <c r="D15" s="13">
        <v>2</v>
      </c>
      <c r="E15" s="13">
        <v>1</v>
      </c>
      <c r="F15" s="15">
        <v>0.77038377976143102</v>
      </c>
      <c r="G15" s="13" t="s">
        <v>73</v>
      </c>
      <c r="H15" s="13">
        <v>20</v>
      </c>
      <c r="I15" s="13">
        <v>13.64</v>
      </c>
      <c r="J15" s="16">
        <f t="shared" si="0"/>
        <v>2421.05120776993</v>
      </c>
      <c r="K15" s="17">
        <f>D15*H15*2*(0.47+0.38*6.98)</f>
        <v>249.79199999999997</v>
      </c>
      <c r="L15" s="17">
        <f>E15*414501</f>
        <v>414501</v>
      </c>
    </row>
    <row r="16" spans="1:12" x14ac:dyDescent="0.2">
      <c r="A16" s="13">
        <v>21</v>
      </c>
      <c r="B16" s="13" t="s">
        <v>38</v>
      </c>
      <c r="C16" s="14">
        <v>171.017349908412</v>
      </c>
      <c r="D16" s="13">
        <v>2</v>
      </c>
      <c r="E16" s="13">
        <v>1</v>
      </c>
      <c r="F16" s="15">
        <v>0.74226280342192996</v>
      </c>
      <c r="G16" s="13" t="s">
        <v>73</v>
      </c>
      <c r="H16" s="13">
        <v>20</v>
      </c>
      <c r="I16" s="13">
        <v>13.64</v>
      </c>
      <c r="J16" s="16">
        <f t="shared" si="0"/>
        <v>2332.6766527507398</v>
      </c>
      <c r="K16" s="17">
        <f>D16*H16*2*(0.47+0.38*6.98)</f>
        <v>249.79199999999997</v>
      </c>
      <c r="L16" s="17">
        <f>E16*414501</f>
        <v>414501</v>
      </c>
    </row>
    <row r="17" spans="1:12" x14ac:dyDescent="0.2">
      <c r="A17" s="13">
        <v>22</v>
      </c>
      <c r="B17" s="13" t="s">
        <v>39</v>
      </c>
      <c r="C17" s="14">
        <v>154.410786020454</v>
      </c>
      <c r="D17" s="13">
        <v>2</v>
      </c>
      <c r="E17" s="13">
        <v>1</v>
      </c>
      <c r="F17" s="15">
        <v>0.67018570321377802</v>
      </c>
      <c r="G17" s="13" t="s">
        <v>73</v>
      </c>
      <c r="H17" s="13">
        <v>20</v>
      </c>
      <c r="I17" s="13">
        <v>13.64</v>
      </c>
      <c r="J17" s="16">
        <f t="shared" si="0"/>
        <v>2106.1631213189926</v>
      </c>
      <c r="K17" s="17">
        <f>D17*H17*2*(0.47+0.38*6.98)</f>
        <v>249.79199999999997</v>
      </c>
      <c r="L17" s="17">
        <f>E17*414501</f>
        <v>414501</v>
      </c>
    </row>
    <row r="18" spans="1:12" x14ac:dyDescent="0.2">
      <c r="A18" s="13">
        <v>23</v>
      </c>
      <c r="B18" s="13">
        <v>10169</v>
      </c>
      <c r="C18" s="14">
        <v>155.767146288986</v>
      </c>
      <c r="D18" s="13">
        <v>2</v>
      </c>
      <c r="E18" s="13">
        <v>1</v>
      </c>
      <c r="F18" s="15">
        <v>0.67607268354594696</v>
      </c>
      <c r="G18" s="13" t="s">
        <v>73</v>
      </c>
      <c r="H18" s="13">
        <v>20</v>
      </c>
      <c r="I18" s="13">
        <v>13.64</v>
      </c>
      <c r="J18" s="16"/>
      <c r="K18" s="17"/>
      <c r="L18" s="17"/>
    </row>
    <row r="19" spans="1:12" x14ac:dyDescent="0.2">
      <c r="A19" s="13">
        <v>23</v>
      </c>
      <c r="B19" s="13">
        <v>10367</v>
      </c>
      <c r="C19" s="14">
        <v>155.767146288986</v>
      </c>
      <c r="D19" s="13">
        <v>2</v>
      </c>
      <c r="E19" s="13">
        <v>1</v>
      </c>
      <c r="F19" s="15">
        <v>0.67607268354594696</v>
      </c>
      <c r="G19" s="13" t="s">
        <v>73</v>
      </c>
      <c r="H19" s="13">
        <v>20</v>
      </c>
      <c r="I19" s="13">
        <v>13.64</v>
      </c>
      <c r="J19" s="16">
        <f t="shared" si="0"/>
        <v>2124.6638753817692</v>
      </c>
      <c r="K19" s="17">
        <f>D19*H19*2*(0.47+0.38*6.98)</f>
        <v>249.79199999999997</v>
      </c>
      <c r="L19" s="17">
        <f>E19*414501</f>
        <v>414501</v>
      </c>
    </row>
    <row r="20" spans="1:12" x14ac:dyDescent="0.2">
      <c r="A20" s="13">
        <v>24</v>
      </c>
      <c r="B20" s="13">
        <v>10037</v>
      </c>
      <c r="C20" s="14">
        <v>145.837791694315</v>
      </c>
      <c r="D20" s="13">
        <v>2</v>
      </c>
      <c r="E20" s="13">
        <v>1</v>
      </c>
      <c r="F20" s="15">
        <v>0.63297652645102098</v>
      </c>
      <c r="G20" s="13" t="s">
        <v>73</v>
      </c>
      <c r="H20" s="13">
        <v>20</v>
      </c>
      <c r="I20" s="13">
        <v>13.64</v>
      </c>
      <c r="J20" s="16"/>
      <c r="K20" s="17"/>
      <c r="L20" s="17"/>
    </row>
    <row r="21" spans="1:12" x14ac:dyDescent="0.2">
      <c r="A21" s="13">
        <v>24</v>
      </c>
      <c r="B21" s="13">
        <v>11106</v>
      </c>
      <c r="C21" s="14">
        <v>145.837791694315</v>
      </c>
      <c r="D21" s="13">
        <v>2</v>
      </c>
      <c r="E21" s="13">
        <v>1</v>
      </c>
      <c r="F21" s="15">
        <v>0.63297652645102098</v>
      </c>
      <c r="G21" s="13" t="s">
        <v>73</v>
      </c>
      <c r="H21" s="13">
        <v>20</v>
      </c>
      <c r="I21" s="13">
        <v>13.64</v>
      </c>
      <c r="J21" s="16">
        <f t="shared" si="0"/>
        <v>1989.2274787104568</v>
      </c>
      <c r="K21" s="17">
        <f>D21*H21*2*(0.47+0.38*6.98)</f>
        <v>249.79199999999997</v>
      </c>
      <c r="L21" s="17">
        <f>E21*414501</f>
        <v>414501</v>
      </c>
    </row>
    <row r="22" spans="1:12" x14ac:dyDescent="0.2">
      <c r="A22" s="13">
        <v>25</v>
      </c>
      <c r="B22" s="13">
        <v>10486</v>
      </c>
      <c r="C22" s="14">
        <v>155.132423951851</v>
      </c>
      <c r="D22" s="13">
        <v>2</v>
      </c>
      <c r="E22" s="13">
        <v>1</v>
      </c>
      <c r="F22" s="15">
        <v>0.67331781229102305</v>
      </c>
      <c r="G22" s="13" t="s">
        <v>73</v>
      </c>
      <c r="H22" s="13">
        <v>20</v>
      </c>
      <c r="I22" s="13">
        <v>13.64</v>
      </c>
      <c r="J22" s="16">
        <f t="shared" si="0"/>
        <v>2116.0062627032476</v>
      </c>
      <c r="K22" s="17">
        <f>D22*H22*2*(0.47+0.38*6.98)</f>
        <v>249.79199999999997</v>
      </c>
      <c r="L22" s="17">
        <f>E22*414501</f>
        <v>414501</v>
      </c>
    </row>
    <row r="23" spans="1:12" x14ac:dyDescent="0.2">
      <c r="A23" s="13">
        <v>32</v>
      </c>
      <c r="B23" s="13">
        <v>10264</v>
      </c>
      <c r="C23" s="14">
        <v>218.94363070141301</v>
      </c>
      <c r="D23" s="13">
        <v>3</v>
      </c>
      <c r="E23" s="13">
        <v>2</v>
      </c>
      <c r="F23" s="15">
        <v>0.63351744994621895</v>
      </c>
      <c r="G23" s="13" t="s">
        <v>73</v>
      </c>
      <c r="H23" s="13">
        <v>20</v>
      </c>
      <c r="I23" s="13">
        <v>13.64</v>
      </c>
      <c r="J23" s="16"/>
      <c r="K23" s="17"/>
      <c r="L23" s="17"/>
    </row>
    <row r="24" spans="1:12" x14ac:dyDescent="0.2">
      <c r="A24" s="13">
        <v>32</v>
      </c>
      <c r="B24" s="13">
        <v>10878</v>
      </c>
      <c r="C24" s="14">
        <v>218.94363070141301</v>
      </c>
      <c r="D24" s="13">
        <v>3</v>
      </c>
      <c r="E24" s="13">
        <v>2</v>
      </c>
      <c r="F24" s="15">
        <v>0.63351744994621895</v>
      </c>
      <c r="G24" s="13" t="s">
        <v>73</v>
      </c>
      <c r="H24" s="13">
        <v>20</v>
      </c>
      <c r="I24" s="13">
        <v>13.64</v>
      </c>
      <c r="J24" s="16">
        <f t="shared" si="0"/>
        <v>2986.3911227672738</v>
      </c>
      <c r="K24" s="17">
        <f>D24*H24*2*(0.47+0.38*6.98)</f>
        <v>374.68799999999999</v>
      </c>
      <c r="L24" s="17">
        <f>E24*414501</f>
        <v>829002</v>
      </c>
    </row>
    <row r="25" spans="1:12" x14ac:dyDescent="0.2">
      <c r="A25" s="13">
        <v>33</v>
      </c>
      <c r="B25" s="13">
        <v>10151</v>
      </c>
      <c r="C25" s="14">
        <v>111.515145451629</v>
      </c>
      <c r="D25" s="13">
        <v>2</v>
      </c>
      <c r="E25" s="13">
        <v>2</v>
      </c>
      <c r="F25" s="15">
        <v>0.48400670768936299</v>
      </c>
      <c r="G25" s="13" t="s">
        <v>73</v>
      </c>
      <c r="H25" s="13">
        <v>20</v>
      </c>
      <c r="I25" s="13">
        <v>13.64</v>
      </c>
      <c r="J25" s="16"/>
      <c r="K25" s="17"/>
      <c r="L25" s="17"/>
    </row>
    <row r="26" spans="1:12" x14ac:dyDescent="0.2">
      <c r="A26" s="13">
        <v>33</v>
      </c>
      <c r="B26" s="13">
        <v>10360</v>
      </c>
      <c r="C26" s="14">
        <v>111.515145451629</v>
      </c>
      <c r="D26" s="13">
        <v>2</v>
      </c>
      <c r="E26" s="13">
        <v>2</v>
      </c>
      <c r="F26" s="15">
        <v>0.48400670768936299</v>
      </c>
      <c r="G26" s="13" t="s">
        <v>73</v>
      </c>
      <c r="H26" s="13">
        <v>20</v>
      </c>
      <c r="I26" s="13">
        <v>13.64</v>
      </c>
      <c r="J26" s="16"/>
      <c r="K26" s="17"/>
      <c r="L26" s="17"/>
    </row>
    <row r="27" spans="1:12" x14ac:dyDescent="0.2">
      <c r="A27" s="13">
        <v>33</v>
      </c>
      <c r="B27" s="13">
        <v>10490</v>
      </c>
      <c r="C27" s="14">
        <v>111.515145451629</v>
      </c>
      <c r="D27" s="13">
        <v>2</v>
      </c>
      <c r="E27" s="13">
        <v>2</v>
      </c>
      <c r="F27" s="15">
        <v>0.48400670768936299</v>
      </c>
      <c r="G27" s="13" t="s">
        <v>73</v>
      </c>
      <c r="H27" s="13">
        <v>20</v>
      </c>
      <c r="I27" s="13">
        <v>13.64</v>
      </c>
      <c r="J27" s="16"/>
      <c r="K27" s="17"/>
      <c r="L27" s="17"/>
    </row>
    <row r="28" spans="1:12" x14ac:dyDescent="0.2">
      <c r="A28" s="13">
        <v>33</v>
      </c>
      <c r="B28" s="13">
        <v>10638</v>
      </c>
      <c r="C28" s="14">
        <v>111.515145451629</v>
      </c>
      <c r="D28" s="13">
        <v>2</v>
      </c>
      <c r="E28" s="13">
        <v>2</v>
      </c>
      <c r="F28" s="15">
        <v>0.48400670768936299</v>
      </c>
      <c r="G28" s="13" t="s">
        <v>73</v>
      </c>
      <c r="H28" s="13">
        <v>20</v>
      </c>
      <c r="I28" s="13">
        <v>13.64</v>
      </c>
      <c r="J28" s="16"/>
      <c r="K28" s="17"/>
      <c r="L28" s="17"/>
    </row>
    <row r="29" spans="1:12" x14ac:dyDescent="0.2">
      <c r="A29" s="13">
        <v>33</v>
      </c>
      <c r="B29" s="13">
        <v>10838</v>
      </c>
      <c r="C29" s="14">
        <v>111.515145451629</v>
      </c>
      <c r="D29" s="13">
        <v>2</v>
      </c>
      <c r="E29" s="13">
        <v>2</v>
      </c>
      <c r="F29" s="15">
        <v>0.48400670768936299</v>
      </c>
      <c r="G29" s="13" t="s">
        <v>73</v>
      </c>
      <c r="H29" s="13">
        <v>20</v>
      </c>
      <c r="I29" s="13">
        <v>13.64</v>
      </c>
      <c r="J29" s="16">
        <f t="shared" si="0"/>
        <v>1521.0665839602195</v>
      </c>
      <c r="K29" s="17">
        <f>D29*H29*2*(0.47+0.38*6.98)</f>
        <v>249.79199999999997</v>
      </c>
      <c r="L29" s="17">
        <f>E29*414501</f>
        <v>829002</v>
      </c>
    </row>
    <row r="30" spans="1:12" x14ac:dyDescent="0.2">
      <c r="A30" s="13">
        <v>34</v>
      </c>
      <c r="B30" s="13">
        <v>11301</v>
      </c>
      <c r="C30" s="14">
        <v>750.16547630666605</v>
      </c>
      <c r="D30" s="13">
        <v>10</v>
      </c>
      <c r="E30" s="13">
        <v>4</v>
      </c>
      <c r="F30" s="15">
        <v>0.651185309293981</v>
      </c>
      <c r="G30" s="13" t="s">
        <v>75</v>
      </c>
      <c r="H30" s="13">
        <v>20</v>
      </c>
      <c r="I30" s="13">
        <v>11.7</v>
      </c>
      <c r="J30" s="16">
        <f t="shared" si="0"/>
        <v>8776.9360727879921</v>
      </c>
      <c r="K30" s="17">
        <f>D30*H30*2*(0.47+0.38*6.98)</f>
        <v>1248.96</v>
      </c>
      <c r="L30" s="17">
        <f>E30*414501</f>
        <v>1658004</v>
      </c>
    </row>
    <row r="31" spans="1:12" x14ac:dyDescent="0.2">
      <c r="A31" s="13">
        <v>35</v>
      </c>
      <c r="B31" s="13">
        <v>10203</v>
      </c>
      <c r="C31" s="14">
        <v>156.80824401942201</v>
      </c>
      <c r="D31" s="13">
        <v>2</v>
      </c>
      <c r="E31" s="13">
        <v>1</v>
      </c>
      <c r="F31" s="15">
        <v>0.68059133688985496</v>
      </c>
      <c r="G31" s="13" t="s">
        <v>75</v>
      </c>
      <c r="H31" s="13">
        <v>20</v>
      </c>
      <c r="I31" s="13">
        <v>11.7</v>
      </c>
      <c r="J31" s="16">
        <f t="shared" si="0"/>
        <v>1834.6564550272374</v>
      </c>
      <c r="K31" s="17">
        <f>D31*H31*2*(0.47+0.38*6.98)</f>
        <v>249.79199999999997</v>
      </c>
      <c r="L31" s="17">
        <f>E31*414501</f>
        <v>414501</v>
      </c>
    </row>
    <row r="32" spans="1:12" x14ac:dyDescent="0.2">
      <c r="A32" s="13">
        <v>36</v>
      </c>
      <c r="B32" s="13">
        <v>10019</v>
      </c>
      <c r="C32" s="14">
        <v>135.27968383272599</v>
      </c>
      <c r="D32" s="13">
        <v>2</v>
      </c>
      <c r="E32" s="13">
        <v>2</v>
      </c>
      <c r="F32" s="15">
        <v>0.58715140552398704</v>
      </c>
      <c r="G32" s="13" t="s">
        <v>75</v>
      </c>
      <c r="H32" s="13">
        <v>20</v>
      </c>
      <c r="I32" s="13">
        <v>11.7</v>
      </c>
      <c r="J32" s="16"/>
      <c r="K32" s="17"/>
      <c r="L32" s="17"/>
    </row>
    <row r="33" spans="1:12" x14ac:dyDescent="0.2">
      <c r="A33" s="13">
        <v>36</v>
      </c>
      <c r="B33" s="13">
        <v>11156</v>
      </c>
      <c r="C33" s="14">
        <v>135.27968383272599</v>
      </c>
      <c r="D33" s="13">
        <v>2</v>
      </c>
      <c r="E33" s="13">
        <v>2</v>
      </c>
      <c r="F33" s="15">
        <v>0.58715140552398704</v>
      </c>
      <c r="G33" s="13" t="s">
        <v>75</v>
      </c>
      <c r="H33" s="13">
        <v>20</v>
      </c>
      <c r="I33" s="13">
        <v>11.7</v>
      </c>
      <c r="J33" s="16"/>
      <c r="K33" s="17"/>
      <c r="L33" s="17"/>
    </row>
    <row r="34" spans="1:12" x14ac:dyDescent="0.2">
      <c r="A34" s="13">
        <v>36</v>
      </c>
      <c r="B34" s="13">
        <v>11182</v>
      </c>
      <c r="C34" s="14">
        <v>135.27968383272599</v>
      </c>
      <c r="D34" s="13">
        <v>2</v>
      </c>
      <c r="E34" s="13">
        <v>2</v>
      </c>
      <c r="F34" s="15">
        <v>0.58715140552398704</v>
      </c>
      <c r="G34" s="13" t="s">
        <v>75</v>
      </c>
      <c r="H34" s="13">
        <v>20</v>
      </c>
      <c r="I34" s="13">
        <v>11.7</v>
      </c>
      <c r="J34" s="16">
        <f t="shared" si="0"/>
        <v>1582.7723008428941</v>
      </c>
      <c r="K34" s="17">
        <f>D34*H34*2*(0.47+0.38*6.98)</f>
        <v>249.79199999999997</v>
      </c>
      <c r="L34" s="17">
        <f>E34*414501</f>
        <v>829002</v>
      </c>
    </row>
    <row r="35" spans="1:12" x14ac:dyDescent="0.2">
      <c r="A35" s="13">
        <v>38</v>
      </c>
      <c r="B35" s="13">
        <v>10196</v>
      </c>
      <c r="C35" s="14">
        <v>136.204576</v>
      </c>
      <c r="D35" s="13">
        <v>2</v>
      </c>
      <c r="E35" s="13">
        <v>2</v>
      </c>
      <c r="F35" s="15">
        <v>0.591165694444444</v>
      </c>
      <c r="G35" s="13" t="s">
        <v>80</v>
      </c>
      <c r="H35" s="13">
        <v>65</v>
      </c>
      <c r="I35" s="13">
        <v>48.76</v>
      </c>
      <c r="J35" s="16"/>
      <c r="K35" s="17"/>
      <c r="L35" s="17"/>
    </row>
    <row r="36" spans="1:12" x14ac:dyDescent="0.2">
      <c r="A36" s="13">
        <v>38</v>
      </c>
      <c r="B36" s="13">
        <v>11169</v>
      </c>
      <c r="C36" s="14">
        <v>136.204576</v>
      </c>
      <c r="D36" s="13">
        <v>2</v>
      </c>
      <c r="E36" s="13">
        <v>2</v>
      </c>
      <c r="F36" s="15">
        <v>0.591165694444444</v>
      </c>
      <c r="G36" s="13" t="s">
        <v>80</v>
      </c>
      <c r="H36" s="13">
        <v>65</v>
      </c>
      <c r="I36" s="13">
        <v>48.76</v>
      </c>
      <c r="J36" s="16">
        <f t="shared" si="0"/>
        <v>6641.3351257599998</v>
      </c>
      <c r="K36" s="17">
        <f>D36*H36*2*(0.47+0.38*6.98)</f>
        <v>811.82399999999996</v>
      </c>
      <c r="L36" s="17">
        <f>E36*414501</f>
        <v>829002</v>
      </c>
    </row>
    <row r="37" spans="1:12" x14ac:dyDescent="0.2">
      <c r="A37" s="13">
        <v>39</v>
      </c>
      <c r="B37" s="13">
        <v>11270</v>
      </c>
      <c r="C37" s="14">
        <v>191.03106434444399</v>
      </c>
      <c r="D37" s="13">
        <v>3</v>
      </c>
      <c r="E37" s="13">
        <v>2</v>
      </c>
      <c r="F37" s="15">
        <v>0.552751922292952</v>
      </c>
      <c r="G37" s="13" t="s">
        <v>71</v>
      </c>
      <c r="H37" s="13">
        <v>40</v>
      </c>
      <c r="I37" s="13">
        <v>13.72</v>
      </c>
      <c r="J37" s="16">
        <f t="shared" si="0"/>
        <v>2620.9462028057715</v>
      </c>
      <c r="K37" s="17">
        <f>D37*H37*2*(0.47+0.38*6.98)</f>
        <v>749.37599999999998</v>
      </c>
      <c r="L37" s="17">
        <f>E37*414501</f>
        <v>829002</v>
      </c>
    </row>
    <row r="38" spans="1:12" x14ac:dyDescent="0.2">
      <c r="A38" s="13">
        <v>40</v>
      </c>
      <c r="B38" s="13">
        <v>11425</v>
      </c>
      <c r="C38" s="14">
        <v>173.75230481481401</v>
      </c>
      <c r="D38" s="13">
        <v>2</v>
      </c>
      <c r="E38" s="13">
        <v>1</v>
      </c>
      <c r="F38" s="15">
        <v>0.75413326742541098</v>
      </c>
      <c r="G38" s="13" t="s">
        <v>71</v>
      </c>
      <c r="H38" s="13">
        <v>40</v>
      </c>
      <c r="I38" s="13">
        <v>13.72</v>
      </c>
      <c r="J38" s="16">
        <f t="shared" si="0"/>
        <v>2383.8816220592485</v>
      </c>
      <c r="K38" s="17">
        <f>D38*H38*2*(0.47+0.38*6.98)</f>
        <v>499.58399999999995</v>
      </c>
      <c r="L38" s="17">
        <f>E38*414501</f>
        <v>414501</v>
      </c>
    </row>
    <row r="39" spans="1:12" x14ac:dyDescent="0.2">
      <c r="A39" s="13">
        <v>41</v>
      </c>
      <c r="B39" s="13">
        <v>10032</v>
      </c>
      <c r="C39" s="14">
        <v>145.321763726283</v>
      </c>
      <c r="D39" s="13">
        <v>2</v>
      </c>
      <c r="E39" s="13">
        <v>2</v>
      </c>
      <c r="F39" s="15">
        <v>0.63073682172866097</v>
      </c>
      <c r="G39" s="13" t="s">
        <v>71</v>
      </c>
      <c r="H39" s="13">
        <v>40</v>
      </c>
      <c r="I39" s="13">
        <v>13.72</v>
      </c>
      <c r="J39" s="16"/>
      <c r="K39" s="17"/>
      <c r="L39" s="17"/>
    </row>
    <row r="40" spans="1:12" x14ac:dyDescent="0.2">
      <c r="A40" s="13">
        <v>41</v>
      </c>
      <c r="B40" s="13">
        <v>10118</v>
      </c>
      <c r="C40" s="14">
        <v>145.321763726283</v>
      </c>
      <c r="D40" s="13">
        <v>2</v>
      </c>
      <c r="E40" s="13">
        <v>2</v>
      </c>
      <c r="F40" s="15">
        <v>0.63073682172866097</v>
      </c>
      <c r="G40" s="13" t="s">
        <v>71</v>
      </c>
      <c r="H40" s="13">
        <v>40</v>
      </c>
      <c r="I40" s="13">
        <v>13.72</v>
      </c>
      <c r="J40" s="16">
        <f t="shared" si="0"/>
        <v>1993.8145983246027</v>
      </c>
      <c r="K40" s="17">
        <f>D40*H40*2*(0.47+0.38*6.98)</f>
        <v>499.58399999999995</v>
      </c>
      <c r="L40" s="17">
        <f>E40*414501</f>
        <v>829002</v>
      </c>
    </row>
    <row r="41" spans="1:12" x14ac:dyDescent="0.2">
      <c r="J41" s="9">
        <f>SUM(J2:J40)</f>
        <v>139332.13295744688</v>
      </c>
      <c r="K41" s="10">
        <f>SUM(K2:K40)</f>
        <v>18859.295999999995</v>
      </c>
      <c r="L41" s="10">
        <f>SUM(L2:L40)</f>
        <v>24870060</v>
      </c>
    </row>
    <row r="42" spans="1:12" x14ac:dyDescent="0.2">
      <c r="J42" s="11">
        <f>J41*250</f>
        <v>34833033.239361718</v>
      </c>
      <c r="K42" s="12">
        <f>K41*250+L41</f>
        <v>29584884</v>
      </c>
    </row>
  </sheetData>
  <autoFilter ref="A1:L42"/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26" workbookViewId="0">
      <selection activeCell="O47" sqref="O47"/>
    </sheetView>
  </sheetViews>
  <sheetFormatPr defaultRowHeight="14.25" x14ac:dyDescent="0.2"/>
  <cols>
    <col min="1" max="1" width="7.125" bestFit="1" customWidth="1"/>
    <col min="2" max="2" width="29.625" bestFit="1" customWidth="1"/>
    <col min="3" max="3" width="10" style="5" bestFit="1" customWidth="1"/>
    <col min="4" max="5" width="9" bestFit="1" customWidth="1"/>
    <col min="6" max="6" width="7.125" style="4" bestFit="1" customWidth="1"/>
    <col min="7" max="7" width="7.125" bestFit="1" customWidth="1"/>
    <col min="8" max="8" width="7.125" customWidth="1"/>
    <col min="9" max="9" width="12.125" bestFit="1" customWidth="1"/>
    <col min="10" max="10" width="15.875" style="9" customWidth="1"/>
    <col min="11" max="12" width="15.875" style="10" customWidth="1"/>
  </cols>
  <sheetData>
    <row r="1" spans="1:12" x14ac:dyDescent="0.2">
      <c r="A1" s="18" t="s">
        <v>91</v>
      </c>
      <c r="B1" s="18" t="s">
        <v>87</v>
      </c>
      <c r="C1" s="19" t="s">
        <v>94</v>
      </c>
      <c r="D1" s="13" t="s">
        <v>89</v>
      </c>
      <c r="E1" s="13" t="s">
        <v>88</v>
      </c>
      <c r="F1" s="20" t="s">
        <v>90</v>
      </c>
      <c r="G1" s="18" t="s">
        <v>69</v>
      </c>
      <c r="H1" s="18" t="s">
        <v>68</v>
      </c>
      <c r="I1" s="18" t="s">
        <v>85</v>
      </c>
      <c r="J1" s="16" t="s">
        <v>86</v>
      </c>
      <c r="K1" s="17" t="s">
        <v>92</v>
      </c>
      <c r="L1" s="17" t="s">
        <v>93</v>
      </c>
    </row>
    <row r="2" spans="1:12" x14ac:dyDescent="0.2">
      <c r="A2" s="18">
        <v>1</v>
      </c>
      <c r="B2" s="18">
        <v>11508</v>
      </c>
      <c r="C2" s="19">
        <v>30.765882539682501</v>
      </c>
      <c r="D2" s="18">
        <v>2</v>
      </c>
      <c r="E2" s="18">
        <v>1</v>
      </c>
      <c r="F2" s="20">
        <v>0.133532476300705</v>
      </c>
      <c r="G2" s="18" t="s">
        <v>72</v>
      </c>
      <c r="H2" s="18">
        <v>65</v>
      </c>
      <c r="I2" s="18">
        <v>26.47</v>
      </c>
      <c r="J2" s="16">
        <f t="shared" ref="J2:J59" si="0">I2*C2</f>
        <v>814.37291082539571</v>
      </c>
      <c r="K2" s="17">
        <f>D2*H2*2*(0.47+0.38*6.98)</f>
        <v>811.82399999999996</v>
      </c>
      <c r="L2" s="17">
        <f>E2*414501</f>
        <v>414501</v>
      </c>
    </row>
    <row r="3" spans="1:12" x14ac:dyDescent="0.2">
      <c r="A3" s="18">
        <v>2</v>
      </c>
      <c r="B3" s="18">
        <v>11228</v>
      </c>
      <c r="C3" s="19">
        <v>18.8118963680555</v>
      </c>
      <c r="D3" s="18">
        <v>2</v>
      </c>
      <c r="E3" s="18">
        <v>2</v>
      </c>
      <c r="F3" s="20">
        <v>8.1648855764130002E-2</v>
      </c>
      <c r="G3" s="18" t="s">
        <v>84</v>
      </c>
      <c r="H3" s="18">
        <v>100</v>
      </c>
      <c r="I3" s="18">
        <v>40</v>
      </c>
      <c r="J3" s="16">
        <f t="shared" si="0"/>
        <v>752.47585472221999</v>
      </c>
      <c r="K3" s="17">
        <f t="shared" ref="K3:K59" si="1">D3*H3*2*(0.47+0.38*6.98)</f>
        <v>1248.96</v>
      </c>
      <c r="L3" s="17">
        <f t="shared" ref="L3:L59" si="2">E3*414501</f>
        <v>829002</v>
      </c>
    </row>
    <row r="4" spans="1:12" x14ac:dyDescent="0.2">
      <c r="A4" s="18">
        <v>3</v>
      </c>
      <c r="B4" s="18">
        <v>10012</v>
      </c>
      <c r="C4" s="19">
        <v>183.39311612592499</v>
      </c>
      <c r="D4" s="18">
        <v>2</v>
      </c>
      <c r="E4" s="18">
        <v>2</v>
      </c>
      <c r="F4" s="20">
        <v>0.79597706651877498</v>
      </c>
      <c r="G4" s="18" t="s">
        <v>76</v>
      </c>
      <c r="H4" s="18">
        <v>45</v>
      </c>
      <c r="I4" s="18">
        <v>16.8</v>
      </c>
      <c r="J4" s="16">
        <f t="shared" si="0"/>
        <v>3081.0043509155398</v>
      </c>
      <c r="K4" s="17">
        <f t="shared" si="1"/>
        <v>562.03199999999993</v>
      </c>
      <c r="L4" s="17">
        <f t="shared" si="2"/>
        <v>829002</v>
      </c>
    </row>
    <row r="5" spans="1:12" x14ac:dyDescent="0.2">
      <c r="A5" s="18">
        <v>4</v>
      </c>
      <c r="B5" s="18">
        <v>10939</v>
      </c>
      <c r="C5" s="19">
        <v>25.851488666666601</v>
      </c>
      <c r="D5" s="18">
        <v>2</v>
      </c>
      <c r="E5" s="18">
        <v>2</v>
      </c>
      <c r="F5" s="20">
        <v>0.11220264178240701</v>
      </c>
      <c r="G5" s="18" t="s">
        <v>76</v>
      </c>
      <c r="H5" s="18">
        <v>45</v>
      </c>
      <c r="I5" s="18">
        <v>16.8</v>
      </c>
      <c r="J5" s="16">
        <f t="shared" si="0"/>
        <v>434.30500959999893</v>
      </c>
      <c r="K5" s="17">
        <f t="shared" si="1"/>
        <v>562.03199999999993</v>
      </c>
      <c r="L5" s="17">
        <f t="shared" si="2"/>
        <v>829002</v>
      </c>
    </row>
    <row r="6" spans="1:12" x14ac:dyDescent="0.2">
      <c r="A6" s="18">
        <v>5</v>
      </c>
      <c r="B6" s="18">
        <v>10261</v>
      </c>
      <c r="C6" s="19">
        <v>29.3574004629629</v>
      </c>
      <c r="D6" s="18">
        <v>2</v>
      </c>
      <c r="E6" s="18">
        <v>1</v>
      </c>
      <c r="F6" s="20">
        <v>0.127419272842721</v>
      </c>
      <c r="G6" s="18" t="s">
        <v>77</v>
      </c>
      <c r="H6" s="18">
        <v>80</v>
      </c>
      <c r="I6" s="18">
        <v>34.869999999999997</v>
      </c>
      <c r="J6" s="16">
        <f t="shared" si="0"/>
        <v>1023.6925541435163</v>
      </c>
      <c r="K6" s="17">
        <f t="shared" si="1"/>
        <v>999.16799999999989</v>
      </c>
      <c r="L6" s="17">
        <f t="shared" si="2"/>
        <v>414501</v>
      </c>
    </row>
    <row r="7" spans="1:12" x14ac:dyDescent="0.2">
      <c r="A7" s="18">
        <v>6</v>
      </c>
      <c r="B7" s="18">
        <v>11031</v>
      </c>
      <c r="C7" s="19">
        <v>23.7010398545454</v>
      </c>
      <c r="D7" s="18">
        <v>2</v>
      </c>
      <c r="E7" s="18">
        <v>2</v>
      </c>
      <c r="F7" s="20">
        <v>0.102869096590909</v>
      </c>
      <c r="G7" s="18" t="s">
        <v>83</v>
      </c>
      <c r="H7" s="18">
        <v>120</v>
      </c>
      <c r="I7" s="18">
        <v>54.23</v>
      </c>
      <c r="J7" s="16">
        <f t="shared" si="0"/>
        <v>1285.307391311997</v>
      </c>
      <c r="K7" s="17">
        <f t="shared" si="1"/>
        <v>1498.752</v>
      </c>
      <c r="L7" s="17">
        <f t="shared" si="2"/>
        <v>829002</v>
      </c>
    </row>
    <row r="8" spans="1:12" x14ac:dyDescent="0.2">
      <c r="A8" s="18">
        <v>7</v>
      </c>
      <c r="B8" s="18">
        <v>10855</v>
      </c>
      <c r="C8" s="19">
        <v>36.802372711078</v>
      </c>
      <c r="D8" s="18">
        <v>2</v>
      </c>
      <c r="E8" s="18">
        <v>1</v>
      </c>
      <c r="F8" s="20">
        <v>0.15973252044738701</v>
      </c>
      <c r="G8" s="18" t="s">
        <v>74</v>
      </c>
      <c r="H8" s="18">
        <v>60</v>
      </c>
      <c r="I8" s="18">
        <v>19.98</v>
      </c>
      <c r="J8" s="16"/>
      <c r="K8" s="17"/>
      <c r="L8" s="17"/>
    </row>
    <row r="9" spans="1:12" x14ac:dyDescent="0.2">
      <c r="A9" s="18">
        <v>7</v>
      </c>
      <c r="B9" s="18">
        <v>10846</v>
      </c>
      <c r="C9" s="19">
        <v>36.802372711078</v>
      </c>
      <c r="D9" s="18">
        <v>2</v>
      </c>
      <c r="E9" s="18">
        <v>1</v>
      </c>
      <c r="F9" s="20">
        <v>0.15973252044738701</v>
      </c>
      <c r="G9" s="18" t="s">
        <v>74</v>
      </c>
      <c r="H9" s="18">
        <v>60</v>
      </c>
      <c r="I9" s="18">
        <v>19.98</v>
      </c>
      <c r="J9" s="16">
        <f t="shared" si="0"/>
        <v>735.31140676733844</v>
      </c>
      <c r="K9" s="17">
        <f t="shared" si="1"/>
        <v>749.37599999999998</v>
      </c>
      <c r="L9" s="17">
        <f t="shared" si="2"/>
        <v>414501</v>
      </c>
    </row>
    <row r="10" spans="1:12" x14ac:dyDescent="0.2">
      <c r="A10" s="18">
        <v>8</v>
      </c>
      <c r="B10" s="18">
        <v>11189</v>
      </c>
      <c r="C10" s="19">
        <v>25.151886458333301</v>
      </c>
      <c r="D10" s="18">
        <v>2</v>
      </c>
      <c r="E10" s="18">
        <v>1</v>
      </c>
      <c r="F10" s="20">
        <v>0.109166173864293</v>
      </c>
      <c r="G10" s="18" t="s">
        <v>81</v>
      </c>
      <c r="H10" s="18">
        <v>30</v>
      </c>
      <c r="I10" s="18">
        <v>25.33</v>
      </c>
      <c r="J10" s="16">
        <f t="shared" si="0"/>
        <v>637.09728398958248</v>
      </c>
      <c r="K10" s="17">
        <f t="shared" si="1"/>
        <v>374.68799999999999</v>
      </c>
      <c r="L10" s="17">
        <f t="shared" si="2"/>
        <v>414501</v>
      </c>
    </row>
    <row r="11" spans="1:12" x14ac:dyDescent="0.2">
      <c r="A11" s="18">
        <v>9</v>
      </c>
      <c r="B11" s="18">
        <v>10160</v>
      </c>
      <c r="C11" s="19">
        <v>193.79134799242999</v>
      </c>
      <c r="D11" s="18">
        <v>3</v>
      </c>
      <c r="E11" s="18">
        <v>2</v>
      </c>
      <c r="F11" s="20">
        <v>0.56073885414476399</v>
      </c>
      <c r="G11" s="18" t="s">
        <v>78</v>
      </c>
      <c r="H11" s="18">
        <v>30</v>
      </c>
      <c r="I11" s="18">
        <v>21.32</v>
      </c>
      <c r="J11" s="16">
        <f t="shared" si="0"/>
        <v>4131.6315391986072</v>
      </c>
      <c r="K11" s="17">
        <f t="shared" si="1"/>
        <v>562.03199999999993</v>
      </c>
      <c r="L11" s="17">
        <f t="shared" si="2"/>
        <v>829002</v>
      </c>
    </row>
    <row r="12" spans="1:12" x14ac:dyDescent="0.2">
      <c r="A12" s="18">
        <v>10</v>
      </c>
      <c r="B12" s="18">
        <v>10274</v>
      </c>
      <c r="C12" s="19">
        <v>52.182030334639798</v>
      </c>
      <c r="D12" s="18">
        <v>2</v>
      </c>
      <c r="E12" s="18">
        <v>1</v>
      </c>
      <c r="F12" s="20">
        <v>0.226484506660763</v>
      </c>
      <c r="G12" s="18" t="s">
        <v>78</v>
      </c>
      <c r="H12" s="18">
        <v>30</v>
      </c>
      <c r="I12" s="18">
        <v>21.32</v>
      </c>
      <c r="J12" s="16">
        <f t="shared" si="0"/>
        <v>1112.5208867345204</v>
      </c>
      <c r="K12" s="17">
        <f t="shared" si="1"/>
        <v>374.68799999999999</v>
      </c>
      <c r="L12" s="17">
        <f t="shared" si="2"/>
        <v>414501</v>
      </c>
    </row>
    <row r="13" spans="1:12" x14ac:dyDescent="0.2">
      <c r="A13" s="18">
        <v>11</v>
      </c>
      <c r="B13" s="18">
        <v>11237</v>
      </c>
      <c r="C13" s="19">
        <v>166.943411608254</v>
      </c>
      <c r="D13" s="18">
        <v>2</v>
      </c>
      <c r="E13" s="18">
        <v>2</v>
      </c>
      <c r="F13" s="20">
        <v>0.72458077954971301</v>
      </c>
      <c r="G13" s="18" t="s">
        <v>82</v>
      </c>
      <c r="H13" s="18">
        <v>110</v>
      </c>
      <c r="I13" s="18">
        <v>50.37</v>
      </c>
      <c r="J13" s="16">
        <f t="shared" si="0"/>
        <v>8408.9396427077536</v>
      </c>
      <c r="K13" s="17">
        <f t="shared" si="1"/>
        <v>1373.856</v>
      </c>
      <c r="L13" s="17">
        <f t="shared" si="2"/>
        <v>829002</v>
      </c>
    </row>
    <row r="14" spans="1:12" x14ac:dyDescent="0.2">
      <c r="A14" s="18">
        <v>12</v>
      </c>
      <c r="B14" s="18">
        <v>10168</v>
      </c>
      <c r="C14" s="19">
        <v>23.653744349943601</v>
      </c>
      <c r="D14" s="18">
        <v>2</v>
      </c>
      <c r="E14" s="18">
        <v>2</v>
      </c>
      <c r="F14" s="20">
        <v>0.102663820963297</v>
      </c>
      <c r="G14" s="18" t="s">
        <v>82</v>
      </c>
      <c r="H14" s="18">
        <v>110</v>
      </c>
      <c r="I14" s="18">
        <v>50.37</v>
      </c>
      <c r="J14" s="16">
        <f t="shared" si="0"/>
        <v>1191.4391029066592</v>
      </c>
      <c r="K14" s="17">
        <f t="shared" si="1"/>
        <v>1373.856</v>
      </c>
      <c r="L14" s="17">
        <f t="shared" si="2"/>
        <v>829002</v>
      </c>
    </row>
    <row r="15" spans="1:12" x14ac:dyDescent="0.2">
      <c r="A15" s="18">
        <v>13</v>
      </c>
      <c r="B15" s="18">
        <v>10369</v>
      </c>
      <c r="C15" s="19">
        <v>275.989990078125</v>
      </c>
      <c r="D15" s="18">
        <v>4</v>
      </c>
      <c r="E15" s="18">
        <v>1</v>
      </c>
      <c r="F15" s="20">
        <v>0.59893661041259705</v>
      </c>
      <c r="G15" s="18" t="s">
        <v>70</v>
      </c>
      <c r="H15" s="18">
        <v>5</v>
      </c>
      <c r="I15" s="18">
        <v>6.12</v>
      </c>
      <c r="J15" s="16">
        <f t="shared" si="0"/>
        <v>1689.0587392781251</v>
      </c>
      <c r="K15" s="17">
        <f t="shared" si="1"/>
        <v>124.89599999999999</v>
      </c>
      <c r="L15" s="17">
        <f t="shared" si="2"/>
        <v>414501</v>
      </c>
    </row>
    <row r="16" spans="1:12" x14ac:dyDescent="0.2">
      <c r="A16" s="18">
        <v>14</v>
      </c>
      <c r="B16" s="18">
        <v>11057</v>
      </c>
      <c r="C16" s="19">
        <v>108.523099817586</v>
      </c>
      <c r="D16" s="18">
        <v>2</v>
      </c>
      <c r="E16" s="18">
        <v>1</v>
      </c>
      <c r="F16" s="20">
        <v>0.47102039851383098</v>
      </c>
      <c r="G16" s="18" t="s">
        <v>70</v>
      </c>
      <c r="H16" s="18">
        <v>5</v>
      </c>
      <c r="I16" s="18">
        <v>6.12</v>
      </c>
      <c r="J16" s="16"/>
      <c r="K16" s="17"/>
      <c r="L16" s="17"/>
    </row>
    <row r="17" spans="1:12" x14ac:dyDescent="0.2">
      <c r="A17" s="18">
        <v>14</v>
      </c>
      <c r="B17" s="18">
        <v>11365</v>
      </c>
      <c r="C17" s="19">
        <v>108.523099817586</v>
      </c>
      <c r="D17" s="18">
        <v>2</v>
      </c>
      <c r="E17" s="18">
        <v>1</v>
      </c>
      <c r="F17" s="20">
        <v>0.47102039851383098</v>
      </c>
      <c r="G17" s="18" t="s">
        <v>70</v>
      </c>
      <c r="H17" s="18">
        <v>5</v>
      </c>
      <c r="I17" s="18">
        <v>6.12</v>
      </c>
      <c r="J17" s="16"/>
      <c r="K17" s="17"/>
      <c r="L17" s="17"/>
    </row>
    <row r="18" spans="1:12" x14ac:dyDescent="0.2">
      <c r="A18" s="18">
        <v>14</v>
      </c>
      <c r="B18" s="18">
        <v>10262</v>
      </c>
      <c r="C18" s="19">
        <v>108.523099817586</v>
      </c>
      <c r="D18" s="18">
        <v>2</v>
      </c>
      <c r="E18" s="18">
        <v>1</v>
      </c>
      <c r="F18" s="20">
        <v>0.47102039851383098</v>
      </c>
      <c r="G18" s="18" t="s">
        <v>70</v>
      </c>
      <c r="H18" s="18">
        <v>5</v>
      </c>
      <c r="I18" s="18">
        <v>6.12</v>
      </c>
      <c r="J18" s="16">
        <f t="shared" si="0"/>
        <v>664.16137088362632</v>
      </c>
      <c r="K18" s="17">
        <f t="shared" si="1"/>
        <v>62.447999999999993</v>
      </c>
      <c r="L18" s="17">
        <f t="shared" si="2"/>
        <v>414501</v>
      </c>
    </row>
    <row r="19" spans="1:12" x14ac:dyDescent="0.2">
      <c r="A19" s="18">
        <v>15</v>
      </c>
      <c r="B19" s="18">
        <v>10178</v>
      </c>
      <c r="C19" s="19">
        <v>2445.9820757709999</v>
      </c>
      <c r="D19" s="18">
        <v>33</v>
      </c>
      <c r="E19" s="18">
        <v>11</v>
      </c>
      <c r="F19" s="20">
        <v>0.64340858474616103</v>
      </c>
      <c r="G19" s="18" t="s">
        <v>73</v>
      </c>
      <c r="H19" s="18">
        <v>20</v>
      </c>
      <c r="I19" s="18">
        <v>13.64</v>
      </c>
      <c r="J19" s="16">
        <f t="shared" si="0"/>
        <v>33363.195513516439</v>
      </c>
      <c r="K19" s="17">
        <f t="shared" si="1"/>
        <v>4121.5680000000002</v>
      </c>
      <c r="L19" s="17">
        <f t="shared" si="2"/>
        <v>4559511</v>
      </c>
    </row>
    <row r="20" spans="1:12" x14ac:dyDescent="0.2">
      <c r="A20" s="18">
        <v>16</v>
      </c>
      <c r="B20" s="18">
        <v>11019</v>
      </c>
      <c r="C20" s="19">
        <v>1737.6588159579301</v>
      </c>
      <c r="D20" s="18">
        <v>23</v>
      </c>
      <c r="E20" s="18">
        <v>8</v>
      </c>
      <c r="F20" s="20">
        <v>0.65581929950103202</v>
      </c>
      <c r="G20" s="18" t="s">
        <v>73</v>
      </c>
      <c r="H20" s="18">
        <v>20</v>
      </c>
      <c r="I20" s="18">
        <v>13.64</v>
      </c>
      <c r="J20" s="16">
        <f t="shared" si="0"/>
        <v>23701.666249666167</v>
      </c>
      <c r="K20" s="17">
        <f t="shared" si="1"/>
        <v>2872.6079999999997</v>
      </c>
      <c r="L20" s="17">
        <f t="shared" si="2"/>
        <v>3316008</v>
      </c>
    </row>
    <row r="21" spans="1:12" x14ac:dyDescent="0.2">
      <c r="A21" s="18">
        <v>17</v>
      </c>
      <c r="B21" s="18" t="s">
        <v>35</v>
      </c>
      <c r="C21" s="19">
        <v>621.82878760289498</v>
      </c>
      <c r="D21" s="18">
        <v>8</v>
      </c>
      <c r="E21" s="18">
        <v>3</v>
      </c>
      <c r="F21" s="20">
        <v>0.67472741710383599</v>
      </c>
      <c r="G21" s="18" t="s">
        <v>73</v>
      </c>
      <c r="H21" s="18">
        <v>20</v>
      </c>
      <c r="I21" s="18">
        <v>13.64</v>
      </c>
      <c r="J21" s="16">
        <f t="shared" si="0"/>
        <v>8481.7446629034876</v>
      </c>
      <c r="K21" s="17">
        <f t="shared" si="1"/>
        <v>999.16799999999989</v>
      </c>
      <c r="L21" s="17">
        <f t="shared" si="2"/>
        <v>1243503</v>
      </c>
    </row>
    <row r="22" spans="1:12" x14ac:dyDescent="0.2">
      <c r="A22" s="18">
        <v>18</v>
      </c>
      <c r="B22" s="18" t="s">
        <v>36</v>
      </c>
      <c r="C22" s="19">
        <v>527.40617298105599</v>
      </c>
      <c r="D22" s="18">
        <v>7</v>
      </c>
      <c r="E22" s="18">
        <v>3</v>
      </c>
      <c r="F22" s="20">
        <v>0.65402551212928595</v>
      </c>
      <c r="G22" s="18" t="s">
        <v>73</v>
      </c>
      <c r="H22" s="18">
        <v>20</v>
      </c>
      <c r="I22" s="18">
        <v>13.64</v>
      </c>
      <c r="J22" s="16">
        <f t="shared" si="0"/>
        <v>7193.8201994616038</v>
      </c>
      <c r="K22" s="17">
        <f t="shared" si="1"/>
        <v>874.27199999999993</v>
      </c>
      <c r="L22" s="17">
        <f t="shared" si="2"/>
        <v>1243503</v>
      </c>
    </row>
    <row r="23" spans="1:12" x14ac:dyDescent="0.2">
      <c r="A23" s="18">
        <v>19</v>
      </c>
      <c r="B23" s="18">
        <v>10023</v>
      </c>
      <c r="C23" s="19">
        <v>298.59245742013798</v>
      </c>
      <c r="D23" s="18">
        <v>4</v>
      </c>
      <c r="E23" s="18">
        <v>2</v>
      </c>
      <c r="F23" s="20">
        <v>0.64798710377634305</v>
      </c>
      <c r="G23" s="18" t="s">
        <v>73</v>
      </c>
      <c r="H23" s="18">
        <v>20</v>
      </c>
      <c r="I23" s="18">
        <v>13.64</v>
      </c>
      <c r="J23" s="16">
        <f t="shared" si="0"/>
        <v>4072.8011192106824</v>
      </c>
      <c r="K23" s="17">
        <f t="shared" si="1"/>
        <v>499.58399999999995</v>
      </c>
      <c r="L23" s="17">
        <f t="shared" si="2"/>
        <v>829002</v>
      </c>
    </row>
    <row r="24" spans="1:12" x14ac:dyDescent="0.2">
      <c r="A24" s="18">
        <v>20</v>
      </c>
      <c r="B24" s="18" t="s">
        <v>37</v>
      </c>
      <c r="C24" s="19">
        <v>177.496422857033</v>
      </c>
      <c r="D24" s="18">
        <v>2</v>
      </c>
      <c r="E24" s="18">
        <v>1</v>
      </c>
      <c r="F24" s="20">
        <v>0.77038377976143102</v>
      </c>
      <c r="G24" s="18" t="s">
        <v>73</v>
      </c>
      <c r="H24" s="18">
        <v>20</v>
      </c>
      <c r="I24" s="18">
        <v>13.64</v>
      </c>
      <c r="J24" s="16">
        <f t="shared" si="0"/>
        <v>2421.05120776993</v>
      </c>
      <c r="K24" s="17">
        <f t="shared" si="1"/>
        <v>249.79199999999997</v>
      </c>
      <c r="L24" s="17">
        <f t="shared" si="2"/>
        <v>414501</v>
      </c>
    </row>
    <row r="25" spans="1:12" x14ac:dyDescent="0.2">
      <c r="A25" s="18">
        <v>21</v>
      </c>
      <c r="B25" s="18" t="s">
        <v>38</v>
      </c>
      <c r="C25" s="19">
        <v>171.017349908412</v>
      </c>
      <c r="D25" s="18">
        <v>2</v>
      </c>
      <c r="E25" s="18">
        <v>1</v>
      </c>
      <c r="F25" s="20">
        <v>0.74226280342192996</v>
      </c>
      <c r="G25" s="18" t="s">
        <v>73</v>
      </c>
      <c r="H25" s="18">
        <v>20</v>
      </c>
      <c r="I25" s="18">
        <v>13.64</v>
      </c>
      <c r="J25" s="16">
        <f t="shared" si="0"/>
        <v>2332.6766527507398</v>
      </c>
      <c r="K25" s="17">
        <f t="shared" si="1"/>
        <v>249.79199999999997</v>
      </c>
      <c r="L25" s="17">
        <f t="shared" si="2"/>
        <v>414501</v>
      </c>
    </row>
    <row r="26" spans="1:12" x14ac:dyDescent="0.2">
      <c r="A26" s="18">
        <v>22</v>
      </c>
      <c r="B26" s="18" t="s">
        <v>39</v>
      </c>
      <c r="C26" s="19">
        <v>154.410786020454</v>
      </c>
      <c r="D26" s="18">
        <v>2</v>
      </c>
      <c r="E26" s="18">
        <v>1</v>
      </c>
      <c r="F26" s="20">
        <v>0.67018570321377802</v>
      </c>
      <c r="G26" s="18" t="s">
        <v>73</v>
      </c>
      <c r="H26" s="18">
        <v>20</v>
      </c>
      <c r="I26" s="18">
        <v>13.64</v>
      </c>
      <c r="J26" s="16">
        <f t="shared" si="0"/>
        <v>2106.1631213189926</v>
      </c>
      <c r="K26" s="17">
        <f t="shared" si="1"/>
        <v>249.79199999999997</v>
      </c>
      <c r="L26" s="17">
        <f t="shared" si="2"/>
        <v>414501</v>
      </c>
    </row>
    <row r="27" spans="1:12" x14ac:dyDescent="0.2">
      <c r="A27" s="18">
        <v>23</v>
      </c>
      <c r="B27" s="18">
        <v>10169</v>
      </c>
      <c r="C27" s="19">
        <v>155.767146288986</v>
      </c>
      <c r="D27" s="18">
        <v>2</v>
      </c>
      <c r="E27" s="18">
        <v>1</v>
      </c>
      <c r="F27" s="20">
        <v>0.67607268354594696</v>
      </c>
      <c r="G27" s="18" t="s">
        <v>73</v>
      </c>
      <c r="H27" s="18">
        <v>20</v>
      </c>
      <c r="I27" s="18">
        <v>13.64</v>
      </c>
      <c r="J27" s="16"/>
      <c r="K27" s="17"/>
      <c r="L27" s="17"/>
    </row>
    <row r="28" spans="1:12" x14ac:dyDescent="0.2">
      <c r="A28" s="18">
        <v>23</v>
      </c>
      <c r="B28" s="18">
        <v>10367</v>
      </c>
      <c r="C28" s="19">
        <v>155.767146288986</v>
      </c>
      <c r="D28" s="18">
        <v>2</v>
      </c>
      <c r="E28" s="18">
        <v>1</v>
      </c>
      <c r="F28" s="20">
        <v>0.67607268354594696</v>
      </c>
      <c r="G28" s="18" t="s">
        <v>73</v>
      </c>
      <c r="H28" s="18">
        <v>20</v>
      </c>
      <c r="I28" s="18">
        <v>13.64</v>
      </c>
      <c r="J28" s="16">
        <f t="shared" si="0"/>
        <v>2124.6638753817692</v>
      </c>
      <c r="K28" s="17">
        <f t="shared" si="1"/>
        <v>249.79199999999997</v>
      </c>
      <c r="L28" s="17">
        <f t="shared" si="2"/>
        <v>414501</v>
      </c>
    </row>
    <row r="29" spans="1:12" x14ac:dyDescent="0.2">
      <c r="A29" s="18">
        <v>24</v>
      </c>
      <c r="B29" s="18">
        <v>11106</v>
      </c>
      <c r="C29" s="19">
        <v>145.837791694315</v>
      </c>
      <c r="D29" s="18">
        <v>2</v>
      </c>
      <c r="E29" s="18">
        <v>1</v>
      </c>
      <c r="F29" s="20">
        <v>0.63297652645102098</v>
      </c>
      <c r="G29" s="18" t="s">
        <v>73</v>
      </c>
      <c r="H29" s="18">
        <v>20</v>
      </c>
      <c r="I29" s="18">
        <v>13.64</v>
      </c>
      <c r="J29" s="16"/>
      <c r="K29" s="17"/>
      <c r="L29" s="17"/>
    </row>
    <row r="30" spans="1:12" x14ac:dyDescent="0.2">
      <c r="A30" s="18">
        <v>24</v>
      </c>
      <c r="B30" s="18">
        <v>10037</v>
      </c>
      <c r="C30" s="19">
        <v>145.837791694315</v>
      </c>
      <c r="D30" s="18">
        <v>2</v>
      </c>
      <c r="E30" s="18">
        <v>1</v>
      </c>
      <c r="F30" s="20">
        <v>0.63297652645102098</v>
      </c>
      <c r="G30" s="18" t="s">
        <v>73</v>
      </c>
      <c r="H30" s="18">
        <v>20</v>
      </c>
      <c r="I30" s="18">
        <v>13.64</v>
      </c>
      <c r="J30" s="16">
        <f t="shared" si="0"/>
        <v>1989.2274787104568</v>
      </c>
      <c r="K30" s="17">
        <f t="shared" si="1"/>
        <v>249.79199999999997</v>
      </c>
      <c r="L30" s="17">
        <f t="shared" si="2"/>
        <v>414501</v>
      </c>
    </row>
    <row r="31" spans="1:12" x14ac:dyDescent="0.2">
      <c r="A31" s="18">
        <v>25</v>
      </c>
      <c r="B31" s="18">
        <v>10486</v>
      </c>
      <c r="C31" s="19">
        <v>155.132423951851</v>
      </c>
      <c r="D31" s="18">
        <v>2</v>
      </c>
      <c r="E31" s="18">
        <v>1</v>
      </c>
      <c r="F31" s="20">
        <v>0.67331781229102305</v>
      </c>
      <c r="G31" s="18" t="s">
        <v>73</v>
      </c>
      <c r="H31" s="18">
        <v>20</v>
      </c>
      <c r="I31" s="18">
        <v>13.64</v>
      </c>
      <c r="J31" s="16"/>
      <c r="K31" s="17"/>
      <c r="L31" s="17"/>
    </row>
    <row r="32" spans="1:12" x14ac:dyDescent="0.2">
      <c r="A32" s="18">
        <v>25</v>
      </c>
      <c r="B32" s="18">
        <v>10486</v>
      </c>
      <c r="C32" s="19">
        <v>155.132423951851</v>
      </c>
      <c r="D32" s="18">
        <v>2</v>
      </c>
      <c r="E32" s="18">
        <v>1</v>
      </c>
      <c r="F32" s="20">
        <v>0.67331781229102305</v>
      </c>
      <c r="G32" s="18" t="s">
        <v>73</v>
      </c>
      <c r="H32" s="18">
        <v>20</v>
      </c>
      <c r="I32" s="18">
        <v>13.64</v>
      </c>
      <c r="J32" s="16">
        <f t="shared" si="0"/>
        <v>2116.0062627032476</v>
      </c>
      <c r="K32" s="17">
        <f t="shared" si="1"/>
        <v>249.79199999999997</v>
      </c>
      <c r="L32" s="17">
        <f t="shared" si="2"/>
        <v>414501</v>
      </c>
    </row>
    <row r="33" spans="1:12" x14ac:dyDescent="0.2">
      <c r="A33" s="18">
        <v>26</v>
      </c>
      <c r="B33" s="18" t="s">
        <v>40</v>
      </c>
      <c r="C33" s="19">
        <v>71.531097916666596</v>
      </c>
      <c r="D33" s="18">
        <v>2</v>
      </c>
      <c r="E33" s="18">
        <v>1</v>
      </c>
      <c r="F33" s="20">
        <v>0.31046483470775399</v>
      </c>
      <c r="G33" s="18" t="s">
        <v>73</v>
      </c>
      <c r="H33" s="18">
        <v>20</v>
      </c>
      <c r="I33" s="18">
        <v>13.64</v>
      </c>
      <c r="J33" s="16">
        <f t="shared" si="0"/>
        <v>975.68417558333238</v>
      </c>
      <c r="K33" s="17">
        <f t="shared" si="1"/>
        <v>249.79199999999997</v>
      </c>
      <c r="L33" s="17">
        <f t="shared" si="2"/>
        <v>414501</v>
      </c>
    </row>
    <row r="34" spans="1:12" x14ac:dyDescent="0.2">
      <c r="A34" s="18">
        <v>27</v>
      </c>
      <c r="B34" s="18" t="s">
        <v>41</v>
      </c>
      <c r="C34" s="19">
        <v>43.883068074803901</v>
      </c>
      <c r="D34" s="18">
        <v>2</v>
      </c>
      <c r="E34" s="18">
        <v>1</v>
      </c>
      <c r="F34" s="20">
        <v>0.19046470518577999</v>
      </c>
      <c r="G34" s="18" t="s">
        <v>73</v>
      </c>
      <c r="H34" s="18">
        <v>20</v>
      </c>
      <c r="I34" s="18">
        <v>13.64</v>
      </c>
      <c r="J34" s="16">
        <f t="shared" si="0"/>
        <v>598.56504854032528</v>
      </c>
      <c r="K34" s="17">
        <f t="shared" si="1"/>
        <v>249.79199999999997</v>
      </c>
      <c r="L34" s="17">
        <f t="shared" si="2"/>
        <v>414501</v>
      </c>
    </row>
    <row r="35" spans="1:12" x14ac:dyDescent="0.2">
      <c r="A35" s="18">
        <v>28</v>
      </c>
      <c r="B35" s="18" t="s">
        <v>42</v>
      </c>
      <c r="C35" s="19">
        <v>28.826567916666601</v>
      </c>
      <c r="D35" s="18">
        <v>2</v>
      </c>
      <c r="E35" s="18">
        <v>1</v>
      </c>
      <c r="F35" s="20">
        <v>0.12511531213831001</v>
      </c>
      <c r="G35" s="18" t="s">
        <v>73</v>
      </c>
      <c r="H35" s="18">
        <v>20</v>
      </c>
      <c r="I35" s="18">
        <v>13.64</v>
      </c>
      <c r="J35" s="16">
        <f t="shared" si="0"/>
        <v>393.19438638333247</v>
      </c>
      <c r="K35" s="17">
        <f t="shared" si="1"/>
        <v>249.79199999999997</v>
      </c>
      <c r="L35" s="17">
        <f t="shared" si="2"/>
        <v>414501</v>
      </c>
    </row>
    <row r="36" spans="1:12" x14ac:dyDescent="0.2">
      <c r="A36" s="18">
        <v>29</v>
      </c>
      <c r="B36" s="18" t="s">
        <v>43</v>
      </c>
      <c r="C36" s="19">
        <v>23.391604994639401</v>
      </c>
      <c r="D36" s="18">
        <v>2</v>
      </c>
      <c r="E36" s="18">
        <v>1</v>
      </c>
      <c r="F36" s="20">
        <v>0.101526063344789</v>
      </c>
      <c r="G36" s="18" t="s">
        <v>73</v>
      </c>
      <c r="H36" s="18">
        <v>20</v>
      </c>
      <c r="I36" s="18">
        <v>13.64</v>
      </c>
      <c r="J36" s="16">
        <f t="shared" si="0"/>
        <v>319.06149212688143</v>
      </c>
      <c r="K36" s="17">
        <f t="shared" si="1"/>
        <v>249.79199999999997</v>
      </c>
      <c r="L36" s="17">
        <f t="shared" si="2"/>
        <v>414501</v>
      </c>
    </row>
    <row r="37" spans="1:12" x14ac:dyDescent="0.2">
      <c r="A37" s="18">
        <v>30</v>
      </c>
      <c r="B37" s="18" t="s">
        <v>44</v>
      </c>
      <c r="C37" s="19">
        <v>21.193693986918099</v>
      </c>
      <c r="D37" s="18">
        <v>2</v>
      </c>
      <c r="E37" s="18">
        <v>1</v>
      </c>
      <c r="F37" s="20">
        <v>9.1986519040443304E-2</v>
      </c>
      <c r="G37" s="18" t="s">
        <v>73</v>
      </c>
      <c r="H37" s="18">
        <v>20</v>
      </c>
      <c r="I37" s="18">
        <v>13.64</v>
      </c>
      <c r="J37" s="16">
        <f t="shared" si="0"/>
        <v>289.08198598156287</v>
      </c>
      <c r="K37" s="17">
        <f t="shared" si="1"/>
        <v>249.79199999999997</v>
      </c>
      <c r="L37" s="17">
        <f t="shared" si="2"/>
        <v>414501</v>
      </c>
    </row>
    <row r="38" spans="1:12" x14ac:dyDescent="0.2">
      <c r="A38" s="18">
        <v>31</v>
      </c>
      <c r="B38" s="18" t="s">
        <v>45</v>
      </c>
      <c r="C38" s="19">
        <v>10.5630387878787</v>
      </c>
      <c r="D38" s="18">
        <v>2</v>
      </c>
      <c r="E38" s="18">
        <v>1</v>
      </c>
      <c r="F38" s="20">
        <v>4.5846522516834999E-2</v>
      </c>
      <c r="G38" s="18" t="s">
        <v>73</v>
      </c>
      <c r="H38" s="18">
        <v>20</v>
      </c>
      <c r="I38" s="18">
        <v>13.64</v>
      </c>
      <c r="J38" s="16">
        <f t="shared" si="0"/>
        <v>144.07984906666547</v>
      </c>
      <c r="K38" s="17">
        <f t="shared" si="1"/>
        <v>249.79199999999997</v>
      </c>
      <c r="L38" s="17">
        <f t="shared" si="2"/>
        <v>414501</v>
      </c>
    </row>
    <row r="39" spans="1:12" x14ac:dyDescent="0.2">
      <c r="A39" s="18">
        <v>32</v>
      </c>
      <c r="B39" s="18">
        <v>10264</v>
      </c>
      <c r="C39" s="19">
        <v>218.94363070141301</v>
      </c>
      <c r="D39" s="18">
        <v>3</v>
      </c>
      <c r="E39" s="18">
        <v>2</v>
      </c>
      <c r="F39" s="20">
        <v>0.63351744994621895</v>
      </c>
      <c r="G39" s="18" t="s">
        <v>73</v>
      </c>
      <c r="H39" s="18">
        <v>20</v>
      </c>
      <c r="I39" s="18">
        <v>13.64</v>
      </c>
      <c r="J39" s="16"/>
      <c r="K39" s="17"/>
      <c r="L39" s="17"/>
    </row>
    <row r="40" spans="1:12" x14ac:dyDescent="0.2">
      <c r="A40" s="18">
        <v>32</v>
      </c>
      <c r="B40" s="18">
        <v>10878</v>
      </c>
      <c r="C40" s="19">
        <v>218.94363070141301</v>
      </c>
      <c r="D40" s="18">
        <v>3</v>
      </c>
      <c r="E40" s="18">
        <v>2</v>
      </c>
      <c r="F40" s="20">
        <v>0.63351744994621895</v>
      </c>
      <c r="G40" s="18" t="s">
        <v>73</v>
      </c>
      <c r="H40" s="18">
        <v>20</v>
      </c>
      <c r="I40" s="18">
        <v>13.64</v>
      </c>
      <c r="J40" s="16">
        <f t="shared" si="0"/>
        <v>2986.3911227672738</v>
      </c>
      <c r="K40" s="17">
        <f t="shared" si="1"/>
        <v>374.68799999999999</v>
      </c>
      <c r="L40" s="17">
        <f t="shared" si="2"/>
        <v>829002</v>
      </c>
    </row>
    <row r="41" spans="1:12" x14ac:dyDescent="0.2">
      <c r="A41" s="18">
        <v>33</v>
      </c>
      <c r="B41" s="18">
        <v>10490</v>
      </c>
      <c r="C41" s="19">
        <v>111.515145451629</v>
      </c>
      <c r="D41" s="18">
        <v>2</v>
      </c>
      <c r="E41" s="18">
        <v>2</v>
      </c>
      <c r="F41" s="20">
        <v>0.48400670768936299</v>
      </c>
      <c r="G41" s="18" t="s">
        <v>73</v>
      </c>
      <c r="H41" s="18">
        <v>20</v>
      </c>
      <c r="I41" s="18">
        <v>13.64</v>
      </c>
      <c r="J41" s="16"/>
      <c r="K41" s="17"/>
      <c r="L41" s="17"/>
    </row>
    <row r="42" spans="1:12" x14ac:dyDescent="0.2">
      <c r="A42" s="18">
        <v>33</v>
      </c>
      <c r="B42" s="18">
        <v>10638</v>
      </c>
      <c r="C42" s="19">
        <v>111.515145451629</v>
      </c>
      <c r="D42" s="18">
        <v>2</v>
      </c>
      <c r="E42" s="18">
        <v>2</v>
      </c>
      <c r="F42" s="20">
        <v>0.48400670768936299</v>
      </c>
      <c r="G42" s="18" t="s">
        <v>73</v>
      </c>
      <c r="H42" s="18">
        <v>20</v>
      </c>
      <c r="I42" s="18">
        <v>13.64</v>
      </c>
      <c r="J42" s="16"/>
      <c r="K42" s="17"/>
      <c r="L42" s="17"/>
    </row>
    <row r="43" spans="1:12" x14ac:dyDescent="0.2">
      <c r="A43" s="18">
        <v>33</v>
      </c>
      <c r="B43" s="18">
        <v>10360</v>
      </c>
      <c r="C43" s="19">
        <v>111.515145451629</v>
      </c>
      <c r="D43" s="18">
        <v>2</v>
      </c>
      <c r="E43" s="18">
        <v>2</v>
      </c>
      <c r="F43" s="20">
        <v>0.48400670768936299</v>
      </c>
      <c r="G43" s="18" t="s">
        <v>73</v>
      </c>
      <c r="H43" s="18">
        <v>20</v>
      </c>
      <c r="I43" s="18">
        <v>13.64</v>
      </c>
      <c r="J43" s="16"/>
      <c r="K43" s="17"/>
      <c r="L43" s="17"/>
    </row>
    <row r="44" spans="1:12" x14ac:dyDescent="0.2">
      <c r="A44" s="18">
        <v>33</v>
      </c>
      <c r="B44" s="18">
        <v>10838</v>
      </c>
      <c r="C44" s="19">
        <v>111.515145451629</v>
      </c>
      <c r="D44" s="18">
        <v>2</v>
      </c>
      <c r="E44" s="18">
        <v>2</v>
      </c>
      <c r="F44" s="20">
        <v>0.48400670768936299</v>
      </c>
      <c r="G44" s="18" t="s">
        <v>73</v>
      </c>
      <c r="H44" s="18">
        <v>20</v>
      </c>
      <c r="I44" s="18">
        <v>13.64</v>
      </c>
      <c r="J44" s="16"/>
      <c r="K44" s="17"/>
      <c r="L44" s="17"/>
    </row>
    <row r="45" spans="1:12" x14ac:dyDescent="0.2">
      <c r="A45" s="18">
        <v>33</v>
      </c>
      <c r="B45" s="18">
        <v>10151</v>
      </c>
      <c r="C45" s="19">
        <v>111.515145451629</v>
      </c>
      <c r="D45" s="18">
        <v>2</v>
      </c>
      <c r="E45" s="18">
        <v>2</v>
      </c>
      <c r="F45" s="20">
        <v>0.48400670768936299</v>
      </c>
      <c r="G45" s="18" t="s">
        <v>73</v>
      </c>
      <c r="H45" s="18">
        <v>20</v>
      </c>
      <c r="I45" s="18">
        <v>13.64</v>
      </c>
      <c r="J45" s="16">
        <f t="shared" si="0"/>
        <v>1521.0665839602195</v>
      </c>
      <c r="K45" s="17">
        <f t="shared" si="1"/>
        <v>249.79199999999997</v>
      </c>
      <c r="L45" s="17">
        <f t="shared" si="2"/>
        <v>829002</v>
      </c>
    </row>
    <row r="46" spans="1:12" x14ac:dyDescent="0.2">
      <c r="A46" s="18">
        <v>34</v>
      </c>
      <c r="B46" s="18">
        <v>11301</v>
      </c>
      <c r="C46" s="19">
        <v>750.16547630666605</v>
      </c>
      <c r="D46" s="18">
        <v>10</v>
      </c>
      <c r="E46" s="18">
        <v>4</v>
      </c>
      <c r="F46" s="20">
        <v>0.651185309293981</v>
      </c>
      <c r="G46" s="18" t="s">
        <v>75</v>
      </c>
      <c r="H46" s="18">
        <v>20</v>
      </c>
      <c r="I46" s="18">
        <v>11.7</v>
      </c>
      <c r="J46" s="16">
        <f t="shared" si="0"/>
        <v>8776.9360727879921</v>
      </c>
      <c r="K46" s="17">
        <f t="shared" si="1"/>
        <v>1248.96</v>
      </c>
      <c r="L46" s="17">
        <f t="shared" si="2"/>
        <v>1658004</v>
      </c>
    </row>
    <row r="47" spans="1:12" x14ac:dyDescent="0.2">
      <c r="A47" s="18">
        <v>35</v>
      </c>
      <c r="B47" s="18">
        <v>10203</v>
      </c>
      <c r="C47" s="19">
        <v>156.80824401942201</v>
      </c>
      <c r="D47" s="18">
        <v>2</v>
      </c>
      <c r="E47" s="18">
        <v>1</v>
      </c>
      <c r="F47" s="20">
        <v>0.68059133688985496</v>
      </c>
      <c r="G47" s="18" t="s">
        <v>75</v>
      </c>
      <c r="H47" s="18">
        <v>20</v>
      </c>
      <c r="I47" s="18">
        <v>11.7</v>
      </c>
      <c r="J47" s="16">
        <f t="shared" si="0"/>
        <v>1834.6564550272374</v>
      </c>
      <c r="K47" s="17">
        <f t="shared" si="1"/>
        <v>249.79199999999997</v>
      </c>
      <c r="L47" s="17">
        <f t="shared" si="2"/>
        <v>414501</v>
      </c>
    </row>
    <row r="48" spans="1:12" x14ac:dyDescent="0.2">
      <c r="A48" s="18">
        <v>36</v>
      </c>
      <c r="B48" s="18">
        <v>10019</v>
      </c>
      <c r="C48" s="19">
        <v>135.27968383272599</v>
      </c>
      <c r="D48" s="18">
        <v>2</v>
      </c>
      <c r="E48" s="18">
        <v>2</v>
      </c>
      <c r="F48" s="20">
        <v>0.58715140552398704</v>
      </c>
      <c r="G48" s="18" t="s">
        <v>75</v>
      </c>
      <c r="H48" s="18">
        <v>20</v>
      </c>
      <c r="I48" s="18">
        <v>11.7</v>
      </c>
      <c r="J48" s="16"/>
      <c r="K48" s="17"/>
      <c r="L48" s="17"/>
    </row>
    <row r="49" spans="1:12" x14ac:dyDescent="0.2">
      <c r="A49" s="18">
        <v>36</v>
      </c>
      <c r="B49" s="18">
        <v>11182</v>
      </c>
      <c r="C49" s="19">
        <v>135.27968383272599</v>
      </c>
      <c r="D49" s="18">
        <v>2</v>
      </c>
      <c r="E49" s="18">
        <v>2</v>
      </c>
      <c r="F49" s="20">
        <v>0.58715140552398704</v>
      </c>
      <c r="G49" s="18" t="s">
        <v>75</v>
      </c>
      <c r="H49" s="18">
        <v>20</v>
      </c>
      <c r="I49" s="18">
        <v>11.7</v>
      </c>
      <c r="J49" s="16"/>
      <c r="K49" s="17"/>
      <c r="L49" s="17"/>
    </row>
    <row r="50" spans="1:12" x14ac:dyDescent="0.2">
      <c r="A50" s="18">
        <v>36</v>
      </c>
      <c r="B50" s="18">
        <v>11156</v>
      </c>
      <c r="C50" s="19">
        <v>135.27968383272599</v>
      </c>
      <c r="D50" s="18">
        <v>2</v>
      </c>
      <c r="E50" s="18">
        <v>2</v>
      </c>
      <c r="F50" s="20">
        <v>0.58715140552398704</v>
      </c>
      <c r="G50" s="18" t="s">
        <v>75</v>
      </c>
      <c r="H50" s="18">
        <v>20</v>
      </c>
      <c r="I50" s="18">
        <v>11.7</v>
      </c>
      <c r="J50" s="16">
        <f t="shared" si="0"/>
        <v>1582.7723008428941</v>
      </c>
      <c r="K50" s="17">
        <f t="shared" si="1"/>
        <v>249.79199999999997</v>
      </c>
      <c r="L50" s="17">
        <f t="shared" si="2"/>
        <v>829002</v>
      </c>
    </row>
    <row r="51" spans="1:12" x14ac:dyDescent="0.2">
      <c r="A51" s="18">
        <v>37</v>
      </c>
      <c r="B51" s="18">
        <v>11282</v>
      </c>
      <c r="C51" s="19">
        <v>37.2594965276515</v>
      </c>
      <c r="D51" s="18">
        <v>2</v>
      </c>
      <c r="E51" s="18">
        <v>3</v>
      </c>
      <c r="F51" s="20">
        <v>0.161716564790154</v>
      </c>
      <c r="G51" s="18" t="s">
        <v>79</v>
      </c>
      <c r="H51" s="18">
        <v>280</v>
      </c>
      <c r="I51" s="18">
        <v>75.34</v>
      </c>
      <c r="J51" s="16"/>
      <c r="K51" s="17"/>
      <c r="L51" s="17"/>
    </row>
    <row r="52" spans="1:12" x14ac:dyDescent="0.2">
      <c r="A52" s="18">
        <v>37</v>
      </c>
      <c r="B52" s="18">
        <v>10375</v>
      </c>
      <c r="C52" s="19">
        <v>37.2594965276515</v>
      </c>
      <c r="D52" s="18">
        <v>2</v>
      </c>
      <c r="E52" s="18">
        <v>3</v>
      </c>
      <c r="F52" s="20">
        <v>0.161716564790154</v>
      </c>
      <c r="G52" s="18" t="s">
        <v>79</v>
      </c>
      <c r="H52" s="18">
        <v>280</v>
      </c>
      <c r="I52" s="18">
        <v>75.34</v>
      </c>
      <c r="J52" s="16">
        <f t="shared" si="0"/>
        <v>2807.130468393264</v>
      </c>
      <c r="K52" s="17">
        <f t="shared" si="1"/>
        <v>3497.0879999999997</v>
      </c>
      <c r="L52" s="17">
        <f t="shared" si="2"/>
        <v>1243503</v>
      </c>
    </row>
    <row r="53" spans="1:12" x14ac:dyDescent="0.2">
      <c r="A53" s="18">
        <v>38</v>
      </c>
      <c r="B53" s="18">
        <v>11169</v>
      </c>
      <c r="C53" s="19">
        <v>136.204576</v>
      </c>
      <c r="D53" s="18">
        <v>2</v>
      </c>
      <c r="E53" s="18">
        <v>2</v>
      </c>
      <c r="F53" s="20">
        <v>0.591165694444444</v>
      </c>
      <c r="G53" s="18" t="s">
        <v>80</v>
      </c>
      <c r="H53" s="18">
        <v>65</v>
      </c>
      <c r="I53" s="18">
        <v>48.76</v>
      </c>
      <c r="J53" s="16"/>
      <c r="K53" s="17"/>
      <c r="L53" s="17"/>
    </row>
    <row r="54" spans="1:12" x14ac:dyDescent="0.2">
      <c r="A54" s="18">
        <v>38</v>
      </c>
      <c r="B54" s="18">
        <v>10196</v>
      </c>
      <c r="C54" s="19">
        <v>136.204576</v>
      </c>
      <c r="D54" s="18">
        <v>2</v>
      </c>
      <c r="E54" s="18">
        <v>2</v>
      </c>
      <c r="F54" s="20">
        <v>0.591165694444444</v>
      </c>
      <c r="G54" s="18" t="s">
        <v>80</v>
      </c>
      <c r="H54" s="18">
        <v>65</v>
      </c>
      <c r="I54" s="18">
        <v>48.76</v>
      </c>
      <c r="J54" s="16">
        <f t="shared" si="0"/>
        <v>6641.3351257599998</v>
      </c>
      <c r="K54" s="17">
        <f t="shared" si="1"/>
        <v>811.82399999999996</v>
      </c>
      <c r="L54" s="17">
        <f t="shared" si="2"/>
        <v>829002</v>
      </c>
    </row>
    <row r="55" spans="1:12" x14ac:dyDescent="0.2">
      <c r="A55" s="18">
        <v>39</v>
      </c>
      <c r="B55" s="18">
        <v>11270</v>
      </c>
      <c r="C55" s="19">
        <v>191.03106434444399</v>
      </c>
      <c r="D55" s="18">
        <v>3</v>
      </c>
      <c r="E55" s="18">
        <v>2</v>
      </c>
      <c r="F55" s="20">
        <v>0.552751922292952</v>
      </c>
      <c r="G55" s="18" t="s">
        <v>71</v>
      </c>
      <c r="H55" s="18">
        <v>40</v>
      </c>
      <c r="I55" s="18">
        <v>13.72</v>
      </c>
      <c r="J55" s="16">
        <f t="shared" si="0"/>
        <v>2620.9462028057715</v>
      </c>
      <c r="K55" s="17">
        <f t="shared" si="1"/>
        <v>749.37599999999998</v>
      </c>
      <c r="L55" s="17">
        <f t="shared" si="2"/>
        <v>829002</v>
      </c>
    </row>
    <row r="56" spans="1:12" x14ac:dyDescent="0.2">
      <c r="A56" s="18">
        <v>40</v>
      </c>
      <c r="B56" s="18">
        <v>11425</v>
      </c>
      <c r="C56" s="19">
        <v>173.75230481481401</v>
      </c>
      <c r="D56" s="18">
        <v>2</v>
      </c>
      <c r="E56" s="18">
        <v>1</v>
      </c>
      <c r="F56" s="20">
        <v>0.75413326742541098</v>
      </c>
      <c r="G56" s="18" t="s">
        <v>71</v>
      </c>
      <c r="H56" s="18">
        <v>40</v>
      </c>
      <c r="I56" s="18">
        <v>13.72</v>
      </c>
      <c r="J56" s="16">
        <f t="shared" si="0"/>
        <v>2383.8816220592485</v>
      </c>
      <c r="K56" s="17">
        <f t="shared" si="1"/>
        <v>499.58399999999995</v>
      </c>
      <c r="L56" s="17">
        <f t="shared" si="2"/>
        <v>414501</v>
      </c>
    </row>
    <row r="57" spans="1:12" x14ac:dyDescent="0.2">
      <c r="A57" s="18">
        <v>41</v>
      </c>
      <c r="B57" s="18">
        <v>10118</v>
      </c>
      <c r="C57" s="19">
        <v>145.321763726283</v>
      </c>
      <c r="D57" s="18">
        <v>2</v>
      </c>
      <c r="E57" s="18">
        <v>2</v>
      </c>
      <c r="F57" s="20">
        <v>0.63073682172866097</v>
      </c>
      <c r="G57" s="18" t="s">
        <v>71</v>
      </c>
      <c r="H57" s="18">
        <v>40</v>
      </c>
      <c r="I57" s="18">
        <v>13.72</v>
      </c>
      <c r="J57" s="16"/>
      <c r="K57" s="17"/>
      <c r="L57" s="17"/>
    </row>
    <row r="58" spans="1:12" x14ac:dyDescent="0.2">
      <c r="A58" s="18">
        <v>41</v>
      </c>
      <c r="B58" s="18">
        <v>10032</v>
      </c>
      <c r="C58" s="19">
        <v>145.321763726283</v>
      </c>
      <c r="D58" s="18">
        <v>2</v>
      </c>
      <c r="E58" s="18">
        <v>2</v>
      </c>
      <c r="F58" s="20">
        <v>0.63073682172866097</v>
      </c>
      <c r="G58" s="18" t="s">
        <v>71</v>
      </c>
      <c r="H58" s="18">
        <v>40</v>
      </c>
      <c r="I58" s="18">
        <v>13.72</v>
      </c>
      <c r="J58" s="16">
        <f t="shared" si="0"/>
        <v>1993.8145983246027</v>
      </c>
      <c r="K58" s="17">
        <f t="shared" si="1"/>
        <v>499.58399999999995</v>
      </c>
      <c r="L58" s="17">
        <f t="shared" si="2"/>
        <v>829002</v>
      </c>
    </row>
    <row r="59" spans="1:12" x14ac:dyDescent="0.2">
      <c r="A59" s="18">
        <v>42</v>
      </c>
      <c r="B59" s="18">
        <v>10302</v>
      </c>
      <c r="C59" s="19">
        <v>14.551681714285699</v>
      </c>
      <c r="D59" s="18">
        <v>2</v>
      </c>
      <c r="E59" s="18">
        <v>1</v>
      </c>
      <c r="F59" s="20">
        <v>6.3158340773809496E-2</v>
      </c>
      <c r="G59" s="18" t="s">
        <v>71</v>
      </c>
      <c r="H59" s="18">
        <v>40</v>
      </c>
      <c r="I59" s="18">
        <v>13.72</v>
      </c>
      <c r="J59" s="16">
        <f t="shared" si="0"/>
        <v>199.6490731199998</v>
      </c>
      <c r="K59" s="17">
        <f t="shared" si="1"/>
        <v>499.58399999999995</v>
      </c>
      <c r="L59" s="17">
        <f t="shared" si="2"/>
        <v>414501</v>
      </c>
    </row>
    <row r="60" spans="1:12" x14ac:dyDescent="0.2">
      <c r="J60" s="9">
        <f>SUM(J2:J59)</f>
        <v>151932.58095090897</v>
      </c>
      <c r="K60" s="10">
        <f t="shared" ref="K60:L60" si="3">SUM(K2:K59)</f>
        <v>31973.376000000018</v>
      </c>
      <c r="L60" s="10">
        <f t="shared" si="3"/>
        <v>33989082</v>
      </c>
    </row>
    <row r="61" spans="1:12" x14ac:dyDescent="0.2">
      <c r="J61" s="11">
        <f>J60*250</f>
        <v>37983145.237727247</v>
      </c>
      <c r="K61" s="12">
        <f>K60*250+L60</f>
        <v>41982426.000000007</v>
      </c>
    </row>
  </sheetData>
  <autoFilter ref="A1:J61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Simulation_去除10m³以下</vt:lpstr>
      <vt:lpstr>Sheet1</vt:lpstr>
      <vt:lpstr>CPA2</vt:lpstr>
      <vt:lpstr>CPH1</vt:lpstr>
      <vt:lpstr>CPA2费用(去除低装载线路)</vt:lpstr>
      <vt:lpstr>CPA2费用(所有线路)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Sisong  (SVW PLLT-2)</dc:creator>
  <cp:lastModifiedBy>Gu Sisong  (SVW TLLT-2)</cp:lastModifiedBy>
  <dcterms:created xsi:type="dcterms:W3CDTF">2020-11-24T05:39:04Z</dcterms:created>
  <dcterms:modified xsi:type="dcterms:W3CDTF">2020-11-24T08:27:47Z</dcterms:modified>
</cp:coreProperties>
</file>