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env\ELaneSimulation\"/>
    </mc:Choice>
  </mc:AlternateContent>
  <bookViews>
    <workbookView xWindow="0" yWindow="0" windowWidth="28770" windowHeight="12180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D22" i="1"/>
  <c r="C22" i="1"/>
  <c r="B22" i="1"/>
  <c r="B23" i="1"/>
  <c r="E21" i="1"/>
  <c r="D21" i="1"/>
  <c r="C21" i="1"/>
  <c r="B21" i="1"/>
  <c r="E14" i="1"/>
  <c r="D14" i="1"/>
  <c r="C14" i="1"/>
  <c r="B14" i="1"/>
  <c r="B15" i="1"/>
  <c r="E13" i="1"/>
  <c r="D13" i="1"/>
  <c r="C13" i="1"/>
  <c r="B13" i="1"/>
  <c r="E6" i="1"/>
  <c r="D6" i="1"/>
  <c r="C6" i="1"/>
  <c r="B7" i="1"/>
  <c r="C5" i="1"/>
  <c r="D5" i="1"/>
  <c r="E5" i="1"/>
  <c r="B6" i="1"/>
  <c r="B5" i="1"/>
</calcChain>
</file>

<file path=xl/sharedStrings.xml><?xml version="1.0" encoding="utf-8"?>
<sst xmlns="http://schemas.openxmlformats.org/spreadsheetml/2006/main" count="30" uniqueCount="12">
  <si>
    <t>DR多车</t>
  </si>
  <si>
    <t>DR单车</t>
  </si>
  <si>
    <t>MR单车</t>
  </si>
  <si>
    <t>MR多车</t>
  </si>
  <si>
    <t>线路数量</t>
  </si>
  <si>
    <t>卡车总需求</t>
  </si>
  <si>
    <t>平均装载率</t>
  </si>
  <si>
    <t>单立方卡车需求</t>
  </si>
  <si>
    <t>CPA2</t>
    <phoneticPr fontId="2" type="noConversion"/>
  </si>
  <si>
    <t>CPH1</t>
    <phoneticPr fontId="2" type="noConversion"/>
  </si>
  <si>
    <t>单线路卡车需求</t>
    <phoneticPr fontId="2" type="noConversion"/>
  </si>
  <si>
    <t>CPY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</si>
</sst>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80" formatCode="_ * #,##0.0_ ;_ * \-#,##0.0_ ;_ * &quot;-&quot;??_ ;_ @_ "/>
  </numFmts>
  <fonts count="3" x14ac:knownFonts="1"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9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80" fontId="0" fillId="0" borderId="0" xfId="1" applyNumberFormat="1" applyFont="1">
      <alignment vertical="center"/>
    </xf>
    <xf numFmtId="9" fontId="0" fillId="0" borderId="0" xfId="2" applyFont="1">
      <alignment vertical="center"/>
    </xf>
    <xf numFmtId="0" fontId="0" fillId="0" borderId="1" xfId="0" applyBorder="1">
      <alignment vertical="center"/>
    </xf>
    <xf numFmtId="180" fontId="0" fillId="0" borderId="1" xfId="1" applyNumberFormat="1" applyFont="1" applyBorder="1">
      <alignment vertical="center"/>
    </xf>
    <xf numFmtId="9" fontId="0" fillId="0" borderId="1" xfId="2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180" fontId="0" fillId="0" borderId="1" xfId="1" applyNumberFormat="1" applyFont="1" applyBorder="1" applyAlignment="1">
      <alignment horizontal="left" vertical="center"/>
    </xf>
    <xf numFmtId="9" fontId="0" fillId="0" borderId="1" xfId="2" applyFont="1" applyBorder="1" applyAlignment="1">
      <alignment horizontal="left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F25" sqref="F25"/>
    </sheetView>
  </sheetViews>
  <sheetFormatPr defaultRowHeight="14.25" x14ac:dyDescent="0.2"/>
  <cols>
    <col min="1" max="1" width="15.125" style="7" bestFit="1" customWidth="1"/>
    <col min="2" max="2" width="8.5" bestFit="1" customWidth="1"/>
    <col min="3" max="3" width="7.625" bestFit="1" customWidth="1"/>
    <col min="4" max="5" width="8" bestFit="1" customWidth="1"/>
  </cols>
  <sheetData>
    <row r="1" spans="1:5" x14ac:dyDescent="0.2">
      <c r="A1" s="7" t="s">
        <v>8</v>
      </c>
    </row>
    <row r="2" spans="1:5" x14ac:dyDescent="0.2">
      <c r="A2" s="8"/>
      <c r="B2" s="3" t="s">
        <v>0</v>
      </c>
      <c r="C2" s="3" t="s">
        <v>1</v>
      </c>
      <c r="D2" s="3" t="s">
        <v>2</v>
      </c>
      <c r="E2" s="3" t="s">
        <v>3</v>
      </c>
    </row>
    <row r="3" spans="1:5" x14ac:dyDescent="0.2">
      <c r="A3" s="8" t="s">
        <v>4</v>
      </c>
      <c r="B3" s="3">
        <v>14</v>
      </c>
      <c r="C3" s="3">
        <v>25</v>
      </c>
      <c r="D3" s="3">
        <v>6</v>
      </c>
      <c r="E3" s="3">
        <v>14</v>
      </c>
    </row>
    <row r="4" spans="1:5" x14ac:dyDescent="0.2">
      <c r="A4" s="8" t="s">
        <v>5</v>
      </c>
      <c r="B4" s="3">
        <v>46</v>
      </c>
      <c r="C4" s="3">
        <v>25</v>
      </c>
      <c r="D4" s="3">
        <v>6</v>
      </c>
      <c r="E4" s="3">
        <v>29</v>
      </c>
    </row>
    <row r="5" spans="1:5" s="1" customFormat="1" x14ac:dyDescent="0.2">
      <c r="A5" s="9" t="s">
        <v>10</v>
      </c>
      <c r="B5" s="4">
        <f>B4/B3</f>
        <v>3.2857142857142856</v>
      </c>
      <c r="C5" s="4">
        <f t="shared" ref="C5:E5" si="0">C4/C3</f>
        <v>1</v>
      </c>
      <c r="D5" s="4">
        <f t="shared" si="0"/>
        <v>1</v>
      </c>
      <c r="E5" s="4">
        <f t="shared" si="0"/>
        <v>2.0714285714285716</v>
      </c>
    </row>
    <row r="6" spans="1:5" s="2" customFormat="1" x14ac:dyDescent="0.2">
      <c r="A6" s="10" t="s">
        <v>6</v>
      </c>
      <c r="B6" s="5">
        <f>7136/2/(110*54)</f>
        <v>0.60067340067340069</v>
      </c>
      <c r="C6" s="5">
        <f>1611/2/(53*54)</f>
        <v>0.28144654088050314</v>
      </c>
      <c r="D6" s="5">
        <f>743/2/(12*54)</f>
        <v>0.57330246913580252</v>
      </c>
      <c r="E6" s="5">
        <f>747/2/(28*54)</f>
        <v>0.24702380952380953</v>
      </c>
    </row>
    <row r="7" spans="1:5" x14ac:dyDescent="0.2">
      <c r="A7" s="8" t="s">
        <v>7</v>
      </c>
      <c r="B7" s="6">
        <f>106/10162</f>
        <v>1.0431017516236962E-2</v>
      </c>
      <c r="C7" s="6"/>
      <c r="D7" s="6"/>
      <c r="E7" s="6"/>
    </row>
    <row r="9" spans="1:5" x14ac:dyDescent="0.2">
      <c r="A9" s="7" t="s">
        <v>9</v>
      </c>
    </row>
    <row r="10" spans="1:5" x14ac:dyDescent="0.2">
      <c r="A10" s="8"/>
      <c r="B10" s="3" t="s">
        <v>0</v>
      </c>
      <c r="C10" s="3" t="s">
        <v>1</v>
      </c>
      <c r="D10" s="3" t="s">
        <v>2</v>
      </c>
      <c r="E10" s="3" t="s">
        <v>3</v>
      </c>
    </row>
    <row r="11" spans="1:5" x14ac:dyDescent="0.2">
      <c r="A11" s="8" t="s">
        <v>4</v>
      </c>
      <c r="B11" s="3">
        <v>6</v>
      </c>
      <c r="C11" s="3">
        <v>6</v>
      </c>
      <c r="D11" s="3">
        <v>4</v>
      </c>
      <c r="E11" s="3">
        <v>26</v>
      </c>
    </row>
    <row r="12" spans="1:5" x14ac:dyDescent="0.2">
      <c r="A12" s="8" t="s">
        <v>5</v>
      </c>
      <c r="B12" s="3">
        <v>21</v>
      </c>
      <c r="C12" s="3">
        <v>6</v>
      </c>
      <c r="D12" s="3">
        <v>4</v>
      </c>
      <c r="E12" s="3">
        <v>42</v>
      </c>
    </row>
    <row r="13" spans="1:5" x14ac:dyDescent="0.2">
      <c r="A13" s="9" t="s">
        <v>10</v>
      </c>
      <c r="B13" s="4">
        <f>B12/B11</f>
        <v>3.5</v>
      </c>
      <c r="C13" s="4">
        <f t="shared" ref="C13" si="1">C12/C11</f>
        <v>1</v>
      </c>
      <c r="D13" s="4">
        <f t="shared" ref="D13" si="2">D12/D11</f>
        <v>1</v>
      </c>
      <c r="E13" s="4">
        <f t="shared" ref="E13" si="3">E12/E11</f>
        <v>1.6153846153846154</v>
      </c>
    </row>
    <row r="14" spans="1:5" x14ac:dyDescent="0.2">
      <c r="A14" s="10" t="s">
        <v>6</v>
      </c>
      <c r="B14" s="5">
        <f>5402/2/(80*54)</f>
        <v>0.62523148148148144</v>
      </c>
      <c r="C14" s="5">
        <f>869/2/(16*54)</f>
        <v>0.50289351851851849</v>
      </c>
      <c r="D14" s="5">
        <f>573/2/(8*54)</f>
        <v>0.66319444444444442</v>
      </c>
      <c r="E14" s="5">
        <f>930/2/(34*54)</f>
        <v>0.25326797385620914</v>
      </c>
    </row>
    <row r="15" spans="1:5" x14ac:dyDescent="0.2">
      <c r="A15" s="8" t="s">
        <v>7</v>
      </c>
      <c r="B15" s="6">
        <f>73/7775</f>
        <v>9.3890675241157552E-3</v>
      </c>
      <c r="C15" s="6"/>
      <c r="D15" s="6"/>
      <c r="E15" s="6"/>
    </row>
    <row r="17" spans="1:5" x14ac:dyDescent="0.2">
      <c r="A17" s="7" t="s">
        <v>11</v>
      </c>
    </row>
    <row r="18" spans="1:5" x14ac:dyDescent="0.2">
      <c r="A18" s="8"/>
      <c r="B18" s="3" t="s">
        <v>0</v>
      </c>
      <c r="C18" s="3" t="s">
        <v>1</v>
      </c>
      <c r="D18" s="3" t="s">
        <v>2</v>
      </c>
      <c r="E18" s="3" t="s">
        <v>3</v>
      </c>
    </row>
    <row r="19" spans="1:5" x14ac:dyDescent="0.2">
      <c r="A19" s="8" t="s">
        <v>4</v>
      </c>
      <c r="B19" s="3">
        <v>12</v>
      </c>
      <c r="C19" s="3">
        <v>8</v>
      </c>
      <c r="D19" s="3">
        <v>2</v>
      </c>
      <c r="E19" s="3">
        <v>29</v>
      </c>
    </row>
    <row r="20" spans="1:5" x14ac:dyDescent="0.2">
      <c r="A20" s="8" t="s">
        <v>5</v>
      </c>
      <c r="B20" s="3">
        <v>51</v>
      </c>
      <c r="C20" s="3">
        <v>8</v>
      </c>
      <c r="D20" s="3">
        <v>2</v>
      </c>
      <c r="E20" s="3">
        <v>77</v>
      </c>
    </row>
    <row r="21" spans="1:5" x14ac:dyDescent="0.2">
      <c r="A21" s="9" t="s">
        <v>10</v>
      </c>
      <c r="B21" s="4">
        <f>B20/B19</f>
        <v>4.25</v>
      </c>
      <c r="C21" s="4">
        <f t="shared" ref="C21" si="4">C20/C19</f>
        <v>1</v>
      </c>
      <c r="D21" s="4">
        <f t="shared" ref="D21" si="5">D20/D19</f>
        <v>1</v>
      </c>
      <c r="E21" s="4">
        <f t="shared" ref="E21" si="6">E20/E19</f>
        <v>2.6551724137931036</v>
      </c>
    </row>
    <row r="22" spans="1:5" x14ac:dyDescent="0.2">
      <c r="A22" s="10" t="s">
        <v>6</v>
      </c>
      <c r="B22" s="5">
        <f>9758/2/(143*54)</f>
        <v>0.63183113183113182</v>
      </c>
      <c r="C22" s="5">
        <f>962/2/(20*54)</f>
        <v>0.44537037037037036</v>
      </c>
      <c r="D22" s="5">
        <f>290/2/(4*54)</f>
        <v>0.67129629629629628</v>
      </c>
      <c r="E22" s="5">
        <f>2353/2/(58*54)</f>
        <v>0.37563856960408687</v>
      </c>
    </row>
    <row r="23" spans="1:5" x14ac:dyDescent="0.2">
      <c r="A23" s="8" t="s">
        <v>7</v>
      </c>
      <c r="B23" s="6">
        <f>138/13331</f>
        <v>1.0351811567024229E-2</v>
      </c>
      <c r="C23" s="6"/>
      <c r="D23" s="6"/>
      <c r="E23" s="6"/>
    </row>
  </sheetData>
  <mergeCells count="3">
    <mergeCell ref="B7:E7"/>
    <mergeCell ref="B15:E15"/>
    <mergeCell ref="B23:E2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Sisong  (SVW TLLT-2)</dc:creator>
  <cp:lastModifiedBy>Gu Sisong  (SVW TLLT-2)</cp:lastModifiedBy>
  <dcterms:created xsi:type="dcterms:W3CDTF">2020-11-20T05:31:18Z</dcterms:created>
  <dcterms:modified xsi:type="dcterms:W3CDTF">2020-11-20T06:05:27Z</dcterms:modified>
</cp:coreProperties>
</file>