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lipkin/Documents/GitHub/Spring2022/MAN 4558 ~ Lean Operations/"/>
    </mc:Choice>
  </mc:AlternateContent>
  <xr:revisionPtr revIDLastSave="0" documentId="13_ncr:1_{DF984339-5834-C441-9C6A-E61ECE32A6EF}" xr6:coauthVersionLast="47" xr6:coauthVersionMax="47" xr10:uidLastSave="{00000000-0000-0000-0000-000000000000}"/>
  <bookViews>
    <workbookView xWindow="0" yWindow="880" windowWidth="18000" windowHeight="22500" xr2:uid="{D8135C66-0532-44A2-A5F6-036075D10527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4" i="4" l="1"/>
  <c r="R23" i="4" a="1"/>
  <c r="R23" i="4" s="1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4" i="4"/>
  <c r="P5" i="4"/>
  <c r="P6" i="4" s="1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4" i="4"/>
  <c r="N24" i="4"/>
  <c r="N23" i="4" a="1"/>
  <c r="N23" i="4" s="1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6" i="4"/>
  <c r="J24" i="4"/>
  <c r="J23" i="4" a="1"/>
  <c r="J23" i="4" s="1"/>
  <c r="E19" i="4"/>
  <c r="E20" i="4"/>
  <c r="E18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3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6" i="4"/>
  <c r="I6" i="4"/>
  <c r="I15" i="4"/>
  <c r="I16" i="4"/>
  <c r="H6" i="4"/>
  <c r="H15" i="4"/>
  <c r="H16" i="4"/>
  <c r="H17" i="4"/>
  <c r="I17" i="4" s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H19" i="4"/>
  <c r="I19" i="4" s="1"/>
  <c r="J19" i="4" s="1"/>
  <c r="H20" i="4"/>
  <c r="I20" i="4" s="1"/>
  <c r="J20" i="4" s="1"/>
  <c r="H18" i="4"/>
  <c r="I18" i="4" s="1"/>
  <c r="E16" i="4"/>
  <c r="E17" i="4"/>
  <c r="E15" i="4"/>
  <c r="E13" i="4"/>
  <c r="H13" i="4" s="1"/>
  <c r="I13" i="4" s="1"/>
  <c r="E14" i="4"/>
  <c r="H14" i="4" s="1"/>
  <c r="I14" i="4" s="1"/>
  <c r="E12" i="4"/>
  <c r="H12" i="4" s="1"/>
  <c r="I12" i="4" s="1"/>
  <c r="E10" i="4"/>
  <c r="H10" i="4" s="1"/>
  <c r="I10" i="4" s="1"/>
  <c r="E6" i="4"/>
  <c r="E4" i="4"/>
  <c r="E5" i="4"/>
  <c r="E3" i="4"/>
  <c r="D19" i="4"/>
  <c r="F4" i="4" s="1"/>
  <c r="D16" i="4"/>
  <c r="D13" i="4"/>
  <c r="D10" i="4"/>
  <c r="E11" i="4" s="1"/>
  <c r="H11" i="4" s="1"/>
  <c r="I11" i="4" s="1"/>
  <c r="D7" i="4"/>
  <c r="E7" i="4" s="1"/>
  <c r="D4" i="4"/>
  <c r="H4" i="4" l="1"/>
  <c r="I4" i="4" s="1"/>
  <c r="G4" i="4"/>
  <c r="H7" i="4"/>
  <c r="I7" i="4" s="1"/>
  <c r="F3" i="4"/>
  <c r="G3" i="4" s="1"/>
  <c r="E8" i="4"/>
  <c r="H8" i="4" s="1"/>
  <c r="I8" i="4" s="1"/>
  <c r="F5" i="4"/>
  <c r="E9" i="4"/>
  <c r="H9" i="4" s="1"/>
  <c r="I9" i="4" s="1"/>
  <c r="H5" i="4" l="1"/>
  <c r="I5" i="4" s="1"/>
  <c r="G5" i="4"/>
  <c r="E21" i="4"/>
  <c r="H3" i="4"/>
  <c r="I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<sst xmlns="http://schemas.openxmlformats.org/spreadsheetml/2006/main" count="27" uniqueCount="23">
  <si>
    <t>http://www.maths.qmul.ac.uk/~bb/TimeSeries/TS_Chapter2_2.pdf</t>
  </si>
  <si>
    <t>Ref:</t>
  </si>
  <si>
    <t>k=4,j=5</t>
  </si>
  <si>
    <t>sk</t>
  </si>
  <si>
    <t>Seasonal Avg (mj)</t>
  </si>
  <si>
    <t>Detrended(Xjk-mj)</t>
  </si>
  <si>
    <t>Deseasonlized (Xjk-sk)</t>
  </si>
  <si>
    <t>Yjk(residuals)=Xjk-mj-sk</t>
  </si>
  <si>
    <t>Forcasted=Xij-Yjk</t>
  </si>
  <si>
    <t>Demand(Xjk)orActual</t>
  </si>
  <si>
    <t>Period</t>
  </si>
  <si>
    <t>MA3</t>
  </si>
  <si>
    <t>ES</t>
  </si>
  <si>
    <t>Data</t>
  </si>
  <si>
    <t>Time Series</t>
  </si>
  <si>
    <t xml:space="preserve">Rresiduals of MA3 </t>
  </si>
  <si>
    <t>Rresiduals of ES</t>
  </si>
  <si>
    <t>MAD=?</t>
  </si>
  <si>
    <t>MSE=?</t>
  </si>
  <si>
    <t>These data show past six years demand for an item. Each year has three periods. Fill out columns D through P based on class practice. Also, calculate MAD and MSE for these three methods, i.e., time series, moving average and exponentially smoothing.</t>
  </si>
  <si>
    <t>Moving Average 3</t>
  </si>
  <si>
    <t>Exponentially Smoothing (Alpha = 0.2)</t>
  </si>
  <si>
    <t>E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</si>
</sst>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2" fontId="0" fillId="0" borderId="0" xfId="0" applyNumberFormat="1"/>
    <xf numFmtId="0" fontId="3" fillId="0" borderId="0" xfId="0" applyFont="1"/>
    <xf numFmtId="0" fontId="4" fillId="0" borderId="0" xfId="1"/>
    <xf numFmtId="2" fontId="2" fillId="0" borderId="0" xfId="0" applyNumberFormat="1" applyFont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/>
    <xf numFmtId="0" fontId="6" fillId="0" borderId="0" xfId="0" applyFont="1"/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/>
    <xf numFmtId="0" fontId="0" fillId="3" borderId="0" xfId="0" applyFill="1"/>
    <xf numFmtId="0" fontId="4" fillId="3" borderId="0" xfId="1" applyFill="1"/>
    <xf numFmtId="0" fontId="5" fillId="3" borderId="0" xfId="0" applyFont="1" applyFill="1"/>
    <xf numFmtId="0" fontId="7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278013</xdr:colOff>
      <xdr:row>21</xdr:row>
      <xdr:rowOff>170222</xdr:rowOff>
    </xdr:from>
    <xdr:to>
      <xdr:col>5</xdr:col>
      <xdr:colOff>562916</xdr:colOff>
      <xdr:row>23</xdr:row>
      <xdr:rowOff>163286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549BDB-7553-459F-AFB6-4B01E8C1B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013" y="4052793"/>
          <a:ext cx="4920403" cy="374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ths.qmul.ac.uk/~bb/TimeSeries/TS_Chapter2_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6B88-D41A-4529-91DD-43761C4E13AA}">
  <dimension ref="A1:R32"/>
  <sheetViews>
    <sheetView tabSelected="1" topLeftCell="H1" zoomScale="130" zoomScaleNormal="130" workbookViewId="0">
      <selection activeCell="R24" sqref="R24"/>
    </sheetView>
  </sheetViews>
  <sheetFormatPr baseColWidth="10" defaultColWidth="8.83203125" defaultRowHeight="15" x14ac:dyDescent="0.2"/>
  <cols>
    <col min="2" max="2" width="20.5" customWidth="1"/>
    <col min="3" max="3" width="2.83203125" style="14" customWidth="1"/>
    <col min="4" max="4" width="16.5" customWidth="1"/>
    <col min="5" max="5" width="17.83203125" customWidth="1"/>
    <col min="7" max="7" width="21.1640625" customWidth="1"/>
    <col min="8" max="8" width="22.5" customWidth="1"/>
    <col min="9" max="10" width="19" customWidth="1"/>
    <col min="11" max="11" width="2.83203125" style="14" customWidth="1"/>
    <col min="15" max="15" width="2.83203125" style="14" customWidth="1"/>
    <col min="16" max="16" width="10.83203125" customWidth="1"/>
    <col min="17" max="17" width="11.5" customWidth="1"/>
    <col min="18" max="18" width="15.6640625" customWidth="1"/>
  </cols>
  <sheetData>
    <row r="1" spans="1:18" s="8" customFormat="1" ht="19" x14ac:dyDescent="0.25">
      <c r="A1" s="18" t="s">
        <v>13</v>
      </c>
      <c r="B1" s="18"/>
      <c r="C1" s="12"/>
      <c r="D1" s="18" t="s">
        <v>14</v>
      </c>
      <c r="E1" s="18"/>
      <c r="F1" s="18"/>
      <c r="G1" s="18"/>
      <c r="H1" s="18"/>
      <c r="I1" s="18"/>
      <c r="J1" s="11"/>
      <c r="K1" s="16"/>
      <c r="L1" s="18" t="s">
        <v>20</v>
      </c>
      <c r="M1" s="18"/>
      <c r="N1" s="18"/>
      <c r="O1" s="16"/>
      <c r="P1" s="9" t="s">
        <v>21</v>
      </c>
      <c r="Q1" s="9"/>
      <c r="R1" s="9"/>
    </row>
    <row r="2" spans="1:18" s="10" customFormat="1" ht="16" x14ac:dyDescent="0.2">
      <c r="A2" s="10" t="s">
        <v>10</v>
      </c>
      <c r="B2" s="10" t="s">
        <v>9</v>
      </c>
      <c r="C2" s="13"/>
      <c r="D2" s="10" t="s">
        <v>4</v>
      </c>
      <c r="E2" s="10" t="s">
        <v>5</v>
      </c>
      <c r="F2" s="10" t="s">
        <v>3</v>
      </c>
      <c r="G2" s="10" t="s">
        <v>6</v>
      </c>
      <c r="H2" s="10" t="s">
        <v>7</v>
      </c>
      <c r="I2" s="10" t="s">
        <v>8</v>
      </c>
      <c r="J2" s="10" t="s">
        <v>22</v>
      </c>
      <c r="K2" s="13"/>
      <c r="L2" s="10" t="s">
        <v>11</v>
      </c>
      <c r="M2" s="10" t="s">
        <v>15</v>
      </c>
      <c r="O2" s="13"/>
      <c r="P2" s="10" t="s">
        <v>12</v>
      </c>
      <c r="Q2" s="10" t="s">
        <v>16</v>
      </c>
    </row>
    <row r="3" spans="1:18" x14ac:dyDescent="0.2">
      <c r="A3">
        <v>1</v>
      </c>
      <c r="B3">
        <v>386</v>
      </c>
      <c r="E3" s="3">
        <f xml:space="preserve"> B3 - $D$4</f>
        <v>-13.666666666666686</v>
      </c>
      <c r="F3" s="6">
        <f xml:space="preserve"> AVERAGE(B3,B6,B9,B12,B15,B18) - AVERAGE($D$3:$D$20)</f>
        <v>-24.444444444444457</v>
      </c>
      <c r="G3" s="3">
        <f xml:space="preserve"> B3 - F3</f>
        <v>410.44444444444446</v>
      </c>
      <c r="H3" s="3">
        <f xml:space="preserve"> E3 - F3</f>
        <v>10.777777777777771</v>
      </c>
      <c r="I3" s="3">
        <f xml:space="preserve"> B3 - H3</f>
        <v>375.22222222222223</v>
      </c>
      <c r="J3" s="3">
        <f xml:space="preserve"> B3- I3</f>
        <v>10.777777777777771</v>
      </c>
      <c r="P3">
        <v>386</v>
      </c>
    </row>
    <row r="4" spans="1:18" x14ac:dyDescent="0.2">
      <c r="A4">
        <v>2</v>
      </c>
      <c r="B4">
        <v>416</v>
      </c>
      <c r="D4" s="4">
        <f xml:space="preserve"> AVERAGE(B3:B5)</f>
        <v>399.66666666666669</v>
      </c>
      <c r="E4" s="3">
        <f t="shared" ref="E4:E5" si="0" xml:space="preserve"> B4 - $D$4</f>
        <v>16.333333333333314</v>
      </c>
      <c r="F4" s="6">
        <f t="shared" ref="F4:F5" si="1" xml:space="preserve"> AVERAGE(B4,B7,B10,B13,B16,B19) - AVERAGE($D$3:$D$20)</f>
        <v>34.722222222222229</v>
      </c>
      <c r="G4" s="3">
        <f t="shared" ref="G4:G20" si="2" xml:space="preserve"> B4 - F4</f>
        <v>381.27777777777777</v>
      </c>
      <c r="H4" s="3">
        <f t="shared" ref="H4:H20" si="3" xml:space="preserve"> E4 - F4</f>
        <v>-18.388888888888914</v>
      </c>
      <c r="I4" s="3">
        <f t="shared" ref="I4:I20" si="4" xml:space="preserve"> B4 - H4</f>
        <v>434.38888888888891</v>
      </c>
      <c r="J4" s="3">
        <f t="shared" ref="J4:J20" si="5" xml:space="preserve"> B4- I4</f>
        <v>-18.388888888888914</v>
      </c>
      <c r="P4">
        <f xml:space="preserve"> 0.8*B3+0.2*P3</f>
        <v>386</v>
      </c>
      <c r="R4">
        <f xml:space="preserve"> B4 - P4</f>
        <v>30</v>
      </c>
    </row>
    <row r="5" spans="1:18" x14ac:dyDescent="0.2">
      <c r="A5">
        <v>3</v>
      </c>
      <c r="B5">
        <v>397</v>
      </c>
      <c r="E5" s="3">
        <f t="shared" si="0"/>
        <v>-2.6666666666666856</v>
      </c>
      <c r="F5" s="6">
        <f t="shared" si="1"/>
        <v>-10.277777777777771</v>
      </c>
      <c r="G5" s="3">
        <f t="shared" si="2"/>
        <v>407.27777777777777</v>
      </c>
      <c r="H5" s="3">
        <f t="shared" si="3"/>
        <v>7.6111111111110858</v>
      </c>
      <c r="I5" s="3">
        <f t="shared" si="4"/>
        <v>389.38888888888891</v>
      </c>
      <c r="J5" s="3">
        <f t="shared" si="5"/>
        <v>7.6111111111110858</v>
      </c>
      <c r="P5">
        <f t="shared" ref="P5:P20" si="6" xml:space="preserve"> 0.8*B4+0.2*P4</f>
        <v>410</v>
      </c>
      <c r="R5">
        <f t="shared" ref="R5:R20" si="7" xml:space="preserve"> B5 - P5</f>
        <v>-13</v>
      </c>
    </row>
    <row r="6" spans="1:18" s="1" customFormat="1" x14ac:dyDescent="0.2">
      <c r="A6" s="1">
        <v>4</v>
      </c>
      <c r="B6" s="1">
        <v>402</v>
      </c>
      <c r="C6" s="14"/>
      <c r="E6" s="3">
        <f xml:space="preserve"> B6 - $D$7</f>
        <v>-22</v>
      </c>
      <c r="F6" s="1">
        <v>-24.444444444444457</v>
      </c>
      <c r="G6" s="3">
        <f t="shared" si="2"/>
        <v>426.44444444444446</v>
      </c>
      <c r="H6" s="3">
        <f t="shared" si="3"/>
        <v>2.4444444444444571</v>
      </c>
      <c r="I6" s="3">
        <f t="shared" si="4"/>
        <v>399.55555555555554</v>
      </c>
      <c r="J6" s="3">
        <f t="shared" si="5"/>
        <v>2.4444444444444571</v>
      </c>
      <c r="K6" s="14"/>
      <c r="L6" s="1">
        <f xml:space="preserve"> AVERAGE(B3:B5)</f>
        <v>399.66666666666669</v>
      </c>
      <c r="N6" s="1">
        <f xml:space="preserve"> B6 - L6</f>
        <v>2.3333333333333144</v>
      </c>
      <c r="O6" s="14"/>
      <c r="P6">
        <f t="shared" si="6"/>
        <v>399.6</v>
      </c>
      <c r="R6">
        <f t="shared" si="7"/>
        <v>2.3999999999999773</v>
      </c>
    </row>
    <row r="7" spans="1:18" s="1" customFormat="1" x14ac:dyDescent="0.2">
      <c r="A7" s="1">
        <v>5</v>
      </c>
      <c r="B7" s="1">
        <v>452</v>
      </c>
      <c r="C7" s="14"/>
      <c r="D7" s="7">
        <f xml:space="preserve"> AVERAGE(B6:B8)</f>
        <v>424</v>
      </c>
      <c r="E7" s="3">
        <f t="shared" ref="E7:E8" si="8" xml:space="preserve"> B7 - $D$7</f>
        <v>28</v>
      </c>
      <c r="F7" s="1">
        <v>34.722222222222229</v>
      </c>
      <c r="G7" s="3">
        <f t="shared" si="2"/>
        <v>417.27777777777777</v>
      </c>
      <c r="H7" s="3">
        <f t="shared" si="3"/>
        <v>-6.7222222222222285</v>
      </c>
      <c r="I7" s="3">
        <f t="shared" si="4"/>
        <v>458.72222222222223</v>
      </c>
      <c r="J7" s="3">
        <f t="shared" si="5"/>
        <v>-6.7222222222222285</v>
      </c>
      <c r="K7" s="14"/>
      <c r="L7" s="1">
        <f t="shared" ref="L7:L20" si="9" xml:space="preserve"> AVERAGE(B4:B6)</f>
        <v>405</v>
      </c>
      <c r="N7" s="1">
        <f t="shared" ref="N7:N20" si="10" xml:space="preserve"> B7 - L7</f>
        <v>47</v>
      </c>
      <c r="O7" s="14"/>
      <c r="P7">
        <f t="shared" si="6"/>
        <v>401.52000000000004</v>
      </c>
      <c r="R7">
        <f t="shared" si="7"/>
        <v>50.479999999999961</v>
      </c>
    </row>
    <row r="8" spans="1:18" s="1" customFormat="1" x14ac:dyDescent="0.2">
      <c r="A8" s="1">
        <v>6</v>
      </c>
      <c r="B8" s="1">
        <v>418</v>
      </c>
      <c r="C8" s="14"/>
      <c r="E8" s="3">
        <f t="shared" si="8"/>
        <v>-6</v>
      </c>
      <c r="F8" s="1">
        <v>-10.277777777777771</v>
      </c>
      <c r="G8" s="3">
        <f t="shared" si="2"/>
        <v>428.27777777777777</v>
      </c>
      <c r="H8" s="3">
        <f t="shared" si="3"/>
        <v>4.2777777777777715</v>
      </c>
      <c r="I8" s="3">
        <f t="shared" si="4"/>
        <v>413.72222222222223</v>
      </c>
      <c r="J8" s="3">
        <f t="shared" si="5"/>
        <v>4.2777777777777715</v>
      </c>
      <c r="K8" s="14"/>
      <c r="L8" s="1">
        <f t="shared" si="9"/>
        <v>417</v>
      </c>
      <c r="N8" s="1">
        <f t="shared" si="10"/>
        <v>1</v>
      </c>
      <c r="O8" s="14"/>
      <c r="P8">
        <f t="shared" si="6"/>
        <v>441.90400000000005</v>
      </c>
      <c r="R8">
        <f t="shared" si="7"/>
        <v>-23.904000000000053</v>
      </c>
    </row>
    <row r="9" spans="1:18" x14ac:dyDescent="0.2">
      <c r="A9">
        <v>7</v>
      </c>
      <c r="B9">
        <v>409</v>
      </c>
      <c r="E9" s="3">
        <f xml:space="preserve"> B9 - $D$10</f>
        <v>-18</v>
      </c>
      <c r="F9">
        <v>-24.444444444444457</v>
      </c>
      <c r="G9" s="3">
        <f t="shared" si="2"/>
        <v>433.44444444444446</v>
      </c>
      <c r="H9" s="3">
        <f t="shared" si="3"/>
        <v>6.4444444444444571</v>
      </c>
      <c r="I9" s="3">
        <f t="shared" si="4"/>
        <v>402.55555555555554</v>
      </c>
      <c r="J9" s="3">
        <f t="shared" si="5"/>
        <v>6.4444444444444571</v>
      </c>
      <c r="L9" s="1">
        <f t="shared" si="9"/>
        <v>424</v>
      </c>
      <c r="N9" s="1">
        <f t="shared" si="10"/>
        <v>-15</v>
      </c>
      <c r="P9">
        <f t="shared" si="6"/>
        <v>422.78080000000006</v>
      </c>
      <c r="R9">
        <f t="shared" si="7"/>
        <v>-13.780800000000056</v>
      </c>
    </row>
    <row r="10" spans="1:18" x14ac:dyDescent="0.2">
      <c r="A10">
        <v>8</v>
      </c>
      <c r="B10">
        <v>455</v>
      </c>
      <c r="D10" s="4">
        <f xml:space="preserve"> AVERAGE(B9:B11)</f>
        <v>427</v>
      </c>
      <c r="E10" s="3">
        <f t="shared" ref="E10:E11" si="11" xml:space="preserve"> B10 - $D$10</f>
        <v>28</v>
      </c>
      <c r="F10">
        <v>34.722222222222229</v>
      </c>
      <c r="G10" s="3">
        <f t="shared" si="2"/>
        <v>420.27777777777777</v>
      </c>
      <c r="H10" s="3">
        <f t="shared" si="3"/>
        <v>-6.7222222222222285</v>
      </c>
      <c r="I10" s="3">
        <f t="shared" si="4"/>
        <v>461.72222222222223</v>
      </c>
      <c r="J10" s="3">
        <f t="shared" si="5"/>
        <v>-6.7222222222222285</v>
      </c>
      <c r="L10" s="1">
        <f t="shared" si="9"/>
        <v>426.33333333333331</v>
      </c>
      <c r="N10" s="1">
        <f t="shared" si="10"/>
        <v>28.666666666666686</v>
      </c>
      <c r="P10">
        <f t="shared" si="6"/>
        <v>411.75616000000008</v>
      </c>
      <c r="R10">
        <f t="shared" si="7"/>
        <v>43.243839999999921</v>
      </c>
    </row>
    <row r="11" spans="1:18" x14ac:dyDescent="0.2">
      <c r="A11">
        <v>9</v>
      </c>
      <c r="B11">
        <v>417</v>
      </c>
      <c r="E11" s="3">
        <f t="shared" si="11"/>
        <v>-10</v>
      </c>
      <c r="F11">
        <v>-10.277777777777771</v>
      </c>
      <c r="G11" s="3">
        <f t="shared" si="2"/>
        <v>427.27777777777777</v>
      </c>
      <c r="H11" s="3">
        <f t="shared" si="3"/>
        <v>0.27777777777777146</v>
      </c>
      <c r="I11" s="3">
        <f t="shared" si="4"/>
        <v>416.72222222222223</v>
      </c>
      <c r="J11" s="3">
        <f t="shared" si="5"/>
        <v>0.27777777777777146</v>
      </c>
      <c r="L11" s="1">
        <f t="shared" si="9"/>
        <v>427.33333333333331</v>
      </c>
      <c r="N11" s="1">
        <f t="shared" si="10"/>
        <v>-10.333333333333314</v>
      </c>
      <c r="P11">
        <f t="shared" si="6"/>
        <v>446.35123200000004</v>
      </c>
      <c r="R11">
        <f t="shared" si="7"/>
        <v>-29.351232000000039</v>
      </c>
    </row>
    <row r="12" spans="1:18" s="1" customFormat="1" x14ac:dyDescent="0.2">
      <c r="A12" s="1">
        <v>10</v>
      </c>
      <c r="B12" s="1">
        <v>431</v>
      </c>
      <c r="C12" s="14"/>
      <c r="E12" s="3">
        <f xml:space="preserve"> B12 - $D$13</f>
        <v>-26.333333333333314</v>
      </c>
      <c r="F12" s="1">
        <v>-24.444444444444457</v>
      </c>
      <c r="G12" s="3">
        <f t="shared" si="2"/>
        <v>455.44444444444446</v>
      </c>
      <c r="H12" s="3">
        <f t="shared" si="3"/>
        <v>-1.8888888888888573</v>
      </c>
      <c r="I12" s="3">
        <f t="shared" si="4"/>
        <v>432.88888888888886</v>
      </c>
      <c r="J12" s="3">
        <f t="shared" si="5"/>
        <v>-1.8888888888888573</v>
      </c>
      <c r="K12" s="14"/>
      <c r="L12" s="1">
        <f t="shared" si="9"/>
        <v>427</v>
      </c>
      <c r="N12" s="1">
        <f t="shared" si="10"/>
        <v>4</v>
      </c>
      <c r="O12" s="14"/>
      <c r="P12">
        <f t="shared" si="6"/>
        <v>422.87024640000004</v>
      </c>
      <c r="R12">
        <f t="shared" si="7"/>
        <v>8.1297535999999582</v>
      </c>
    </row>
    <row r="13" spans="1:18" s="1" customFormat="1" x14ac:dyDescent="0.2">
      <c r="A13" s="1">
        <v>11</v>
      </c>
      <c r="B13" s="1">
        <v>499</v>
      </c>
      <c r="C13" s="14"/>
      <c r="D13" s="7">
        <f xml:space="preserve"> AVERAGE(B12:B14)</f>
        <v>457.33333333333331</v>
      </c>
      <c r="E13" s="3">
        <f t="shared" ref="E13:E14" si="12" xml:space="preserve"> B13 - $D$13</f>
        <v>41.666666666666686</v>
      </c>
      <c r="F13" s="1">
        <v>34.722222222222229</v>
      </c>
      <c r="G13" s="3">
        <f t="shared" si="2"/>
        <v>464.27777777777777</v>
      </c>
      <c r="H13" s="3">
        <f t="shared" si="3"/>
        <v>6.9444444444444571</v>
      </c>
      <c r="I13" s="3">
        <f t="shared" si="4"/>
        <v>492.05555555555554</v>
      </c>
      <c r="J13" s="3">
        <f t="shared" si="5"/>
        <v>6.9444444444444571</v>
      </c>
      <c r="K13" s="14"/>
      <c r="L13" s="1">
        <f t="shared" si="9"/>
        <v>434.33333333333331</v>
      </c>
      <c r="N13" s="1">
        <f t="shared" si="10"/>
        <v>64.666666666666686</v>
      </c>
      <c r="O13" s="14"/>
      <c r="P13">
        <f t="shared" si="6"/>
        <v>429.37404928000001</v>
      </c>
      <c r="R13">
        <f t="shared" si="7"/>
        <v>69.625950719999992</v>
      </c>
    </row>
    <row r="14" spans="1:18" s="1" customFormat="1" x14ac:dyDescent="0.2">
      <c r="A14" s="1">
        <v>12</v>
      </c>
      <c r="B14" s="1">
        <v>442</v>
      </c>
      <c r="C14" s="14"/>
      <c r="E14" s="3">
        <f t="shared" si="12"/>
        <v>-15.333333333333314</v>
      </c>
      <c r="F14" s="1">
        <v>-10.277777777777771</v>
      </c>
      <c r="G14" s="3">
        <f t="shared" si="2"/>
        <v>452.27777777777777</v>
      </c>
      <c r="H14" s="3">
        <f t="shared" si="3"/>
        <v>-5.0555555555555429</v>
      </c>
      <c r="I14" s="3">
        <f t="shared" si="4"/>
        <v>447.05555555555554</v>
      </c>
      <c r="J14" s="3">
        <f t="shared" si="5"/>
        <v>-5.0555555555555429</v>
      </c>
      <c r="K14" s="14"/>
      <c r="L14" s="1">
        <f t="shared" si="9"/>
        <v>449</v>
      </c>
      <c r="N14" s="1">
        <f t="shared" si="10"/>
        <v>-7</v>
      </c>
      <c r="O14" s="14"/>
      <c r="P14">
        <f t="shared" si="6"/>
        <v>485.07480985600006</v>
      </c>
      <c r="R14">
        <f t="shared" si="7"/>
        <v>-43.074809856000059</v>
      </c>
    </row>
    <row r="15" spans="1:18" x14ac:dyDescent="0.2">
      <c r="A15">
        <v>13</v>
      </c>
      <c r="B15">
        <v>441</v>
      </c>
      <c r="E15" s="3">
        <f xml:space="preserve"> B15 - $D$16</f>
        <v>-33.666666666666686</v>
      </c>
      <c r="F15">
        <v>-24.444444444444457</v>
      </c>
      <c r="G15" s="3">
        <f t="shared" si="2"/>
        <v>465.44444444444446</v>
      </c>
      <c r="H15" s="3">
        <f t="shared" si="3"/>
        <v>-9.2222222222222285</v>
      </c>
      <c r="I15" s="3">
        <f t="shared" si="4"/>
        <v>450.22222222222223</v>
      </c>
      <c r="J15" s="3">
        <f t="shared" si="5"/>
        <v>-9.2222222222222285</v>
      </c>
      <c r="L15" s="1">
        <f t="shared" si="9"/>
        <v>457.33333333333331</v>
      </c>
      <c r="N15" s="1">
        <f t="shared" si="10"/>
        <v>-16.333333333333314</v>
      </c>
      <c r="P15">
        <f t="shared" si="6"/>
        <v>450.61496197120005</v>
      </c>
      <c r="R15">
        <f t="shared" si="7"/>
        <v>-9.6149619712000458</v>
      </c>
    </row>
    <row r="16" spans="1:18" x14ac:dyDescent="0.2">
      <c r="A16">
        <v>14</v>
      </c>
      <c r="B16">
        <v>521</v>
      </c>
      <c r="D16" s="4">
        <f xml:space="preserve"> AVERAGE(B15:B17)</f>
        <v>474.66666666666669</v>
      </c>
      <c r="E16" s="3">
        <f t="shared" ref="E16:E17" si="13" xml:space="preserve"> B16 - $D$16</f>
        <v>46.333333333333314</v>
      </c>
      <c r="F16">
        <v>34.722222222222229</v>
      </c>
      <c r="G16" s="3">
        <f t="shared" si="2"/>
        <v>486.27777777777777</v>
      </c>
      <c r="H16" s="3">
        <f t="shared" si="3"/>
        <v>11.611111111111086</v>
      </c>
      <c r="I16" s="3">
        <f t="shared" si="4"/>
        <v>509.38888888888891</v>
      </c>
      <c r="J16" s="3">
        <f t="shared" si="5"/>
        <v>11.611111111111086</v>
      </c>
      <c r="L16" s="1">
        <f t="shared" si="9"/>
        <v>460.66666666666669</v>
      </c>
      <c r="N16" s="1">
        <f t="shared" si="10"/>
        <v>60.333333333333314</v>
      </c>
      <c r="P16">
        <f t="shared" si="6"/>
        <v>442.92299239424005</v>
      </c>
      <c r="R16">
        <f t="shared" si="7"/>
        <v>78.077007605759945</v>
      </c>
    </row>
    <row r="17" spans="1:18" x14ac:dyDescent="0.2">
      <c r="A17">
        <v>15</v>
      </c>
      <c r="B17">
        <v>462</v>
      </c>
      <c r="E17" s="3">
        <f t="shared" si="13"/>
        <v>-12.666666666666686</v>
      </c>
      <c r="F17">
        <v>-10.277777777777771</v>
      </c>
      <c r="G17" s="3">
        <f t="shared" si="2"/>
        <v>472.27777777777777</v>
      </c>
      <c r="H17" s="3">
        <f t="shared" si="3"/>
        <v>-2.3888888888889142</v>
      </c>
      <c r="I17" s="3">
        <f t="shared" si="4"/>
        <v>464.38888888888891</v>
      </c>
      <c r="J17" s="3">
        <f t="shared" si="5"/>
        <v>-2.3888888888889142</v>
      </c>
      <c r="L17" s="1">
        <f t="shared" si="9"/>
        <v>468</v>
      </c>
      <c r="N17" s="1">
        <f t="shared" si="10"/>
        <v>-6</v>
      </c>
      <c r="P17">
        <f t="shared" si="6"/>
        <v>505.38459847884803</v>
      </c>
      <c r="R17">
        <f t="shared" si="7"/>
        <v>-43.384598478848034</v>
      </c>
    </row>
    <row r="18" spans="1:18" s="1" customFormat="1" x14ac:dyDescent="0.2">
      <c r="A18" s="1">
        <v>16</v>
      </c>
      <c r="B18" s="1">
        <v>468</v>
      </c>
      <c r="C18" s="14"/>
      <c r="E18" s="3">
        <f xml:space="preserve"> B18 - $D$19</f>
        <v>-33</v>
      </c>
      <c r="F18" s="1">
        <v>-24.444444444444457</v>
      </c>
      <c r="G18" s="3">
        <f t="shared" si="2"/>
        <v>492.44444444444446</v>
      </c>
      <c r="H18" s="3">
        <f t="shared" si="3"/>
        <v>-8.5555555555555429</v>
      </c>
      <c r="I18" s="3">
        <f t="shared" si="4"/>
        <v>476.55555555555554</v>
      </c>
      <c r="J18" s="3">
        <f t="shared" si="5"/>
        <v>-8.5555555555555429</v>
      </c>
      <c r="K18" s="14"/>
      <c r="L18" s="1">
        <f t="shared" si="9"/>
        <v>474.66666666666669</v>
      </c>
      <c r="N18" s="1">
        <f t="shared" si="10"/>
        <v>-6.6666666666666856</v>
      </c>
      <c r="O18" s="14"/>
      <c r="P18">
        <f t="shared" si="6"/>
        <v>470.67691969576964</v>
      </c>
      <c r="R18">
        <f t="shared" si="7"/>
        <v>-2.6769196957696408</v>
      </c>
    </row>
    <row r="19" spans="1:18" s="1" customFormat="1" x14ac:dyDescent="0.2">
      <c r="A19" s="1">
        <v>17</v>
      </c>
      <c r="B19" s="1">
        <v>549</v>
      </c>
      <c r="C19" s="14"/>
      <c r="D19" s="7">
        <f xml:space="preserve"> AVERAGE(B18:B20)</f>
        <v>501</v>
      </c>
      <c r="E19" s="3">
        <f t="shared" ref="E19:E20" si="14" xml:space="preserve"> B19 - $D$19</f>
        <v>48</v>
      </c>
      <c r="F19" s="1">
        <v>34.722222222222229</v>
      </c>
      <c r="G19" s="3">
        <f t="shared" si="2"/>
        <v>514.27777777777783</v>
      </c>
      <c r="H19" s="3">
        <f t="shared" si="3"/>
        <v>13.277777777777771</v>
      </c>
      <c r="I19" s="3">
        <f t="shared" si="4"/>
        <v>535.72222222222217</v>
      </c>
      <c r="J19" s="3">
        <f t="shared" si="5"/>
        <v>13.277777777777828</v>
      </c>
      <c r="K19" s="14"/>
      <c r="L19" s="1">
        <f t="shared" si="9"/>
        <v>483.66666666666669</v>
      </c>
      <c r="N19" s="1">
        <f t="shared" si="10"/>
        <v>65.333333333333314</v>
      </c>
      <c r="O19" s="14"/>
      <c r="P19">
        <f t="shared" si="6"/>
        <v>468.53538393915397</v>
      </c>
      <c r="R19">
        <f t="shared" si="7"/>
        <v>80.464616060846026</v>
      </c>
    </row>
    <row r="20" spans="1:18" s="1" customFormat="1" x14ac:dyDescent="0.2">
      <c r="A20" s="1">
        <v>18</v>
      </c>
      <c r="B20" s="1">
        <v>486</v>
      </c>
      <c r="C20" s="14"/>
      <c r="E20" s="3">
        <f t="shared" si="14"/>
        <v>-15</v>
      </c>
      <c r="F20" s="1">
        <v>-10.277777777777771</v>
      </c>
      <c r="G20" s="3">
        <f t="shared" si="2"/>
        <v>496.27777777777777</v>
      </c>
      <c r="H20" s="3">
        <f t="shared" si="3"/>
        <v>-4.7222222222222285</v>
      </c>
      <c r="I20" s="3">
        <f t="shared" si="4"/>
        <v>490.72222222222223</v>
      </c>
      <c r="J20" s="3">
        <f t="shared" si="5"/>
        <v>-4.7222222222222285</v>
      </c>
      <c r="K20" s="14"/>
      <c r="L20" s="1">
        <f t="shared" si="9"/>
        <v>493</v>
      </c>
      <c r="N20" s="1">
        <f t="shared" si="10"/>
        <v>-7</v>
      </c>
      <c r="O20" s="14"/>
      <c r="P20">
        <f t="shared" si="6"/>
        <v>532.90707678783087</v>
      </c>
      <c r="R20">
        <f t="shared" si="7"/>
        <v>-46.907076787830874</v>
      </c>
    </row>
    <row r="21" spans="1:18" x14ac:dyDescent="0.2">
      <c r="E21" s="3">
        <f xml:space="preserve"> AVERAGE(E3:E20)</f>
        <v>-3.157967714489334E-15</v>
      </c>
    </row>
    <row r="22" spans="1:18" x14ac:dyDescent="0.2">
      <c r="A22" s="2" t="s">
        <v>1</v>
      </c>
      <c r="B22" s="5" t="s">
        <v>0</v>
      </c>
      <c r="C22" s="15"/>
    </row>
    <row r="23" spans="1:18" ht="16" x14ac:dyDescent="0.2">
      <c r="F23" s="2" t="s">
        <v>2</v>
      </c>
      <c r="H23" s="17" t="s">
        <v>17</v>
      </c>
      <c r="J23" cm="1">
        <f t="array" ref="J23" xml:space="preserve"> AVERAGE(ABS(J3:J20))</f>
        <v>7.0740740740740762</v>
      </c>
      <c r="M23" s="17" t="s">
        <v>17</v>
      </c>
      <c r="N23" cm="1">
        <f t="array" ref="N23" xml:space="preserve"> AVERAGE(ABS(N3:N20))</f>
        <v>18.981481481481481</v>
      </c>
      <c r="Q23" s="17" t="s">
        <v>17</v>
      </c>
      <c r="R23" cm="1">
        <f t="array" ref="R23" xml:space="preserve"> AVERAGE(ABS(R3:R20))</f>
        <v>32.673087043125257</v>
      </c>
    </row>
    <row r="24" spans="1:18" ht="16" x14ac:dyDescent="0.2">
      <c r="H24" s="17" t="s">
        <v>18</v>
      </c>
      <c r="J24">
        <f>SUMSQ(J3:J20)/(COUNT(J3:J20)-1)</f>
        <v>73.130718954248451</v>
      </c>
      <c r="M24" s="17" t="s">
        <v>18</v>
      </c>
      <c r="N24">
        <f>SUMSQ(N6:N20)/(COUNT(N6:N20)-1)</f>
        <v>1137.1825396825395</v>
      </c>
      <c r="Q24" s="17" t="s">
        <v>18</v>
      </c>
      <c r="R24">
        <f>SUMSQ(R6:R20)/(COUNT(R6:R20)-1)</f>
        <v>2112.0582799356685</v>
      </c>
    </row>
    <row r="26" spans="1:18" x14ac:dyDescent="0.2">
      <c r="A26" s="19" t="s">
        <v>19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1:18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spans="1:18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1:18" ht="7.5" customHeight="1" x14ac:dyDescent="0.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1:18" ht="2" customHeight="1" x14ac:dyDescent="0.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18" hidden="1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1:18" hidden="1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</sheetData>
  <mergeCells count="4">
    <mergeCell ref="A1:B1"/>
    <mergeCell ref="D1:I1"/>
    <mergeCell ref="L1:N1"/>
    <mergeCell ref="A26:R32"/>
  </mergeCells>
  <hyperlinks>
    <hyperlink ref="B22" r:id="rId1" xr:uid="{3DD90E48-FD2D-461C-A848-9208FB0BD6F1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Ardakani</dc:creator>
  <cp:lastModifiedBy>Lipkin, Gus</cp:lastModifiedBy>
  <dcterms:created xsi:type="dcterms:W3CDTF">2022-01-23T14:33:33Z</dcterms:created>
  <dcterms:modified xsi:type="dcterms:W3CDTF">2022-02-04T16:16:49Z</dcterms:modified>
</cp:coreProperties>
</file>