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IL\씨젠\무진형\"/>
    </mc:Choice>
  </mc:AlternateContent>
  <xr:revisionPtr revIDLastSave="0" documentId="13_ncr:1_{D4DBFEF2-E4A3-4B11-AEC4-B44482947F30}" xr6:coauthVersionLast="36" xr6:coauthVersionMax="36" xr10:uidLastSave="{00000000-0000-0000-0000-000000000000}"/>
  <bookViews>
    <workbookView xWindow="0" yWindow="0" windowWidth="27720" windowHeight="19620" xr2:uid="{8EE1E404-A834-43EB-9C88-D6F27830D93D}"/>
  </bookViews>
  <sheets>
    <sheet name="Total IOU 분석" sheetId="4" r:id="rId1"/>
    <sheet name="Stomach N WSI IOU 분석" sheetId="1" r:id="rId2"/>
    <sheet name="Stomach M WSI IOU 분석" sheetId="3" r:id="rId3"/>
    <sheet name="Stomach D WSI IOU 분석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" i="1" l="1"/>
  <c r="AB7" i="1"/>
  <c r="Z7" i="1"/>
  <c r="AA50" i="1"/>
  <c r="AB50" i="1"/>
  <c r="Z50" i="1"/>
  <c r="AA36" i="1"/>
  <c r="AB36" i="1"/>
  <c r="Z36" i="1"/>
  <c r="W65" i="1"/>
  <c r="X65" i="1"/>
  <c r="V65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7" i="1"/>
  <c r="N58" i="4"/>
  <c r="O58" i="4"/>
  <c r="M58" i="4"/>
  <c r="L58" i="4"/>
  <c r="C12" i="4" l="1"/>
  <c r="C11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I21" i="3"/>
  <c r="I20" i="3"/>
  <c r="I7" i="3"/>
  <c r="I8" i="3"/>
  <c r="I9" i="3"/>
  <c r="I10" i="3"/>
  <c r="I11" i="3"/>
  <c r="I12" i="3"/>
  <c r="I13" i="3"/>
  <c r="I14" i="3"/>
  <c r="I15" i="3"/>
  <c r="I16" i="3"/>
  <c r="I17" i="3"/>
  <c r="I18" i="3"/>
  <c r="I6" i="3"/>
  <c r="I23" i="2"/>
  <c r="I22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6" i="2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34" i="1" s="1"/>
  <c r="I33" i="1" l="1"/>
</calcChain>
</file>

<file path=xl/sharedStrings.xml><?xml version="1.0" encoding="utf-8"?>
<sst xmlns="http://schemas.openxmlformats.org/spreadsheetml/2006/main" count="607" uniqueCount="106">
  <si>
    <t xml:space="preserve">N WSI Slide </t>
    <phoneticPr fontId="2" type="noConversion"/>
  </si>
  <si>
    <t>총 개수 : 25개</t>
    <phoneticPr fontId="2" type="noConversion"/>
  </si>
  <si>
    <t>Mean of IOU : 0.3190</t>
    <phoneticPr fontId="2" type="noConversion"/>
  </si>
  <si>
    <t>Std of IOU = 0.1198</t>
    <phoneticPr fontId="2" type="noConversion"/>
  </si>
  <si>
    <t>A</t>
    <phoneticPr fontId="2" type="noConversion"/>
  </si>
  <si>
    <t>B</t>
    <phoneticPr fontId="2" type="noConversion"/>
  </si>
  <si>
    <t>A or B</t>
    <phoneticPr fontId="2" type="noConversion"/>
  </si>
  <si>
    <t>A and B</t>
    <phoneticPr fontId="2" type="noConversion"/>
  </si>
  <si>
    <t>slide_name</t>
  </si>
  <si>
    <t>anatomy</t>
  </si>
  <si>
    <t>WSI_GT</t>
  </si>
  <si>
    <t>Oracle Select</t>
    <phoneticPr fontId="2" type="noConversion"/>
  </si>
  <si>
    <t>Sys_recommend</t>
    <phoneticPr fontId="2" type="noConversion"/>
  </si>
  <si>
    <t xml:space="preserve">Union </t>
    <phoneticPr fontId="2" type="noConversion"/>
  </si>
  <si>
    <t>Overlap</t>
    <phoneticPr fontId="2" type="noConversion"/>
  </si>
  <si>
    <t>IOU</t>
    <phoneticPr fontId="2" type="noConversion"/>
  </si>
  <si>
    <t>2022S 0517737010101</t>
  </si>
  <si>
    <t>Stomach</t>
  </si>
  <si>
    <t>N</t>
  </si>
  <si>
    <t>2022S 0520001010101</t>
  </si>
  <si>
    <t>2022S 0519405010101</t>
  </si>
  <si>
    <t>2022S 0522564010101</t>
  </si>
  <si>
    <t>2022S 0522727010101</t>
  </si>
  <si>
    <t>2022S 0518450010101</t>
  </si>
  <si>
    <t>2022S 0518921010101</t>
  </si>
  <si>
    <t>2022S 0519098010101</t>
  </si>
  <si>
    <t>2022S 0518865010101</t>
  </si>
  <si>
    <t>2022S 0521148010101</t>
  </si>
  <si>
    <t>2022S 0521199020101</t>
  </si>
  <si>
    <t>2022S 0518553020101</t>
  </si>
  <si>
    <t>2022S 0519670020101</t>
  </si>
  <si>
    <t>2022S 0522776010101</t>
  </si>
  <si>
    <t>2022S 0524563010101</t>
  </si>
  <si>
    <t>2022S 0524565010101</t>
  </si>
  <si>
    <t>2022S 0524130010101</t>
  </si>
  <si>
    <t>2022S 0523451010101</t>
  </si>
  <si>
    <t>2022S 0524326010101</t>
  </si>
  <si>
    <t>2022S 0522324010103</t>
  </si>
  <si>
    <t>2022S 0524376010102</t>
  </si>
  <si>
    <t>2022S 0527064010101</t>
  </si>
  <si>
    <t>2022S 0527804010101</t>
  </si>
  <si>
    <t>2022S 0528030010101</t>
  </si>
  <si>
    <t>2022S 0534148010101</t>
  </si>
  <si>
    <t>Mean of IOU</t>
    <phoneticPr fontId="2" type="noConversion"/>
  </si>
  <si>
    <t>Std of IOU</t>
    <phoneticPr fontId="2" type="noConversion"/>
  </si>
  <si>
    <t>Index</t>
    <phoneticPr fontId="2" type="noConversion"/>
  </si>
  <si>
    <t>2022S 0519993010101</t>
  </si>
  <si>
    <t>D</t>
  </si>
  <si>
    <t>2022S 0519541010101</t>
  </si>
  <si>
    <t>2022S 0518754010101</t>
  </si>
  <si>
    <t>2022S 0521838010101</t>
  </si>
  <si>
    <t>2022S 0519639010101</t>
  </si>
  <si>
    <t>2022S 0522391010101</t>
  </si>
  <si>
    <t>2022S 0525337010101</t>
  </si>
  <si>
    <t>2022S 0521332020101</t>
  </si>
  <si>
    <t>2022S 0523396010101</t>
  </si>
  <si>
    <t>2022S 0521332010101</t>
  </si>
  <si>
    <t>2022S 0524316010102</t>
  </si>
  <si>
    <t>2022S 0521094020103</t>
  </si>
  <si>
    <t>2022S 0527955010101</t>
  </si>
  <si>
    <t>2022S 0536058010101</t>
  </si>
  <si>
    <t>2022S 0445553010101</t>
  </si>
  <si>
    <t xml:space="preserve">Mean of IOU </t>
    <phoneticPr fontId="2" type="noConversion"/>
  </si>
  <si>
    <t>총 개수 : 15개</t>
    <phoneticPr fontId="2" type="noConversion"/>
  </si>
  <si>
    <t>Mean of IOU : 0.1465</t>
    <phoneticPr fontId="2" type="noConversion"/>
  </si>
  <si>
    <t>Std of IOU = 0.1239</t>
    <phoneticPr fontId="2" type="noConversion"/>
  </si>
  <si>
    <t xml:space="preserve">D WSI Slide </t>
    <phoneticPr fontId="2" type="noConversion"/>
  </si>
  <si>
    <t xml:space="preserve">M WSI Slide </t>
    <phoneticPr fontId="2" type="noConversion"/>
  </si>
  <si>
    <t>2022S 0521613020101</t>
  </si>
  <si>
    <t>M</t>
  </si>
  <si>
    <t>2022S 0521613010101</t>
  </si>
  <si>
    <t>2022S 0518867010101</t>
  </si>
  <si>
    <t>2022S 0517723010101</t>
  </si>
  <si>
    <t>2022S 0520556040103</t>
  </si>
  <si>
    <t>2022S 0522926010101</t>
  </si>
  <si>
    <t>2022S 0521342010102</t>
  </si>
  <si>
    <t>2022S 0525148010101</t>
  </si>
  <si>
    <t>2022S 0514333020104</t>
  </si>
  <si>
    <t>2022S 0526895010101</t>
  </si>
  <si>
    <t>2022S 0519000010101</t>
  </si>
  <si>
    <t>2022S 0532724010101</t>
  </si>
  <si>
    <t>2022S 0531009010103</t>
  </si>
  <si>
    <t>총 개수 : 13개</t>
    <phoneticPr fontId="2" type="noConversion"/>
  </si>
  <si>
    <t>Mean of IOU : 0.1236</t>
    <phoneticPr fontId="2" type="noConversion"/>
  </si>
  <si>
    <t>Std of IOU = 0.0783</t>
    <phoneticPr fontId="2" type="noConversion"/>
  </si>
  <si>
    <t xml:space="preserve">N </t>
    <phoneticPr fontId="2" type="noConversion"/>
  </si>
  <si>
    <t>D</t>
    <phoneticPr fontId="2" type="noConversion"/>
  </si>
  <si>
    <t>M</t>
    <phoneticPr fontId="2" type="noConversion"/>
  </si>
  <si>
    <t>WSI 개수</t>
    <phoneticPr fontId="2" type="noConversion"/>
  </si>
  <si>
    <t>WSI Class</t>
    <phoneticPr fontId="2" type="noConversion"/>
  </si>
  <si>
    <t xml:space="preserve">Total </t>
    <phoneticPr fontId="2" type="noConversion"/>
  </si>
  <si>
    <t>patch_sys</t>
  </si>
  <si>
    <t>patch_oracle</t>
  </si>
  <si>
    <t>patch_GT</t>
  </si>
  <si>
    <t>all patch</t>
    <phoneticPr fontId="2" type="noConversion"/>
  </si>
  <si>
    <t xml:space="preserve">sys recommend x </t>
    <phoneticPr fontId="2" type="noConversion"/>
  </si>
  <si>
    <t>threshold</t>
    <phoneticPr fontId="2" type="noConversion"/>
  </si>
  <si>
    <t>region</t>
    <phoneticPr fontId="2" type="noConversion"/>
  </si>
  <si>
    <t>Overlap _Threshold</t>
    <phoneticPr fontId="2" type="noConversion"/>
  </si>
  <si>
    <t>Overlap_ +region</t>
    <phoneticPr fontId="2" type="noConversion"/>
  </si>
  <si>
    <t>all</t>
    <phoneticPr fontId="2" type="noConversion"/>
  </si>
  <si>
    <t>ovelap_threshold</t>
    <phoneticPr fontId="2" type="noConversion"/>
  </si>
  <si>
    <t>overlap_all</t>
    <phoneticPr fontId="2" type="noConversion"/>
  </si>
  <si>
    <t>Threshold</t>
    <phoneticPr fontId="2" type="noConversion"/>
  </si>
  <si>
    <t>overlap_Thresho이</t>
    <phoneticPr fontId="2" type="noConversion"/>
  </si>
  <si>
    <t>All recommend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</si>
</sst>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C378-DC76-465B-93F9-791C3B477A71}">
  <dimension ref="B2:P58"/>
  <sheetViews>
    <sheetView tabSelected="1" topLeftCell="A22" workbookViewId="0">
      <selection activeCell="M58" sqref="M58"/>
    </sheetView>
  </sheetViews>
  <sheetFormatPr defaultRowHeight="16.5" x14ac:dyDescent="0.3"/>
  <cols>
    <col min="2" max="2" width="13.625" bestFit="1" customWidth="1"/>
  </cols>
  <sheetData>
    <row r="2" spans="2:16" x14ac:dyDescent="0.3">
      <c r="B2" s="2" t="s">
        <v>89</v>
      </c>
      <c r="C2" s="2" t="s">
        <v>88</v>
      </c>
    </row>
    <row r="3" spans="2:16" x14ac:dyDescent="0.3">
      <c r="B3" t="s">
        <v>85</v>
      </c>
      <c r="C3">
        <v>25</v>
      </c>
      <c r="H3" t="s">
        <v>45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2:16" x14ac:dyDescent="0.3">
      <c r="B4" t="s">
        <v>87</v>
      </c>
      <c r="C4">
        <v>13</v>
      </c>
      <c r="H4">
        <v>1</v>
      </c>
      <c r="I4" t="s">
        <v>16</v>
      </c>
      <c r="J4" t="s">
        <v>17</v>
      </c>
      <c r="K4" t="s">
        <v>18</v>
      </c>
      <c r="L4">
        <v>58</v>
      </c>
      <c r="M4">
        <v>7</v>
      </c>
      <c r="N4">
        <v>58</v>
      </c>
      <c r="O4">
        <v>7</v>
      </c>
      <c r="P4">
        <f>O4/N4</f>
        <v>0.1206896551724138</v>
      </c>
    </row>
    <row r="5" spans="2:16" x14ac:dyDescent="0.3">
      <c r="B5" t="s">
        <v>86</v>
      </c>
      <c r="C5">
        <v>15</v>
      </c>
      <c r="H5">
        <v>2</v>
      </c>
      <c r="I5" t="s">
        <v>19</v>
      </c>
      <c r="J5" t="s">
        <v>17</v>
      </c>
      <c r="K5" t="s">
        <v>18</v>
      </c>
      <c r="L5">
        <v>33</v>
      </c>
      <c r="M5">
        <v>11</v>
      </c>
      <c r="N5">
        <v>33</v>
      </c>
      <c r="O5">
        <v>11</v>
      </c>
      <c r="P5">
        <f t="shared" ref="P5:P28" si="0">O5/N5</f>
        <v>0.33333333333333331</v>
      </c>
    </row>
    <row r="6" spans="2:16" x14ac:dyDescent="0.3">
      <c r="H6">
        <v>3</v>
      </c>
      <c r="I6" t="s">
        <v>20</v>
      </c>
      <c r="J6" t="s">
        <v>17</v>
      </c>
      <c r="K6" t="s">
        <v>18</v>
      </c>
      <c r="L6">
        <v>76</v>
      </c>
      <c r="M6">
        <v>32</v>
      </c>
      <c r="N6">
        <v>76</v>
      </c>
      <c r="O6">
        <v>32</v>
      </c>
      <c r="P6">
        <f t="shared" si="0"/>
        <v>0.42105263157894735</v>
      </c>
    </row>
    <row r="7" spans="2:16" x14ac:dyDescent="0.3">
      <c r="H7">
        <v>4</v>
      </c>
      <c r="I7" t="s">
        <v>21</v>
      </c>
      <c r="J7" t="s">
        <v>17</v>
      </c>
      <c r="K7" t="s">
        <v>18</v>
      </c>
      <c r="L7">
        <v>36</v>
      </c>
      <c r="M7">
        <v>11</v>
      </c>
      <c r="N7">
        <v>36</v>
      </c>
      <c r="O7">
        <v>11</v>
      </c>
      <c r="P7">
        <f t="shared" si="0"/>
        <v>0.30555555555555558</v>
      </c>
    </row>
    <row r="8" spans="2:16" x14ac:dyDescent="0.3">
      <c r="H8">
        <v>5</v>
      </c>
      <c r="I8" t="s">
        <v>22</v>
      </c>
      <c r="J8" t="s">
        <v>17</v>
      </c>
      <c r="K8" t="s">
        <v>18</v>
      </c>
      <c r="L8">
        <v>211</v>
      </c>
      <c r="M8">
        <v>51</v>
      </c>
      <c r="N8">
        <v>211</v>
      </c>
      <c r="O8">
        <v>51</v>
      </c>
      <c r="P8">
        <f t="shared" si="0"/>
        <v>0.24170616113744076</v>
      </c>
    </row>
    <row r="9" spans="2:16" x14ac:dyDescent="0.3">
      <c r="H9">
        <v>6</v>
      </c>
      <c r="I9" t="s">
        <v>23</v>
      </c>
      <c r="J9" t="s">
        <v>17</v>
      </c>
      <c r="K9" t="s">
        <v>18</v>
      </c>
      <c r="L9">
        <v>107</v>
      </c>
      <c r="M9">
        <v>22</v>
      </c>
      <c r="N9">
        <v>107</v>
      </c>
      <c r="O9">
        <v>22</v>
      </c>
      <c r="P9">
        <f t="shared" si="0"/>
        <v>0.20560747663551401</v>
      </c>
    </row>
    <row r="10" spans="2:16" x14ac:dyDescent="0.3">
      <c r="B10" s="1" t="s">
        <v>90</v>
      </c>
      <c r="H10">
        <v>7</v>
      </c>
      <c r="I10" t="s">
        <v>24</v>
      </c>
      <c r="J10" t="s">
        <v>17</v>
      </c>
      <c r="K10" t="s">
        <v>18</v>
      </c>
      <c r="L10">
        <v>41</v>
      </c>
      <c r="M10">
        <v>8</v>
      </c>
      <c r="N10">
        <v>41</v>
      </c>
      <c r="O10">
        <v>8</v>
      </c>
      <c r="P10">
        <f t="shared" si="0"/>
        <v>0.1951219512195122</v>
      </c>
    </row>
    <row r="11" spans="2:16" x14ac:dyDescent="0.3">
      <c r="B11" s="1" t="s">
        <v>43</v>
      </c>
      <c r="C11">
        <f>AVERAGE(P4:P56)</f>
        <v>0.22232796580561262</v>
      </c>
      <c r="H11">
        <v>8</v>
      </c>
      <c r="I11" t="s">
        <v>25</v>
      </c>
      <c r="J11" t="s">
        <v>17</v>
      </c>
      <c r="K11" t="s">
        <v>18</v>
      </c>
      <c r="L11">
        <v>36</v>
      </c>
      <c r="M11">
        <v>17</v>
      </c>
      <c r="N11">
        <v>36</v>
      </c>
      <c r="O11">
        <v>17</v>
      </c>
      <c r="P11">
        <f t="shared" si="0"/>
        <v>0.47222222222222221</v>
      </c>
    </row>
    <row r="12" spans="2:16" x14ac:dyDescent="0.3">
      <c r="B12" s="1" t="s">
        <v>44</v>
      </c>
      <c r="C12">
        <f>_xlfn.STDEV.P(P4:P56)</f>
        <v>0.14512192328695375</v>
      </c>
      <c r="H12">
        <v>9</v>
      </c>
      <c r="I12" t="s">
        <v>26</v>
      </c>
      <c r="J12" t="s">
        <v>17</v>
      </c>
      <c r="K12" t="s">
        <v>18</v>
      </c>
      <c r="L12">
        <v>49</v>
      </c>
      <c r="M12">
        <v>13</v>
      </c>
      <c r="N12">
        <v>49</v>
      </c>
      <c r="O12">
        <v>13</v>
      </c>
      <c r="P12">
        <f t="shared" si="0"/>
        <v>0.26530612244897961</v>
      </c>
    </row>
    <row r="13" spans="2:16" x14ac:dyDescent="0.3">
      <c r="H13">
        <v>10</v>
      </c>
      <c r="I13" t="s">
        <v>27</v>
      </c>
      <c r="J13" t="s">
        <v>17</v>
      </c>
      <c r="K13" t="s">
        <v>18</v>
      </c>
      <c r="L13">
        <v>191</v>
      </c>
      <c r="M13">
        <v>68</v>
      </c>
      <c r="N13">
        <v>191</v>
      </c>
      <c r="O13">
        <v>68</v>
      </c>
      <c r="P13">
        <f t="shared" si="0"/>
        <v>0.35602094240837695</v>
      </c>
    </row>
    <row r="14" spans="2:16" x14ac:dyDescent="0.3">
      <c r="H14">
        <v>11</v>
      </c>
      <c r="I14" t="s">
        <v>28</v>
      </c>
      <c r="J14" t="s">
        <v>17</v>
      </c>
      <c r="K14" t="s">
        <v>18</v>
      </c>
      <c r="L14">
        <v>24</v>
      </c>
      <c r="M14">
        <v>9</v>
      </c>
      <c r="N14">
        <v>24</v>
      </c>
      <c r="O14">
        <v>9</v>
      </c>
      <c r="P14">
        <f t="shared" si="0"/>
        <v>0.375</v>
      </c>
    </row>
    <row r="15" spans="2:16" x14ac:dyDescent="0.3">
      <c r="H15">
        <v>12</v>
      </c>
      <c r="I15" t="s">
        <v>29</v>
      </c>
      <c r="J15" t="s">
        <v>17</v>
      </c>
      <c r="K15" t="s">
        <v>18</v>
      </c>
      <c r="L15">
        <v>31</v>
      </c>
      <c r="M15">
        <v>12</v>
      </c>
      <c r="N15">
        <v>31</v>
      </c>
      <c r="O15">
        <v>12</v>
      </c>
      <c r="P15">
        <f t="shared" si="0"/>
        <v>0.38709677419354838</v>
      </c>
    </row>
    <row r="16" spans="2:16" x14ac:dyDescent="0.3">
      <c r="H16">
        <v>13</v>
      </c>
      <c r="I16" t="s">
        <v>30</v>
      </c>
      <c r="J16" t="s">
        <v>17</v>
      </c>
      <c r="K16" t="s">
        <v>18</v>
      </c>
      <c r="L16">
        <v>17</v>
      </c>
      <c r="M16">
        <v>6</v>
      </c>
      <c r="N16">
        <v>17</v>
      </c>
      <c r="O16">
        <v>6</v>
      </c>
      <c r="P16">
        <f t="shared" si="0"/>
        <v>0.35294117647058826</v>
      </c>
    </row>
    <row r="17" spans="8:16" x14ac:dyDescent="0.3">
      <c r="H17">
        <v>14</v>
      </c>
      <c r="I17" t="s">
        <v>31</v>
      </c>
      <c r="J17" t="s">
        <v>17</v>
      </c>
      <c r="K17" t="s">
        <v>18</v>
      </c>
      <c r="L17">
        <v>16</v>
      </c>
      <c r="M17">
        <v>10</v>
      </c>
      <c r="N17">
        <v>16</v>
      </c>
      <c r="O17">
        <v>10</v>
      </c>
      <c r="P17">
        <f t="shared" si="0"/>
        <v>0.625</v>
      </c>
    </row>
    <row r="18" spans="8:16" x14ac:dyDescent="0.3">
      <c r="H18">
        <v>15</v>
      </c>
      <c r="I18" t="s">
        <v>32</v>
      </c>
      <c r="J18" t="s">
        <v>17</v>
      </c>
      <c r="K18" t="s">
        <v>18</v>
      </c>
      <c r="L18">
        <v>234</v>
      </c>
      <c r="M18">
        <v>70</v>
      </c>
      <c r="N18">
        <v>234</v>
      </c>
      <c r="O18">
        <v>70</v>
      </c>
      <c r="P18">
        <f t="shared" si="0"/>
        <v>0.29914529914529914</v>
      </c>
    </row>
    <row r="19" spans="8:16" x14ac:dyDescent="0.3">
      <c r="H19">
        <v>16</v>
      </c>
      <c r="I19" t="s">
        <v>33</v>
      </c>
      <c r="J19" t="s">
        <v>17</v>
      </c>
      <c r="K19" t="s">
        <v>18</v>
      </c>
      <c r="L19">
        <v>117</v>
      </c>
      <c r="M19">
        <v>29</v>
      </c>
      <c r="N19">
        <v>117</v>
      </c>
      <c r="O19">
        <v>29</v>
      </c>
      <c r="P19">
        <f t="shared" si="0"/>
        <v>0.24786324786324787</v>
      </c>
    </row>
    <row r="20" spans="8:16" x14ac:dyDescent="0.3">
      <c r="H20">
        <v>17</v>
      </c>
      <c r="I20" t="s">
        <v>34</v>
      </c>
      <c r="J20" t="s">
        <v>17</v>
      </c>
      <c r="K20" t="s">
        <v>18</v>
      </c>
      <c r="L20">
        <v>10</v>
      </c>
      <c r="M20">
        <v>3</v>
      </c>
      <c r="N20">
        <v>10</v>
      </c>
      <c r="O20">
        <v>3</v>
      </c>
      <c r="P20">
        <f t="shared" si="0"/>
        <v>0.3</v>
      </c>
    </row>
    <row r="21" spans="8:16" x14ac:dyDescent="0.3">
      <c r="H21">
        <v>18</v>
      </c>
      <c r="I21" t="s">
        <v>35</v>
      </c>
      <c r="J21" t="s">
        <v>17</v>
      </c>
      <c r="K21" t="s">
        <v>18</v>
      </c>
      <c r="L21">
        <v>27</v>
      </c>
      <c r="M21">
        <v>11</v>
      </c>
      <c r="N21">
        <v>27</v>
      </c>
      <c r="O21">
        <v>11</v>
      </c>
      <c r="P21">
        <f t="shared" si="0"/>
        <v>0.40740740740740738</v>
      </c>
    </row>
    <row r="22" spans="8:16" x14ac:dyDescent="0.3">
      <c r="H22">
        <v>19</v>
      </c>
      <c r="I22" t="s">
        <v>36</v>
      </c>
      <c r="J22" t="s">
        <v>17</v>
      </c>
      <c r="K22" t="s">
        <v>18</v>
      </c>
      <c r="L22">
        <v>73</v>
      </c>
      <c r="M22">
        <v>25</v>
      </c>
      <c r="N22">
        <v>73</v>
      </c>
      <c r="O22">
        <v>25</v>
      </c>
      <c r="P22">
        <f t="shared" si="0"/>
        <v>0.34246575342465752</v>
      </c>
    </row>
    <row r="23" spans="8:16" x14ac:dyDescent="0.3">
      <c r="H23">
        <v>20</v>
      </c>
      <c r="I23" t="s">
        <v>37</v>
      </c>
      <c r="J23" t="s">
        <v>17</v>
      </c>
      <c r="K23" t="s">
        <v>18</v>
      </c>
      <c r="L23">
        <v>69</v>
      </c>
      <c r="M23">
        <v>17</v>
      </c>
      <c r="N23">
        <v>69</v>
      </c>
      <c r="O23">
        <v>17</v>
      </c>
      <c r="P23">
        <f t="shared" si="0"/>
        <v>0.24637681159420291</v>
      </c>
    </row>
    <row r="24" spans="8:16" x14ac:dyDescent="0.3">
      <c r="H24">
        <v>21</v>
      </c>
      <c r="I24" t="s">
        <v>38</v>
      </c>
      <c r="J24" t="s">
        <v>17</v>
      </c>
      <c r="K24" t="s">
        <v>18</v>
      </c>
      <c r="L24">
        <v>49</v>
      </c>
      <c r="M24">
        <v>17</v>
      </c>
      <c r="N24">
        <v>49</v>
      </c>
      <c r="O24">
        <v>17</v>
      </c>
      <c r="P24">
        <f t="shared" si="0"/>
        <v>0.34693877551020408</v>
      </c>
    </row>
    <row r="25" spans="8:16" x14ac:dyDescent="0.3">
      <c r="H25">
        <v>22</v>
      </c>
      <c r="I25" t="s">
        <v>39</v>
      </c>
      <c r="J25" t="s">
        <v>17</v>
      </c>
      <c r="K25" t="s">
        <v>18</v>
      </c>
      <c r="L25">
        <v>15</v>
      </c>
      <c r="M25">
        <v>7</v>
      </c>
      <c r="N25">
        <v>15</v>
      </c>
      <c r="O25">
        <v>7</v>
      </c>
      <c r="P25">
        <f t="shared" si="0"/>
        <v>0.46666666666666667</v>
      </c>
    </row>
    <row r="26" spans="8:16" x14ac:dyDescent="0.3">
      <c r="H26">
        <v>23</v>
      </c>
      <c r="I26" t="s">
        <v>40</v>
      </c>
      <c r="J26" t="s">
        <v>17</v>
      </c>
      <c r="K26" t="s">
        <v>18</v>
      </c>
      <c r="L26">
        <v>52</v>
      </c>
      <c r="M26">
        <v>18</v>
      </c>
      <c r="N26">
        <v>52</v>
      </c>
      <c r="O26">
        <v>18</v>
      </c>
      <c r="P26">
        <f t="shared" si="0"/>
        <v>0.34615384615384615</v>
      </c>
    </row>
    <row r="27" spans="8:16" x14ac:dyDescent="0.3">
      <c r="H27">
        <v>24</v>
      </c>
      <c r="I27" t="s">
        <v>41</v>
      </c>
      <c r="J27" t="s">
        <v>17</v>
      </c>
      <c r="K27" t="s">
        <v>18</v>
      </c>
      <c r="L27">
        <v>85</v>
      </c>
      <c r="M27">
        <v>27</v>
      </c>
      <c r="N27">
        <v>85</v>
      </c>
      <c r="O27">
        <v>27</v>
      </c>
      <c r="P27">
        <f t="shared" si="0"/>
        <v>0.31764705882352939</v>
      </c>
    </row>
    <row r="28" spans="8:16" x14ac:dyDescent="0.3">
      <c r="H28">
        <v>25</v>
      </c>
      <c r="I28" t="s">
        <v>42</v>
      </c>
      <c r="J28" t="s">
        <v>17</v>
      </c>
      <c r="K28" t="s">
        <v>18</v>
      </c>
      <c r="L28">
        <v>1</v>
      </c>
      <c r="M28">
        <v>0</v>
      </c>
      <c r="N28">
        <v>1</v>
      </c>
      <c r="O28">
        <v>0</v>
      </c>
      <c r="P28">
        <f t="shared" si="0"/>
        <v>0</v>
      </c>
    </row>
    <row r="29" spans="8:16" x14ac:dyDescent="0.3">
      <c r="H29">
        <v>26</v>
      </c>
      <c r="I29" t="s">
        <v>68</v>
      </c>
      <c r="J29" t="s">
        <v>17</v>
      </c>
      <c r="K29" t="s">
        <v>69</v>
      </c>
      <c r="L29">
        <v>22</v>
      </c>
      <c r="M29">
        <v>20</v>
      </c>
      <c r="N29">
        <v>37</v>
      </c>
      <c r="O29">
        <v>5</v>
      </c>
      <c r="P29">
        <f>O29/N29</f>
        <v>0.13513513513513514</v>
      </c>
    </row>
    <row r="30" spans="8:16" x14ac:dyDescent="0.3">
      <c r="H30">
        <v>27</v>
      </c>
      <c r="I30" t="s">
        <v>70</v>
      </c>
      <c r="J30" t="s">
        <v>17</v>
      </c>
      <c r="K30" t="s">
        <v>69</v>
      </c>
      <c r="L30">
        <v>10</v>
      </c>
      <c r="M30">
        <v>76</v>
      </c>
      <c r="N30">
        <v>86</v>
      </c>
      <c r="O30">
        <v>0</v>
      </c>
      <c r="P30">
        <f t="shared" ref="P30:P41" si="1">O30/N30</f>
        <v>0</v>
      </c>
    </row>
    <row r="31" spans="8:16" x14ac:dyDescent="0.3">
      <c r="H31">
        <v>28</v>
      </c>
      <c r="I31" t="s">
        <v>71</v>
      </c>
      <c r="J31" t="s">
        <v>17</v>
      </c>
      <c r="K31" t="s">
        <v>69</v>
      </c>
      <c r="L31">
        <v>17</v>
      </c>
      <c r="M31">
        <v>11</v>
      </c>
      <c r="N31">
        <v>22</v>
      </c>
      <c r="O31">
        <v>6</v>
      </c>
      <c r="P31">
        <f t="shared" si="1"/>
        <v>0.27272727272727271</v>
      </c>
    </row>
    <row r="32" spans="8:16" x14ac:dyDescent="0.3">
      <c r="H32">
        <v>29</v>
      </c>
      <c r="I32" t="s">
        <v>72</v>
      </c>
      <c r="J32" t="s">
        <v>17</v>
      </c>
      <c r="K32" t="s">
        <v>69</v>
      </c>
      <c r="L32">
        <v>101</v>
      </c>
      <c r="M32">
        <v>23</v>
      </c>
      <c r="N32">
        <v>103</v>
      </c>
      <c r="O32">
        <v>21</v>
      </c>
      <c r="P32">
        <f t="shared" si="1"/>
        <v>0.20388349514563106</v>
      </c>
    </row>
    <row r="33" spans="8:16" x14ac:dyDescent="0.3">
      <c r="H33">
        <v>30</v>
      </c>
      <c r="I33" t="s">
        <v>73</v>
      </c>
      <c r="J33" t="s">
        <v>17</v>
      </c>
      <c r="K33" t="s">
        <v>69</v>
      </c>
      <c r="L33">
        <v>35</v>
      </c>
      <c r="M33">
        <v>11</v>
      </c>
      <c r="N33">
        <v>40</v>
      </c>
      <c r="O33">
        <v>6</v>
      </c>
      <c r="P33">
        <f t="shared" si="1"/>
        <v>0.15</v>
      </c>
    </row>
    <row r="34" spans="8:16" x14ac:dyDescent="0.3">
      <c r="H34">
        <v>31</v>
      </c>
      <c r="I34" t="s">
        <v>74</v>
      </c>
      <c r="J34" t="s">
        <v>17</v>
      </c>
      <c r="K34" t="s">
        <v>69</v>
      </c>
      <c r="L34">
        <v>457</v>
      </c>
      <c r="M34">
        <v>109</v>
      </c>
      <c r="N34">
        <v>457</v>
      </c>
      <c r="O34">
        <v>109</v>
      </c>
      <c r="P34">
        <f t="shared" si="1"/>
        <v>0.23851203501094093</v>
      </c>
    </row>
    <row r="35" spans="8:16" x14ac:dyDescent="0.3">
      <c r="H35">
        <v>32</v>
      </c>
      <c r="I35" t="s">
        <v>75</v>
      </c>
      <c r="J35" t="s">
        <v>17</v>
      </c>
      <c r="K35" t="s">
        <v>69</v>
      </c>
      <c r="L35">
        <v>62</v>
      </c>
      <c r="M35">
        <v>21</v>
      </c>
      <c r="N35">
        <v>77</v>
      </c>
      <c r="O35">
        <v>6</v>
      </c>
      <c r="P35">
        <f t="shared" si="1"/>
        <v>7.792207792207792E-2</v>
      </c>
    </row>
    <row r="36" spans="8:16" x14ac:dyDescent="0.3">
      <c r="H36">
        <v>33</v>
      </c>
      <c r="I36" t="s">
        <v>76</v>
      </c>
      <c r="J36" t="s">
        <v>17</v>
      </c>
      <c r="K36" t="s">
        <v>69</v>
      </c>
      <c r="L36">
        <v>50</v>
      </c>
      <c r="M36">
        <v>14</v>
      </c>
      <c r="N36">
        <v>59</v>
      </c>
      <c r="O36">
        <v>5</v>
      </c>
      <c r="P36">
        <f t="shared" si="1"/>
        <v>8.4745762711864403E-2</v>
      </c>
    </row>
    <row r="37" spans="8:16" x14ac:dyDescent="0.3">
      <c r="H37">
        <v>34</v>
      </c>
      <c r="I37" t="s">
        <v>77</v>
      </c>
      <c r="J37" t="s">
        <v>17</v>
      </c>
      <c r="K37" t="s">
        <v>69</v>
      </c>
      <c r="L37">
        <v>15</v>
      </c>
      <c r="M37">
        <v>2</v>
      </c>
      <c r="N37">
        <v>16</v>
      </c>
      <c r="O37">
        <v>1</v>
      </c>
      <c r="P37">
        <f t="shared" si="1"/>
        <v>6.25E-2</v>
      </c>
    </row>
    <row r="38" spans="8:16" x14ac:dyDescent="0.3">
      <c r="H38">
        <v>35</v>
      </c>
      <c r="I38" t="s">
        <v>78</v>
      </c>
      <c r="J38" t="s">
        <v>17</v>
      </c>
      <c r="K38" t="s">
        <v>69</v>
      </c>
      <c r="L38">
        <v>37</v>
      </c>
      <c r="M38">
        <v>12</v>
      </c>
      <c r="N38">
        <v>42</v>
      </c>
      <c r="O38">
        <v>7</v>
      </c>
      <c r="P38">
        <f t="shared" si="1"/>
        <v>0.16666666666666666</v>
      </c>
    </row>
    <row r="39" spans="8:16" x14ac:dyDescent="0.3">
      <c r="H39">
        <v>36</v>
      </c>
      <c r="I39" t="s">
        <v>79</v>
      </c>
      <c r="J39" t="s">
        <v>17</v>
      </c>
      <c r="K39" t="s">
        <v>69</v>
      </c>
      <c r="L39">
        <v>72</v>
      </c>
      <c r="M39">
        <v>33</v>
      </c>
      <c r="N39">
        <v>98</v>
      </c>
      <c r="O39">
        <v>7</v>
      </c>
      <c r="P39">
        <f t="shared" si="1"/>
        <v>7.1428571428571425E-2</v>
      </c>
    </row>
    <row r="40" spans="8:16" x14ac:dyDescent="0.3">
      <c r="H40">
        <v>37</v>
      </c>
      <c r="I40" t="s">
        <v>80</v>
      </c>
      <c r="J40" t="s">
        <v>17</v>
      </c>
      <c r="K40" t="s">
        <v>69</v>
      </c>
      <c r="L40">
        <v>39</v>
      </c>
      <c r="M40">
        <v>8</v>
      </c>
      <c r="N40">
        <v>42</v>
      </c>
      <c r="O40">
        <v>5</v>
      </c>
      <c r="P40">
        <f t="shared" si="1"/>
        <v>0.11904761904761904</v>
      </c>
    </row>
    <row r="41" spans="8:16" x14ac:dyDescent="0.3">
      <c r="H41">
        <v>38</v>
      </c>
      <c r="I41" t="s">
        <v>81</v>
      </c>
      <c r="J41" t="s">
        <v>17</v>
      </c>
      <c r="K41" t="s">
        <v>69</v>
      </c>
      <c r="L41">
        <v>61</v>
      </c>
      <c r="M41">
        <v>22</v>
      </c>
      <c r="N41">
        <v>81</v>
      </c>
      <c r="O41">
        <v>2</v>
      </c>
      <c r="P41">
        <f t="shared" si="1"/>
        <v>2.4691358024691357E-2</v>
      </c>
    </row>
    <row r="42" spans="8:16" x14ac:dyDescent="0.3">
      <c r="H42">
        <v>39</v>
      </c>
      <c r="I42" t="s">
        <v>46</v>
      </c>
      <c r="J42" t="s">
        <v>17</v>
      </c>
      <c r="K42" t="s">
        <v>47</v>
      </c>
      <c r="L42">
        <v>32</v>
      </c>
      <c r="M42">
        <v>7</v>
      </c>
      <c r="N42">
        <v>38</v>
      </c>
      <c r="O42">
        <v>1</v>
      </c>
      <c r="P42">
        <f>O42/N42</f>
        <v>2.6315789473684209E-2</v>
      </c>
    </row>
    <row r="43" spans="8:16" x14ac:dyDescent="0.3">
      <c r="H43">
        <v>40</v>
      </c>
      <c r="I43" t="s">
        <v>48</v>
      </c>
      <c r="J43" t="s">
        <v>17</v>
      </c>
      <c r="K43" t="s">
        <v>47</v>
      </c>
      <c r="L43">
        <v>66</v>
      </c>
      <c r="M43">
        <v>25</v>
      </c>
      <c r="N43">
        <v>76</v>
      </c>
      <c r="O43">
        <v>15</v>
      </c>
      <c r="P43">
        <f t="shared" ref="P43:P56" si="2">O43/N43</f>
        <v>0.19736842105263158</v>
      </c>
    </row>
    <row r="44" spans="8:16" x14ac:dyDescent="0.3">
      <c r="H44">
        <v>41</v>
      </c>
      <c r="I44" t="s">
        <v>49</v>
      </c>
      <c r="J44" t="s">
        <v>17</v>
      </c>
      <c r="K44" t="s">
        <v>47</v>
      </c>
      <c r="L44">
        <v>57</v>
      </c>
      <c r="M44">
        <v>28</v>
      </c>
      <c r="N44">
        <v>64</v>
      </c>
      <c r="O44">
        <v>21</v>
      </c>
      <c r="P44">
        <f t="shared" si="2"/>
        <v>0.328125</v>
      </c>
    </row>
    <row r="45" spans="8:16" x14ac:dyDescent="0.3">
      <c r="H45">
        <v>42</v>
      </c>
      <c r="I45" t="s">
        <v>50</v>
      </c>
      <c r="J45" t="s">
        <v>17</v>
      </c>
      <c r="K45" t="s">
        <v>47</v>
      </c>
      <c r="L45">
        <v>16</v>
      </c>
      <c r="M45">
        <v>18</v>
      </c>
      <c r="N45">
        <v>32</v>
      </c>
      <c r="O45">
        <v>2</v>
      </c>
      <c r="P45">
        <f t="shared" si="2"/>
        <v>6.25E-2</v>
      </c>
    </row>
    <row r="46" spans="8:16" x14ac:dyDescent="0.3">
      <c r="H46">
        <v>43</v>
      </c>
      <c r="I46" t="s">
        <v>51</v>
      </c>
      <c r="J46" t="s">
        <v>17</v>
      </c>
      <c r="K46" t="s">
        <v>47</v>
      </c>
      <c r="L46">
        <v>15</v>
      </c>
      <c r="M46">
        <v>10</v>
      </c>
      <c r="N46">
        <v>24</v>
      </c>
      <c r="O46">
        <v>1</v>
      </c>
      <c r="P46">
        <f t="shared" si="2"/>
        <v>4.1666666666666664E-2</v>
      </c>
    </row>
    <row r="47" spans="8:16" x14ac:dyDescent="0.3">
      <c r="H47">
        <v>44</v>
      </c>
      <c r="I47" t="s">
        <v>52</v>
      </c>
      <c r="J47" t="s">
        <v>17</v>
      </c>
      <c r="K47" t="s">
        <v>47</v>
      </c>
      <c r="L47">
        <v>13</v>
      </c>
      <c r="M47">
        <v>7</v>
      </c>
      <c r="N47">
        <v>19</v>
      </c>
      <c r="O47">
        <v>1</v>
      </c>
      <c r="P47">
        <f t="shared" si="2"/>
        <v>5.2631578947368418E-2</v>
      </c>
    </row>
    <row r="48" spans="8:16" x14ac:dyDescent="0.3">
      <c r="H48">
        <v>45</v>
      </c>
      <c r="I48" t="s">
        <v>53</v>
      </c>
      <c r="J48" t="s">
        <v>17</v>
      </c>
      <c r="K48" t="s">
        <v>47</v>
      </c>
      <c r="L48">
        <v>8</v>
      </c>
      <c r="M48">
        <v>4</v>
      </c>
      <c r="N48">
        <v>9</v>
      </c>
      <c r="O48">
        <v>3</v>
      </c>
      <c r="P48">
        <f t="shared" si="2"/>
        <v>0.33333333333333331</v>
      </c>
    </row>
    <row r="49" spans="8:16" x14ac:dyDescent="0.3">
      <c r="H49">
        <v>46</v>
      </c>
      <c r="I49" t="s">
        <v>54</v>
      </c>
      <c r="J49" t="s">
        <v>17</v>
      </c>
      <c r="K49" t="s">
        <v>47</v>
      </c>
      <c r="L49">
        <v>8</v>
      </c>
      <c r="M49">
        <v>5</v>
      </c>
      <c r="N49">
        <v>12</v>
      </c>
      <c r="O49">
        <v>1</v>
      </c>
      <c r="P49">
        <f t="shared" si="2"/>
        <v>8.3333333333333329E-2</v>
      </c>
    </row>
    <row r="50" spans="8:16" x14ac:dyDescent="0.3">
      <c r="H50">
        <v>47</v>
      </c>
      <c r="I50" t="s">
        <v>55</v>
      </c>
      <c r="J50" t="s">
        <v>17</v>
      </c>
      <c r="K50" t="s">
        <v>47</v>
      </c>
      <c r="L50">
        <v>36</v>
      </c>
      <c r="M50">
        <v>14</v>
      </c>
      <c r="N50">
        <v>39</v>
      </c>
      <c r="O50">
        <v>11</v>
      </c>
      <c r="P50">
        <f t="shared" si="2"/>
        <v>0.28205128205128205</v>
      </c>
    </row>
    <row r="51" spans="8:16" x14ac:dyDescent="0.3">
      <c r="H51">
        <v>48</v>
      </c>
      <c r="I51" t="s">
        <v>56</v>
      </c>
      <c r="J51" t="s">
        <v>17</v>
      </c>
      <c r="K51" t="s">
        <v>47</v>
      </c>
      <c r="L51">
        <v>17</v>
      </c>
      <c r="M51">
        <v>9</v>
      </c>
      <c r="N51">
        <v>22</v>
      </c>
      <c r="O51">
        <v>4</v>
      </c>
      <c r="P51">
        <f t="shared" si="2"/>
        <v>0.18181818181818182</v>
      </c>
    </row>
    <row r="52" spans="8:16" x14ac:dyDescent="0.3">
      <c r="H52">
        <v>49</v>
      </c>
      <c r="I52" t="s">
        <v>57</v>
      </c>
      <c r="J52" t="s">
        <v>17</v>
      </c>
      <c r="K52" t="s">
        <v>47</v>
      </c>
      <c r="L52">
        <v>87</v>
      </c>
      <c r="M52">
        <v>42</v>
      </c>
      <c r="N52">
        <v>109</v>
      </c>
      <c r="O52">
        <v>20</v>
      </c>
      <c r="P52">
        <f t="shared" si="2"/>
        <v>0.1834862385321101</v>
      </c>
    </row>
    <row r="53" spans="8:16" x14ac:dyDescent="0.3">
      <c r="H53">
        <v>50</v>
      </c>
      <c r="I53" t="s">
        <v>58</v>
      </c>
      <c r="J53" t="s">
        <v>17</v>
      </c>
      <c r="K53" t="s">
        <v>47</v>
      </c>
      <c r="L53">
        <v>32</v>
      </c>
      <c r="M53">
        <v>17</v>
      </c>
      <c r="N53">
        <v>36</v>
      </c>
      <c r="O53">
        <v>13</v>
      </c>
      <c r="P53">
        <f t="shared" si="2"/>
        <v>0.3611111111111111</v>
      </c>
    </row>
    <row r="54" spans="8:16" x14ac:dyDescent="0.3">
      <c r="H54">
        <v>51</v>
      </c>
      <c r="I54" t="s">
        <v>59</v>
      </c>
      <c r="J54" t="s">
        <v>17</v>
      </c>
      <c r="K54" t="s">
        <v>47</v>
      </c>
      <c r="L54">
        <v>17</v>
      </c>
      <c r="M54">
        <v>6</v>
      </c>
      <c r="N54">
        <v>22</v>
      </c>
      <c r="O54">
        <v>1</v>
      </c>
      <c r="P54">
        <f t="shared" si="2"/>
        <v>4.5454545454545456E-2</v>
      </c>
    </row>
    <row r="55" spans="8:16" x14ac:dyDescent="0.3">
      <c r="H55">
        <v>52</v>
      </c>
      <c r="I55" t="s">
        <v>60</v>
      </c>
      <c r="J55" t="s">
        <v>17</v>
      </c>
      <c r="K55" t="s">
        <v>47</v>
      </c>
      <c r="L55">
        <v>26</v>
      </c>
      <c r="M55">
        <v>26</v>
      </c>
      <c r="N55">
        <v>51</v>
      </c>
      <c r="O55">
        <v>1</v>
      </c>
      <c r="P55">
        <f t="shared" si="2"/>
        <v>1.9607843137254902E-2</v>
      </c>
    </row>
    <row r="56" spans="8:16" x14ac:dyDescent="0.3">
      <c r="H56">
        <v>53</v>
      </c>
      <c r="I56" t="s">
        <v>61</v>
      </c>
      <c r="J56" t="s">
        <v>17</v>
      </c>
      <c r="K56" t="s">
        <v>47</v>
      </c>
      <c r="L56">
        <v>14</v>
      </c>
      <c r="M56">
        <v>0</v>
      </c>
      <c r="N56">
        <v>14</v>
      </c>
      <c r="O56">
        <v>0</v>
      </c>
      <c r="P56">
        <f t="shared" si="2"/>
        <v>0</v>
      </c>
    </row>
    <row r="58" spans="8:16" x14ac:dyDescent="0.3">
      <c r="L58">
        <f>SUM(L4:L56)</f>
        <v>3080</v>
      </c>
      <c r="M58">
        <f>SUM(M4:M56)</f>
        <v>1081</v>
      </c>
      <c r="N58">
        <f>SUM(N4:N56)</f>
        <v>3385</v>
      </c>
      <c r="O58">
        <f>SUM(O4:O56)</f>
        <v>776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560F-E3FF-4B09-B943-9DAAE8D6F246}">
  <dimension ref="A2:AB65"/>
  <sheetViews>
    <sheetView topLeftCell="F1" workbookViewId="0">
      <selection activeCell="AA50" sqref="AA50"/>
    </sheetView>
  </sheetViews>
  <sheetFormatPr defaultRowHeight="16.5" x14ac:dyDescent="0.3"/>
  <cols>
    <col min="12" max="12" width="21.25" bestFit="1" customWidth="1"/>
  </cols>
  <sheetData>
    <row r="2" spans="1:28" x14ac:dyDescent="0.3">
      <c r="B2" s="1" t="s">
        <v>0</v>
      </c>
    </row>
    <row r="3" spans="1:28" x14ac:dyDescent="0.3">
      <c r="C3" s="1" t="s">
        <v>1</v>
      </c>
      <c r="D3" s="1"/>
      <c r="E3" s="1" t="s">
        <v>2</v>
      </c>
      <c r="F3" s="1"/>
      <c r="H3" s="1" t="s">
        <v>3</v>
      </c>
    </row>
    <row r="4" spans="1:28" x14ac:dyDescent="0.3">
      <c r="B4" s="1"/>
      <c r="D4" s="1"/>
      <c r="E4" s="1"/>
      <c r="F4" s="1"/>
    </row>
    <row r="5" spans="1:28" x14ac:dyDescent="0.3">
      <c r="E5" t="s">
        <v>4</v>
      </c>
      <c r="F5" t="s">
        <v>5</v>
      </c>
      <c r="G5" t="s">
        <v>6</v>
      </c>
      <c r="H5" t="s">
        <v>7</v>
      </c>
    </row>
    <row r="6" spans="1:28" x14ac:dyDescent="0.3">
      <c r="A6" t="s">
        <v>45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L6" t="s">
        <v>8</v>
      </c>
      <c r="M6" t="s">
        <v>9</v>
      </c>
      <c r="N6" t="s">
        <v>10</v>
      </c>
      <c r="O6" t="s">
        <v>91</v>
      </c>
      <c r="P6" t="s">
        <v>92</v>
      </c>
      <c r="Q6" t="s">
        <v>93</v>
      </c>
      <c r="R6" t="s">
        <v>94</v>
      </c>
      <c r="S6" t="s">
        <v>95</v>
      </c>
      <c r="T6" t="s">
        <v>96</v>
      </c>
      <c r="U6" t="s">
        <v>97</v>
      </c>
      <c r="V6" t="s">
        <v>105</v>
      </c>
      <c r="W6" t="s">
        <v>98</v>
      </c>
      <c r="X6" t="s">
        <v>99</v>
      </c>
      <c r="Z6" t="s">
        <v>105</v>
      </c>
      <c r="AA6" t="s">
        <v>98</v>
      </c>
      <c r="AB6" t="s">
        <v>99</v>
      </c>
    </row>
    <row r="7" spans="1:28" x14ac:dyDescent="0.3">
      <c r="A7">
        <v>1</v>
      </c>
      <c r="B7" t="s">
        <v>16</v>
      </c>
      <c r="C7" t="s">
        <v>17</v>
      </c>
      <c r="D7" t="s">
        <v>18</v>
      </c>
      <c r="E7">
        <v>58</v>
      </c>
      <c r="F7">
        <v>7</v>
      </c>
      <c r="G7">
        <v>58</v>
      </c>
      <c r="H7">
        <v>7</v>
      </c>
      <c r="I7">
        <f>H7/G7</f>
        <v>0.1206896551724138</v>
      </c>
      <c r="L7" t="s">
        <v>16</v>
      </c>
      <c r="M7" t="s">
        <v>17</v>
      </c>
      <c r="N7" t="s">
        <v>18</v>
      </c>
      <c r="O7">
        <v>0</v>
      </c>
      <c r="P7">
        <v>1</v>
      </c>
      <c r="Q7" t="s">
        <v>18</v>
      </c>
      <c r="R7">
        <v>58</v>
      </c>
      <c r="S7">
        <v>34</v>
      </c>
      <c r="T7">
        <v>7</v>
      </c>
      <c r="U7">
        <v>17</v>
      </c>
      <c r="V7">
        <f>T7+U7</f>
        <v>24</v>
      </c>
      <c r="W7">
        <v>7</v>
      </c>
      <c r="X7">
        <v>24</v>
      </c>
      <c r="Z7">
        <f>SUM(V7:V31)</f>
        <v>1623</v>
      </c>
      <c r="AA7">
        <f t="shared" ref="AA7:AB7" si="0">SUM(W7:W31)</f>
        <v>501</v>
      </c>
      <c r="AB7">
        <f t="shared" si="0"/>
        <v>1623</v>
      </c>
    </row>
    <row r="8" spans="1:28" x14ac:dyDescent="0.3">
      <c r="A8">
        <v>2</v>
      </c>
      <c r="B8" t="s">
        <v>19</v>
      </c>
      <c r="C8" t="s">
        <v>17</v>
      </c>
      <c r="D8" t="s">
        <v>18</v>
      </c>
      <c r="E8">
        <v>33</v>
      </c>
      <c r="F8">
        <v>11</v>
      </c>
      <c r="G8">
        <v>33</v>
      </c>
      <c r="H8">
        <v>11</v>
      </c>
      <c r="I8">
        <f t="shared" ref="I8:I31" si="1">H8/G8</f>
        <v>0.33333333333333331</v>
      </c>
      <c r="L8" t="s">
        <v>19</v>
      </c>
      <c r="M8" t="s">
        <v>17</v>
      </c>
      <c r="N8" t="s">
        <v>18</v>
      </c>
      <c r="O8">
        <v>1</v>
      </c>
      <c r="P8">
        <v>1</v>
      </c>
      <c r="Q8" t="s">
        <v>18</v>
      </c>
      <c r="R8">
        <v>59</v>
      </c>
      <c r="S8">
        <v>26</v>
      </c>
      <c r="T8">
        <v>11</v>
      </c>
      <c r="U8">
        <v>22</v>
      </c>
      <c r="V8">
        <f t="shared" ref="V8:V31" si="2">T8+U8</f>
        <v>33</v>
      </c>
      <c r="W8">
        <v>11</v>
      </c>
      <c r="X8">
        <v>33</v>
      </c>
    </row>
    <row r="9" spans="1:28" x14ac:dyDescent="0.3">
      <c r="A9">
        <v>3</v>
      </c>
      <c r="B9" t="s">
        <v>20</v>
      </c>
      <c r="C9" t="s">
        <v>17</v>
      </c>
      <c r="D9" t="s">
        <v>18</v>
      </c>
      <c r="E9">
        <v>76</v>
      </c>
      <c r="F9">
        <v>32</v>
      </c>
      <c r="G9">
        <v>76</v>
      </c>
      <c r="H9">
        <v>32</v>
      </c>
      <c r="I9">
        <f t="shared" si="1"/>
        <v>0.42105263157894735</v>
      </c>
      <c r="L9" t="s">
        <v>20</v>
      </c>
      <c r="M9" t="s">
        <v>17</v>
      </c>
      <c r="N9" t="s">
        <v>18</v>
      </c>
      <c r="O9">
        <v>0</v>
      </c>
      <c r="P9">
        <v>0</v>
      </c>
      <c r="R9">
        <v>128</v>
      </c>
      <c r="S9">
        <v>52</v>
      </c>
      <c r="T9">
        <v>32</v>
      </c>
      <c r="U9">
        <v>44</v>
      </c>
      <c r="V9">
        <f t="shared" si="2"/>
        <v>76</v>
      </c>
      <c r="W9">
        <v>32</v>
      </c>
      <c r="X9">
        <v>76</v>
      </c>
    </row>
    <row r="10" spans="1:28" x14ac:dyDescent="0.3">
      <c r="A10">
        <v>4</v>
      </c>
      <c r="B10" t="s">
        <v>21</v>
      </c>
      <c r="C10" t="s">
        <v>17</v>
      </c>
      <c r="D10" t="s">
        <v>18</v>
      </c>
      <c r="E10">
        <v>36</v>
      </c>
      <c r="F10">
        <v>11</v>
      </c>
      <c r="G10">
        <v>36</v>
      </c>
      <c r="H10">
        <v>11</v>
      </c>
      <c r="I10">
        <f t="shared" si="1"/>
        <v>0.30555555555555558</v>
      </c>
      <c r="L10" t="s">
        <v>21</v>
      </c>
      <c r="M10" t="s">
        <v>17</v>
      </c>
      <c r="N10" t="s">
        <v>18</v>
      </c>
      <c r="O10">
        <v>0</v>
      </c>
      <c r="P10">
        <v>0</v>
      </c>
      <c r="R10">
        <v>80</v>
      </c>
      <c r="S10">
        <v>44</v>
      </c>
      <c r="T10">
        <v>11</v>
      </c>
      <c r="U10">
        <v>25</v>
      </c>
      <c r="V10">
        <f t="shared" si="2"/>
        <v>36</v>
      </c>
      <c r="W10">
        <v>11</v>
      </c>
      <c r="X10">
        <v>36</v>
      </c>
    </row>
    <row r="11" spans="1:28" x14ac:dyDescent="0.3">
      <c r="A11">
        <v>5</v>
      </c>
      <c r="B11" t="s">
        <v>22</v>
      </c>
      <c r="C11" t="s">
        <v>17</v>
      </c>
      <c r="D11" t="s">
        <v>18</v>
      </c>
      <c r="E11">
        <v>211</v>
      </c>
      <c r="F11">
        <v>51</v>
      </c>
      <c r="G11">
        <v>211</v>
      </c>
      <c r="H11">
        <v>51</v>
      </c>
      <c r="I11">
        <f t="shared" si="1"/>
        <v>0.24170616113744076</v>
      </c>
      <c r="L11" t="s">
        <v>22</v>
      </c>
      <c r="M11" t="s">
        <v>17</v>
      </c>
      <c r="N11" t="s">
        <v>18</v>
      </c>
      <c r="O11">
        <v>0</v>
      </c>
      <c r="P11">
        <v>0</v>
      </c>
      <c r="R11">
        <v>280</v>
      </c>
      <c r="S11">
        <v>69</v>
      </c>
      <c r="T11">
        <v>51</v>
      </c>
      <c r="U11">
        <v>160</v>
      </c>
      <c r="V11">
        <f t="shared" si="2"/>
        <v>211</v>
      </c>
      <c r="W11">
        <v>51</v>
      </c>
      <c r="X11">
        <v>211</v>
      </c>
    </row>
    <row r="12" spans="1:28" x14ac:dyDescent="0.3">
      <c r="A12">
        <v>6</v>
      </c>
      <c r="B12" t="s">
        <v>23</v>
      </c>
      <c r="C12" t="s">
        <v>17</v>
      </c>
      <c r="D12" t="s">
        <v>18</v>
      </c>
      <c r="E12">
        <v>107</v>
      </c>
      <c r="F12">
        <v>22</v>
      </c>
      <c r="G12">
        <v>107</v>
      </c>
      <c r="H12">
        <v>22</v>
      </c>
      <c r="I12">
        <f t="shared" si="1"/>
        <v>0.20560747663551401</v>
      </c>
      <c r="L12" t="s">
        <v>23</v>
      </c>
      <c r="M12" t="s">
        <v>17</v>
      </c>
      <c r="N12" t="s">
        <v>18</v>
      </c>
      <c r="O12">
        <v>0</v>
      </c>
      <c r="P12">
        <v>0</v>
      </c>
      <c r="R12">
        <v>199</v>
      </c>
      <c r="S12">
        <v>92</v>
      </c>
      <c r="T12">
        <v>22</v>
      </c>
      <c r="U12">
        <v>85</v>
      </c>
      <c r="V12">
        <f t="shared" si="2"/>
        <v>107</v>
      </c>
      <c r="W12">
        <v>22</v>
      </c>
      <c r="X12">
        <v>107</v>
      </c>
    </row>
    <row r="13" spans="1:28" x14ac:dyDescent="0.3">
      <c r="A13">
        <v>7</v>
      </c>
      <c r="B13" t="s">
        <v>24</v>
      </c>
      <c r="C13" t="s">
        <v>17</v>
      </c>
      <c r="D13" t="s">
        <v>18</v>
      </c>
      <c r="E13">
        <v>41</v>
      </c>
      <c r="F13">
        <v>8</v>
      </c>
      <c r="G13">
        <v>41</v>
      </c>
      <c r="H13">
        <v>8</v>
      </c>
      <c r="I13">
        <f t="shared" si="1"/>
        <v>0.1951219512195122</v>
      </c>
      <c r="L13" t="s">
        <v>24</v>
      </c>
      <c r="M13" t="s">
        <v>17</v>
      </c>
      <c r="N13" t="s">
        <v>18</v>
      </c>
      <c r="O13">
        <v>0</v>
      </c>
      <c r="P13">
        <v>0</v>
      </c>
      <c r="R13">
        <v>110</v>
      </c>
      <c r="S13">
        <v>69</v>
      </c>
      <c r="T13">
        <v>8</v>
      </c>
      <c r="U13">
        <v>33</v>
      </c>
      <c r="V13">
        <f t="shared" si="2"/>
        <v>41</v>
      </c>
      <c r="W13">
        <v>8</v>
      </c>
      <c r="X13">
        <v>41</v>
      </c>
    </row>
    <row r="14" spans="1:28" x14ac:dyDescent="0.3">
      <c r="A14">
        <v>8</v>
      </c>
      <c r="B14" t="s">
        <v>25</v>
      </c>
      <c r="C14" t="s">
        <v>17</v>
      </c>
      <c r="D14" t="s">
        <v>18</v>
      </c>
      <c r="E14">
        <v>36</v>
      </c>
      <c r="F14">
        <v>17</v>
      </c>
      <c r="G14">
        <v>36</v>
      </c>
      <c r="H14">
        <v>17</v>
      </c>
      <c r="I14">
        <f t="shared" si="1"/>
        <v>0.47222222222222221</v>
      </c>
      <c r="L14" t="s">
        <v>25</v>
      </c>
      <c r="M14" t="s">
        <v>17</v>
      </c>
      <c r="N14" t="s">
        <v>18</v>
      </c>
      <c r="O14">
        <v>2</v>
      </c>
      <c r="P14">
        <v>1</v>
      </c>
      <c r="Q14" t="s">
        <v>18</v>
      </c>
      <c r="R14">
        <v>71</v>
      </c>
      <c r="S14">
        <v>35</v>
      </c>
      <c r="T14">
        <v>17</v>
      </c>
      <c r="U14">
        <v>19</v>
      </c>
      <c r="V14">
        <f t="shared" si="2"/>
        <v>36</v>
      </c>
      <c r="W14">
        <v>17</v>
      </c>
      <c r="X14">
        <v>36</v>
      </c>
    </row>
    <row r="15" spans="1:28" x14ac:dyDescent="0.3">
      <c r="A15">
        <v>9</v>
      </c>
      <c r="B15" t="s">
        <v>26</v>
      </c>
      <c r="C15" t="s">
        <v>17</v>
      </c>
      <c r="D15" t="s">
        <v>18</v>
      </c>
      <c r="E15">
        <v>49</v>
      </c>
      <c r="F15">
        <v>13</v>
      </c>
      <c r="G15">
        <v>49</v>
      </c>
      <c r="H15">
        <v>13</v>
      </c>
      <c r="I15">
        <f t="shared" si="1"/>
        <v>0.26530612244897961</v>
      </c>
      <c r="L15" t="s">
        <v>26</v>
      </c>
      <c r="M15" t="s">
        <v>17</v>
      </c>
      <c r="N15" t="s">
        <v>18</v>
      </c>
      <c r="O15">
        <v>1</v>
      </c>
      <c r="P15">
        <v>1</v>
      </c>
      <c r="Q15" t="s">
        <v>18</v>
      </c>
      <c r="R15">
        <v>86</v>
      </c>
      <c r="S15">
        <v>37</v>
      </c>
      <c r="T15">
        <v>13</v>
      </c>
      <c r="U15">
        <v>36</v>
      </c>
      <c r="V15">
        <f t="shared" si="2"/>
        <v>49</v>
      </c>
      <c r="W15">
        <v>13</v>
      </c>
      <c r="X15">
        <v>49</v>
      </c>
    </row>
    <row r="16" spans="1:28" x14ac:dyDescent="0.3">
      <c r="A16">
        <v>10</v>
      </c>
      <c r="B16" t="s">
        <v>27</v>
      </c>
      <c r="C16" t="s">
        <v>17</v>
      </c>
      <c r="D16" t="s">
        <v>18</v>
      </c>
      <c r="E16">
        <v>191</v>
      </c>
      <c r="F16">
        <v>68</v>
      </c>
      <c r="G16">
        <v>191</v>
      </c>
      <c r="H16">
        <v>68</v>
      </c>
      <c r="I16">
        <f t="shared" si="1"/>
        <v>0.35602094240837695</v>
      </c>
      <c r="L16" t="s">
        <v>27</v>
      </c>
      <c r="M16" t="s">
        <v>17</v>
      </c>
      <c r="N16" t="s">
        <v>18</v>
      </c>
      <c r="O16">
        <v>1</v>
      </c>
      <c r="P16">
        <v>1</v>
      </c>
      <c r="Q16" t="s">
        <v>18</v>
      </c>
      <c r="R16">
        <v>282</v>
      </c>
      <c r="S16">
        <v>91</v>
      </c>
      <c r="T16">
        <v>68</v>
      </c>
      <c r="U16">
        <v>123</v>
      </c>
      <c r="V16">
        <f t="shared" si="2"/>
        <v>191</v>
      </c>
      <c r="W16">
        <v>68</v>
      </c>
      <c r="X16">
        <v>191</v>
      </c>
    </row>
    <row r="17" spans="1:24" x14ac:dyDescent="0.3">
      <c r="A17">
        <v>11</v>
      </c>
      <c r="B17" t="s">
        <v>28</v>
      </c>
      <c r="C17" t="s">
        <v>17</v>
      </c>
      <c r="D17" t="s">
        <v>18</v>
      </c>
      <c r="E17">
        <v>24</v>
      </c>
      <c r="F17">
        <v>9</v>
      </c>
      <c r="G17">
        <v>24</v>
      </c>
      <c r="H17">
        <v>9</v>
      </c>
      <c r="I17">
        <f t="shared" si="1"/>
        <v>0.375</v>
      </c>
      <c r="L17" t="s">
        <v>28</v>
      </c>
      <c r="M17" t="s">
        <v>17</v>
      </c>
      <c r="N17" t="s">
        <v>18</v>
      </c>
      <c r="O17">
        <v>0</v>
      </c>
      <c r="P17">
        <v>0</v>
      </c>
      <c r="R17">
        <v>58</v>
      </c>
      <c r="S17">
        <v>34</v>
      </c>
      <c r="T17">
        <v>9</v>
      </c>
      <c r="U17">
        <v>15</v>
      </c>
      <c r="V17">
        <f t="shared" si="2"/>
        <v>24</v>
      </c>
      <c r="W17">
        <v>9</v>
      </c>
      <c r="X17">
        <v>24</v>
      </c>
    </row>
    <row r="18" spans="1:24" x14ac:dyDescent="0.3">
      <c r="A18">
        <v>12</v>
      </c>
      <c r="B18" t="s">
        <v>29</v>
      </c>
      <c r="C18" t="s">
        <v>17</v>
      </c>
      <c r="D18" t="s">
        <v>18</v>
      </c>
      <c r="E18">
        <v>31</v>
      </c>
      <c r="F18">
        <v>12</v>
      </c>
      <c r="G18">
        <v>31</v>
      </c>
      <c r="H18">
        <v>12</v>
      </c>
      <c r="I18">
        <f t="shared" si="1"/>
        <v>0.38709677419354838</v>
      </c>
      <c r="L18" t="s">
        <v>29</v>
      </c>
      <c r="M18" t="s">
        <v>17</v>
      </c>
      <c r="N18" t="s">
        <v>18</v>
      </c>
      <c r="O18">
        <v>0</v>
      </c>
      <c r="P18">
        <v>0</v>
      </c>
      <c r="R18">
        <v>71</v>
      </c>
      <c r="S18">
        <v>40</v>
      </c>
      <c r="T18">
        <v>12</v>
      </c>
      <c r="U18">
        <v>19</v>
      </c>
      <c r="V18">
        <f t="shared" si="2"/>
        <v>31</v>
      </c>
      <c r="W18">
        <v>12</v>
      </c>
      <c r="X18">
        <v>31</v>
      </c>
    </row>
    <row r="19" spans="1:24" x14ac:dyDescent="0.3">
      <c r="A19">
        <v>13</v>
      </c>
      <c r="B19" t="s">
        <v>30</v>
      </c>
      <c r="C19" t="s">
        <v>17</v>
      </c>
      <c r="D19" t="s">
        <v>18</v>
      </c>
      <c r="E19">
        <v>17</v>
      </c>
      <c r="F19">
        <v>6</v>
      </c>
      <c r="G19">
        <v>17</v>
      </c>
      <c r="H19">
        <v>6</v>
      </c>
      <c r="I19">
        <f t="shared" si="1"/>
        <v>0.35294117647058826</v>
      </c>
      <c r="L19" t="s">
        <v>30</v>
      </c>
      <c r="M19" t="s">
        <v>17</v>
      </c>
      <c r="N19" t="s">
        <v>18</v>
      </c>
      <c r="O19">
        <v>0</v>
      </c>
      <c r="P19">
        <v>0</v>
      </c>
      <c r="R19">
        <v>34</v>
      </c>
      <c r="S19">
        <v>17</v>
      </c>
      <c r="T19">
        <v>6</v>
      </c>
      <c r="U19">
        <v>11</v>
      </c>
      <c r="V19">
        <f t="shared" si="2"/>
        <v>17</v>
      </c>
      <c r="W19">
        <v>6</v>
      </c>
      <c r="X19">
        <v>17</v>
      </c>
    </row>
    <row r="20" spans="1:24" x14ac:dyDescent="0.3">
      <c r="A20">
        <v>14</v>
      </c>
      <c r="B20" t="s">
        <v>31</v>
      </c>
      <c r="C20" t="s">
        <v>17</v>
      </c>
      <c r="D20" t="s">
        <v>18</v>
      </c>
      <c r="E20">
        <v>16</v>
      </c>
      <c r="F20">
        <v>10</v>
      </c>
      <c r="G20">
        <v>16</v>
      </c>
      <c r="H20">
        <v>10</v>
      </c>
      <c r="I20">
        <f t="shared" si="1"/>
        <v>0.625</v>
      </c>
      <c r="L20" t="s">
        <v>31</v>
      </c>
      <c r="M20" t="s">
        <v>17</v>
      </c>
      <c r="N20" t="s">
        <v>18</v>
      </c>
      <c r="O20">
        <v>1</v>
      </c>
      <c r="P20">
        <v>1</v>
      </c>
      <c r="Q20" t="s">
        <v>18</v>
      </c>
      <c r="R20">
        <v>46</v>
      </c>
      <c r="S20">
        <v>30</v>
      </c>
      <c r="T20">
        <v>10</v>
      </c>
      <c r="U20">
        <v>6</v>
      </c>
      <c r="V20">
        <f t="shared" si="2"/>
        <v>16</v>
      </c>
      <c r="W20">
        <v>10</v>
      </c>
      <c r="X20">
        <v>16</v>
      </c>
    </row>
    <row r="21" spans="1:24" x14ac:dyDescent="0.3">
      <c r="A21">
        <v>15</v>
      </c>
      <c r="B21" t="s">
        <v>32</v>
      </c>
      <c r="C21" t="s">
        <v>17</v>
      </c>
      <c r="D21" t="s">
        <v>18</v>
      </c>
      <c r="E21">
        <v>234</v>
      </c>
      <c r="F21">
        <v>70</v>
      </c>
      <c r="G21">
        <v>234</v>
      </c>
      <c r="H21">
        <v>70</v>
      </c>
      <c r="I21">
        <f t="shared" si="1"/>
        <v>0.29914529914529914</v>
      </c>
      <c r="L21" t="s">
        <v>32</v>
      </c>
      <c r="M21" t="s">
        <v>17</v>
      </c>
      <c r="N21" t="s">
        <v>18</v>
      </c>
      <c r="O21">
        <v>1</v>
      </c>
      <c r="P21">
        <v>1</v>
      </c>
      <c r="Q21" t="s">
        <v>18</v>
      </c>
      <c r="R21">
        <v>306</v>
      </c>
      <c r="S21">
        <v>72</v>
      </c>
      <c r="T21">
        <v>70</v>
      </c>
      <c r="U21">
        <v>164</v>
      </c>
      <c r="V21">
        <f t="shared" si="2"/>
        <v>234</v>
      </c>
      <c r="W21">
        <v>70</v>
      </c>
      <c r="X21">
        <v>234</v>
      </c>
    </row>
    <row r="22" spans="1:24" x14ac:dyDescent="0.3">
      <c r="A22">
        <v>16</v>
      </c>
      <c r="B22" t="s">
        <v>33</v>
      </c>
      <c r="C22" t="s">
        <v>17</v>
      </c>
      <c r="D22" t="s">
        <v>18</v>
      </c>
      <c r="E22">
        <v>117</v>
      </c>
      <c r="F22">
        <v>29</v>
      </c>
      <c r="G22">
        <v>117</v>
      </c>
      <c r="H22">
        <v>29</v>
      </c>
      <c r="I22">
        <f t="shared" si="1"/>
        <v>0.24786324786324787</v>
      </c>
      <c r="L22" t="s">
        <v>33</v>
      </c>
      <c r="M22" t="s">
        <v>17</v>
      </c>
      <c r="N22" t="s">
        <v>18</v>
      </c>
      <c r="O22">
        <v>2</v>
      </c>
      <c r="P22">
        <v>1</v>
      </c>
      <c r="Q22" t="s">
        <v>18</v>
      </c>
      <c r="R22">
        <v>219</v>
      </c>
      <c r="S22">
        <v>102</v>
      </c>
      <c r="T22">
        <v>29</v>
      </c>
      <c r="U22">
        <v>88</v>
      </c>
      <c r="V22">
        <f t="shared" si="2"/>
        <v>117</v>
      </c>
      <c r="W22">
        <v>29</v>
      </c>
      <c r="X22">
        <v>117</v>
      </c>
    </row>
    <row r="23" spans="1:24" x14ac:dyDescent="0.3">
      <c r="A23">
        <v>17</v>
      </c>
      <c r="B23" t="s">
        <v>34</v>
      </c>
      <c r="C23" t="s">
        <v>17</v>
      </c>
      <c r="D23" t="s">
        <v>18</v>
      </c>
      <c r="E23">
        <v>10</v>
      </c>
      <c r="F23">
        <v>3</v>
      </c>
      <c r="G23">
        <v>10</v>
      </c>
      <c r="H23">
        <v>3</v>
      </c>
      <c r="I23">
        <f t="shared" si="1"/>
        <v>0.3</v>
      </c>
      <c r="L23" t="s">
        <v>34</v>
      </c>
      <c r="M23" t="s">
        <v>17</v>
      </c>
      <c r="N23" t="s">
        <v>18</v>
      </c>
      <c r="O23">
        <v>2</v>
      </c>
      <c r="P23">
        <v>1</v>
      </c>
      <c r="Q23" t="s">
        <v>18</v>
      </c>
      <c r="R23">
        <v>37</v>
      </c>
      <c r="S23">
        <v>27</v>
      </c>
      <c r="T23">
        <v>3</v>
      </c>
      <c r="U23">
        <v>7</v>
      </c>
      <c r="V23">
        <f t="shared" si="2"/>
        <v>10</v>
      </c>
      <c r="W23">
        <v>3</v>
      </c>
      <c r="X23">
        <v>10</v>
      </c>
    </row>
    <row r="24" spans="1:24" x14ac:dyDescent="0.3">
      <c r="A24">
        <v>18</v>
      </c>
      <c r="B24" t="s">
        <v>35</v>
      </c>
      <c r="C24" t="s">
        <v>17</v>
      </c>
      <c r="D24" t="s">
        <v>18</v>
      </c>
      <c r="E24">
        <v>27</v>
      </c>
      <c r="F24">
        <v>11</v>
      </c>
      <c r="G24">
        <v>27</v>
      </c>
      <c r="H24">
        <v>11</v>
      </c>
      <c r="I24">
        <f t="shared" si="1"/>
        <v>0.40740740740740738</v>
      </c>
      <c r="L24" t="s">
        <v>35</v>
      </c>
      <c r="M24" t="s">
        <v>17</v>
      </c>
      <c r="N24" t="s">
        <v>18</v>
      </c>
      <c r="O24">
        <v>2</v>
      </c>
      <c r="P24">
        <v>1</v>
      </c>
      <c r="Q24" t="s">
        <v>18</v>
      </c>
      <c r="R24">
        <v>56</v>
      </c>
      <c r="S24">
        <v>29</v>
      </c>
      <c r="T24">
        <v>11</v>
      </c>
      <c r="U24">
        <v>16</v>
      </c>
      <c r="V24">
        <f t="shared" si="2"/>
        <v>27</v>
      </c>
      <c r="W24">
        <v>11</v>
      </c>
      <c r="X24">
        <v>27</v>
      </c>
    </row>
    <row r="25" spans="1:24" x14ac:dyDescent="0.3">
      <c r="A25">
        <v>19</v>
      </c>
      <c r="B25" t="s">
        <v>36</v>
      </c>
      <c r="C25" t="s">
        <v>17</v>
      </c>
      <c r="D25" t="s">
        <v>18</v>
      </c>
      <c r="E25">
        <v>73</v>
      </c>
      <c r="F25">
        <v>25</v>
      </c>
      <c r="G25">
        <v>73</v>
      </c>
      <c r="H25">
        <v>25</v>
      </c>
      <c r="I25">
        <f t="shared" si="1"/>
        <v>0.34246575342465752</v>
      </c>
      <c r="L25" t="s">
        <v>36</v>
      </c>
      <c r="M25" t="s">
        <v>17</v>
      </c>
      <c r="N25" t="s">
        <v>18</v>
      </c>
      <c r="O25">
        <v>0</v>
      </c>
      <c r="P25">
        <v>0</v>
      </c>
      <c r="R25">
        <v>114</v>
      </c>
      <c r="S25">
        <v>41</v>
      </c>
      <c r="T25">
        <v>25</v>
      </c>
      <c r="U25">
        <v>48</v>
      </c>
      <c r="V25">
        <f t="shared" si="2"/>
        <v>73</v>
      </c>
      <c r="W25">
        <v>25</v>
      </c>
      <c r="X25">
        <v>73</v>
      </c>
    </row>
    <row r="26" spans="1:24" x14ac:dyDescent="0.3">
      <c r="A26">
        <v>20</v>
      </c>
      <c r="B26" t="s">
        <v>37</v>
      </c>
      <c r="C26" t="s">
        <v>17</v>
      </c>
      <c r="D26" t="s">
        <v>18</v>
      </c>
      <c r="E26">
        <v>69</v>
      </c>
      <c r="F26">
        <v>17</v>
      </c>
      <c r="G26">
        <v>69</v>
      </c>
      <c r="H26">
        <v>17</v>
      </c>
      <c r="I26">
        <f t="shared" si="1"/>
        <v>0.24637681159420291</v>
      </c>
      <c r="L26" t="s">
        <v>37</v>
      </c>
      <c r="M26" t="s">
        <v>17</v>
      </c>
      <c r="N26" t="s">
        <v>18</v>
      </c>
      <c r="O26">
        <v>0</v>
      </c>
      <c r="P26">
        <v>0</v>
      </c>
      <c r="R26">
        <v>96</v>
      </c>
      <c r="S26">
        <v>27</v>
      </c>
      <c r="T26">
        <v>17</v>
      </c>
      <c r="U26">
        <v>52</v>
      </c>
      <c r="V26">
        <f t="shared" si="2"/>
        <v>69</v>
      </c>
      <c r="W26">
        <v>17</v>
      </c>
      <c r="X26">
        <v>69</v>
      </c>
    </row>
    <row r="27" spans="1:24" x14ac:dyDescent="0.3">
      <c r="A27">
        <v>21</v>
      </c>
      <c r="B27" t="s">
        <v>38</v>
      </c>
      <c r="C27" t="s">
        <v>17</v>
      </c>
      <c r="D27" t="s">
        <v>18</v>
      </c>
      <c r="E27">
        <v>49</v>
      </c>
      <c r="F27">
        <v>17</v>
      </c>
      <c r="G27">
        <v>49</v>
      </c>
      <c r="H27">
        <v>17</v>
      </c>
      <c r="I27">
        <f t="shared" si="1"/>
        <v>0.34693877551020408</v>
      </c>
      <c r="L27" t="s">
        <v>38</v>
      </c>
      <c r="M27" t="s">
        <v>17</v>
      </c>
      <c r="N27" t="s">
        <v>18</v>
      </c>
      <c r="O27">
        <v>2</v>
      </c>
      <c r="P27">
        <v>1</v>
      </c>
      <c r="Q27" t="s">
        <v>18</v>
      </c>
      <c r="R27">
        <v>98</v>
      </c>
      <c r="S27">
        <v>49</v>
      </c>
      <c r="T27">
        <v>17</v>
      </c>
      <c r="U27">
        <v>32</v>
      </c>
      <c r="V27">
        <f t="shared" si="2"/>
        <v>49</v>
      </c>
      <c r="W27">
        <v>17</v>
      </c>
      <c r="X27">
        <v>49</v>
      </c>
    </row>
    <row r="28" spans="1:24" x14ac:dyDescent="0.3">
      <c r="A28">
        <v>22</v>
      </c>
      <c r="B28" t="s">
        <v>39</v>
      </c>
      <c r="C28" t="s">
        <v>17</v>
      </c>
      <c r="D28" t="s">
        <v>18</v>
      </c>
      <c r="E28">
        <v>15</v>
      </c>
      <c r="F28">
        <v>7</v>
      </c>
      <c r="G28">
        <v>15</v>
      </c>
      <c r="H28">
        <v>7</v>
      </c>
      <c r="I28">
        <f t="shared" si="1"/>
        <v>0.46666666666666667</v>
      </c>
      <c r="L28" t="s">
        <v>39</v>
      </c>
      <c r="M28" t="s">
        <v>17</v>
      </c>
      <c r="N28" t="s">
        <v>18</v>
      </c>
      <c r="O28">
        <v>0</v>
      </c>
      <c r="P28">
        <v>0</v>
      </c>
      <c r="R28">
        <v>23</v>
      </c>
      <c r="S28">
        <v>8</v>
      </c>
      <c r="T28">
        <v>7</v>
      </c>
      <c r="U28">
        <v>8</v>
      </c>
      <c r="V28">
        <f t="shared" si="2"/>
        <v>15</v>
      </c>
      <c r="W28">
        <v>7</v>
      </c>
      <c r="X28">
        <v>15</v>
      </c>
    </row>
    <row r="29" spans="1:24" x14ac:dyDescent="0.3">
      <c r="A29">
        <v>23</v>
      </c>
      <c r="B29" t="s">
        <v>40</v>
      </c>
      <c r="C29" t="s">
        <v>17</v>
      </c>
      <c r="D29" t="s">
        <v>18</v>
      </c>
      <c r="E29">
        <v>52</v>
      </c>
      <c r="F29">
        <v>18</v>
      </c>
      <c r="G29">
        <v>52</v>
      </c>
      <c r="H29">
        <v>18</v>
      </c>
      <c r="I29">
        <f t="shared" si="1"/>
        <v>0.34615384615384615</v>
      </c>
      <c r="L29" t="s">
        <v>40</v>
      </c>
      <c r="M29" t="s">
        <v>17</v>
      </c>
      <c r="N29" t="s">
        <v>18</v>
      </c>
      <c r="O29">
        <v>0</v>
      </c>
      <c r="P29">
        <v>0</v>
      </c>
      <c r="R29">
        <v>84</v>
      </c>
      <c r="S29">
        <v>32</v>
      </c>
      <c r="T29">
        <v>18</v>
      </c>
      <c r="U29">
        <v>34</v>
      </c>
      <c r="V29">
        <f t="shared" si="2"/>
        <v>52</v>
      </c>
      <c r="W29">
        <v>18</v>
      </c>
      <c r="X29">
        <v>52</v>
      </c>
    </row>
    <row r="30" spans="1:24" x14ac:dyDescent="0.3">
      <c r="A30">
        <v>24</v>
      </c>
      <c r="B30" t="s">
        <v>41</v>
      </c>
      <c r="C30" t="s">
        <v>17</v>
      </c>
      <c r="D30" t="s">
        <v>18</v>
      </c>
      <c r="E30">
        <v>85</v>
      </c>
      <c r="F30">
        <v>27</v>
      </c>
      <c r="G30">
        <v>85</v>
      </c>
      <c r="H30">
        <v>27</v>
      </c>
      <c r="I30">
        <f t="shared" si="1"/>
        <v>0.31764705882352939</v>
      </c>
      <c r="L30" t="s">
        <v>41</v>
      </c>
      <c r="M30" t="s">
        <v>17</v>
      </c>
      <c r="N30" t="s">
        <v>18</v>
      </c>
      <c r="O30">
        <v>1</v>
      </c>
      <c r="P30">
        <v>1</v>
      </c>
      <c r="Q30" t="s">
        <v>18</v>
      </c>
      <c r="R30">
        <v>115</v>
      </c>
      <c r="S30">
        <v>30</v>
      </c>
      <c r="T30">
        <v>27</v>
      </c>
      <c r="U30">
        <v>58</v>
      </c>
      <c r="V30">
        <f t="shared" si="2"/>
        <v>85</v>
      </c>
      <c r="W30">
        <v>27</v>
      </c>
      <c r="X30">
        <v>85</v>
      </c>
    </row>
    <row r="31" spans="1:24" x14ac:dyDescent="0.3">
      <c r="A31">
        <v>25</v>
      </c>
      <c r="B31" t="s">
        <v>42</v>
      </c>
      <c r="C31" t="s">
        <v>17</v>
      </c>
      <c r="D31" t="s">
        <v>18</v>
      </c>
      <c r="E31">
        <v>1</v>
      </c>
      <c r="F31">
        <v>0</v>
      </c>
      <c r="G31">
        <v>1</v>
      </c>
      <c r="H31">
        <v>0</v>
      </c>
      <c r="I31">
        <f t="shared" si="1"/>
        <v>0</v>
      </c>
      <c r="L31" t="s">
        <v>42</v>
      </c>
      <c r="M31" t="s">
        <v>17</v>
      </c>
      <c r="N31" t="s">
        <v>18</v>
      </c>
      <c r="O31">
        <v>0</v>
      </c>
      <c r="P31">
        <v>1</v>
      </c>
      <c r="Q31" t="s">
        <v>18</v>
      </c>
      <c r="R31">
        <v>1</v>
      </c>
      <c r="S31">
        <v>1</v>
      </c>
      <c r="T31">
        <v>0</v>
      </c>
      <c r="U31">
        <v>0</v>
      </c>
      <c r="V31">
        <f t="shared" si="2"/>
        <v>0</v>
      </c>
      <c r="W31">
        <v>0</v>
      </c>
      <c r="X31">
        <v>0</v>
      </c>
    </row>
    <row r="33" spans="8:28" x14ac:dyDescent="0.3">
      <c r="H33" s="1" t="s">
        <v>43</v>
      </c>
      <c r="I33">
        <f>AVERAGE(I7:I31)</f>
        <v>0.31909275475861976</v>
      </c>
    </row>
    <row r="34" spans="8:28" x14ac:dyDescent="0.3">
      <c r="H34" s="1" t="s">
        <v>44</v>
      </c>
      <c r="I34">
        <f>_xlfn.STDEV.P(I7:I31)</f>
        <v>0.11985657441799123</v>
      </c>
    </row>
    <row r="36" spans="8:28" x14ac:dyDescent="0.3">
      <c r="T36">
        <v>20</v>
      </c>
      <c r="V36">
        <v>66</v>
      </c>
      <c r="W36">
        <v>5</v>
      </c>
      <c r="X36">
        <v>7</v>
      </c>
      <c r="Z36">
        <f>SUM(V36:V48)</f>
        <v>1263</v>
      </c>
      <c r="AA36">
        <f t="shared" ref="AA36:AB36" si="3">SUM(W36:W48)</f>
        <v>180</v>
      </c>
      <c r="AB36">
        <f t="shared" si="3"/>
        <v>521</v>
      </c>
    </row>
    <row r="37" spans="8:28" x14ac:dyDescent="0.3">
      <c r="T37">
        <v>76</v>
      </c>
      <c r="V37">
        <v>330</v>
      </c>
      <c r="W37">
        <v>0</v>
      </c>
      <c r="X37">
        <v>11</v>
      </c>
    </row>
    <row r="38" spans="8:28" x14ac:dyDescent="0.3">
      <c r="T38">
        <v>11</v>
      </c>
      <c r="V38">
        <v>28</v>
      </c>
      <c r="W38">
        <v>6</v>
      </c>
      <c r="X38">
        <v>63</v>
      </c>
    </row>
    <row r="39" spans="8:28" x14ac:dyDescent="0.3">
      <c r="T39">
        <v>23</v>
      </c>
      <c r="V39">
        <v>66</v>
      </c>
      <c r="W39">
        <v>21</v>
      </c>
      <c r="X39">
        <v>10</v>
      </c>
    </row>
    <row r="40" spans="8:28" x14ac:dyDescent="0.3">
      <c r="T40">
        <v>11</v>
      </c>
      <c r="V40">
        <v>31</v>
      </c>
      <c r="W40">
        <v>6</v>
      </c>
      <c r="X40">
        <v>346</v>
      </c>
    </row>
    <row r="41" spans="8:28" x14ac:dyDescent="0.3">
      <c r="T41">
        <v>109</v>
      </c>
      <c r="V41">
        <v>346</v>
      </c>
      <c r="W41">
        <v>109</v>
      </c>
      <c r="X41">
        <v>20</v>
      </c>
    </row>
    <row r="42" spans="8:28" x14ac:dyDescent="0.3">
      <c r="T42">
        <v>21</v>
      </c>
      <c r="V42">
        <v>71</v>
      </c>
      <c r="W42">
        <v>6</v>
      </c>
      <c r="X42">
        <v>8</v>
      </c>
    </row>
    <row r="43" spans="8:28" x14ac:dyDescent="0.3">
      <c r="T43">
        <v>14</v>
      </c>
      <c r="V43">
        <v>34</v>
      </c>
      <c r="W43">
        <v>5</v>
      </c>
      <c r="X43">
        <v>5</v>
      </c>
    </row>
    <row r="44" spans="8:28" x14ac:dyDescent="0.3">
      <c r="T44">
        <v>2</v>
      </c>
      <c r="V44">
        <v>9</v>
      </c>
      <c r="W44">
        <v>1</v>
      </c>
      <c r="X44">
        <v>10</v>
      </c>
    </row>
    <row r="45" spans="8:28" x14ac:dyDescent="0.3">
      <c r="T45">
        <v>12</v>
      </c>
      <c r="V45">
        <v>32</v>
      </c>
      <c r="W45">
        <v>7</v>
      </c>
      <c r="X45">
        <v>20</v>
      </c>
    </row>
    <row r="46" spans="8:28" x14ac:dyDescent="0.3">
      <c r="T46">
        <v>33</v>
      </c>
      <c r="V46">
        <v>119</v>
      </c>
      <c r="W46">
        <v>7</v>
      </c>
      <c r="X46">
        <v>13</v>
      </c>
    </row>
    <row r="47" spans="8:28" x14ac:dyDescent="0.3">
      <c r="T47">
        <v>8</v>
      </c>
      <c r="V47">
        <v>28</v>
      </c>
      <c r="W47">
        <v>5</v>
      </c>
      <c r="X47">
        <v>5</v>
      </c>
    </row>
    <row r="48" spans="8:28" x14ac:dyDescent="0.3">
      <c r="T48">
        <v>22</v>
      </c>
      <c r="V48">
        <v>103</v>
      </c>
      <c r="W48">
        <v>2</v>
      </c>
      <c r="X48">
        <v>3</v>
      </c>
    </row>
    <row r="50" spans="20:28" x14ac:dyDescent="0.3">
      <c r="T50">
        <v>7</v>
      </c>
      <c r="U50">
        <v>19</v>
      </c>
      <c r="V50">
        <v>26</v>
      </c>
      <c r="W50">
        <v>1</v>
      </c>
      <c r="X50">
        <v>1</v>
      </c>
      <c r="Z50">
        <f>SUM(V50:V63)</f>
        <v>765</v>
      </c>
      <c r="AA50">
        <f t="shared" ref="AA50:AB50" si="4">SUM(W50:W63)</f>
        <v>95</v>
      </c>
      <c r="AB50">
        <f t="shared" si="4"/>
        <v>201</v>
      </c>
    </row>
    <row r="51" spans="20:28" x14ac:dyDescent="0.3">
      <c r="T51">
        <v>25</v>
      </c>
      <c r="U51">
        <v>59</v>
      </c>
      <c r="V51">
        <v>84</v>
      </c>
      <c r="W51">
        <v>15</v>
      </c>
      <c r="X51">
        <v>32</v>
      </c>
    </row>
    <row r="52" spans="20:28" x14ac:dyDescent="0.3">
      <c r="T52">
        <v>28</v>
      </c>
      <c r="U52">
        <v>45</v>
      </c>
      <c r="V52">
        <v>73</v>
      </c>
      <c r="W52">
        <v>21</v>
      </c>
      <c r="X52">
        <v>37</v>
      </c>
    </row>
    <row r="53" spans="20:28" x14ac:dyDescent="0.3">
      <c r="T53">
        <v>18</v>
      </c>
      <c r="U53">
        <v>53</v>
      </c>
      <c r="V53">
        <v>71</v>
      </c>
      <c r="W53">
        <v>2</v>
      </c>
      <c r="X53">
        <v>3</v>
      </c>
    </row>
    <row r="54" spans="20:28" x14ac:dyDescent="0.3">
      <c r="T54">
        <v>10</v>
      </c>
      <c r="U54">
        <v>21</v>
      </c>
      <c r="V54">
        <v>31</v>
      </c>
      <c r="W54">
        <v>1</v>
      </c>
      <c r="X54">
        <v>3</v>
      </c>
    </row>
    <row r="55" spans="20:28" x14ac:dyDescent="0.3">
      <c r="T55">
        <v>7</v>
      </c>
      <c r="U55">
        <v>20</v>
      </c>
      <c r="V55">
        <v>27</v>
      </c>
      <c r="W55">
        <v>1</v>
      </c>
      <c r="X55">
        <v>1</v>
      </c>
    </row>
    <row r="56" spans="20:28" x14ac:dyDescent="0.3">
      <c r="T56">
        <v>4</v>
      </c>
      <c r="U56">
        <v>6</v>
      </c>
      <c r="V56">
        <v>10</v>
      </c>
      <c r="W56">
        <v>3</v>
      </c>
      <c r="X56">
        <v>3</v>
      </c>
    </row>
    <row r="57" spans="20:28" x14ac:dyDescent="0.3">
      <c r="T57">
        <v>5</v>
      </c>
      <c r="U57">
        <v>18</v>
      </c>
      <c r="V57">
        <v>23</v>
      </c>
      <c r="W57">
        <v>1</v>
      </c>
      <c r="X57">
        <v>2</v>
      </c>
    </row>
    <row r="58" spans="20:28" x14ac:dyDescent="0.3">
      <c r="T58">
        <v>14</v>
      </c>
      <c r="U58">
        <v>41</v>
      </c>
      <c r="V58">
        <v>55</v>
      </c>
      <c r="W58">
        <v>11</v>
      </c>
      <c r="X58">
        <v>23</v>
      </c>
    </row>
    <row r="59" spans="20:28" x14ac:dyDescent="0.3">
      <c r="T59">
        <v>9</v>
      </c>
      <c r="U59">
        <v>10</v>
      </c>
      <c r="V59">
        <v>19</v>
      </c>
      <c r="W59">
        <v>4</v>
      </c>
      <c r="X59">
        <v>9</v>
      </c>
    </row>
    <row r="60" spans="20:28" x14ac:dyDescent="0.3">
      <c r="T60">
        <v>42</v>
      </c>
      <c r="U60">
        <v>129</v>
      </c>
      <c r="V60">
        <v>171</v>
      </c>
      <c r="W60">
        <v>20</v>
      </c>
      <c r="X60">
        <v>44</v>
      </c>
    </row>
    <row r="61" spans="20:28" x14ac:dyDescent="0.3">
      <c r="T61">
        <v>17</v>
      </c>
      <c r="U61">
        <v>47</v>
      </c>
      <c r="V61">
        <v>64</v>
      </c>
      <c r="W61">
        <v>13</v>
      </c>
      <c r="X61">
        <v>32</v>
      </c>
    </row>
    <row r="62" spans="20:28" x14ac:dyDescent="0.3">
      <c r="T62">
        <v>6</v>
      </c>
      <c r="U62">
        <v>27</v>
      </c>
      <c r="V62">
        <v>33</v>
      </c>
      <c r="W62">
        <v>1</v>
      </c>
      <c r="X62">
        <v>9</v>
      </c>
    </row>
    <row r="63" spans="20:28" x14ac:dyDescent="0.3">
      <c r="T63">
        <v>26</v>
      </c>
      <c r="U63">
        <v>52</v>
      </c>
      <c r="V63">
        <v>78</v>
      </c>
      <c r="W63">
        <v>1</v>
      </c>
      <c r="X63">
        <v>2</v>
      </c>
    </row>
    <row r="65" spans="22:24" x14ac:dyDescent="0.3">
      <c r="V65">
        <f>SUM(V7:V63)</f>
        <v>3651</v>
      </c>
      <c r="W65">
        <f t="shared" ref="W65:X65" si="5">SUM(W7:W63)</f>
        <v>776</v>
      </c>
      <c r="X65">
        <f t="shared" si="5"/>
        <v>2345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287C-C69C-47E0-8AE4-09E9FF43C218}">
  <dimension ref="A1:U23"/>
  <sheetViews>
    <sheetView topLeftCell="E1" workbookViewId="0">
      <selection activeCell="X19" sqref="R5:X19"/>
    </sheetView>
  </sheetViews>
  <sheetFormatPr defaultRowHeight="16.5" x14ac:dyDescent="0.3"/>
  <cols>
    <col min="2" max="2" width="21.25" bestFit="1" customWidth="1"/>
    <col min="9" max="9" width="12.75" bestFit="1" customWidth="1"/>
    <col min="11" max="11" width="21.25" bestFit="1" customWidth="1"/>
    <col min="23" max="23" width="21.125" customWidth="1"/>
  </cols>
  <sheetData>
    <row r="1" spans="1:21" x14ac:dyDescent="0.3">
      <c r="B1" s="1" t="s">
        <v>67</v>
      </c>
    </row>
    <row r="2" spans="1:21" x14ac:dyDescent="0.3">
      <c r="C2" s="1" t="s">
        <v>82</v>
      </c>
      <c r="D2" s="1"/>
      <c r="E2" s="1" t="s">
        <v>83</v>
      </c>
      <c r="F2" s="1"/>
      <c r="H2" s="1" t="s">
        <v>84</v>
      </c>
    </row>
    <row r="3" spans="1:21" x14ac:dyDescent="0.3">
      <c r="B3" s="1"/>
      <c r="D3" s="1"/>
      <c r="E3" s="1"/>
      <c r="F3" s="1"/>
    </row>
    <row r="4" spans="1:21" x14ac:dyDescent="0.3">
      <c r="E4" t="s">
        <v>4</v>
      </c>
      <c r="F4" t="s">
        <v>5</v>
      </c>
      <c r="G4" t="s">
        <v>6</v>
      </c>
      <c r="H4" t="s">
        <v>7</v>
      </c>
    </row>
    <row r="5" spans="1:21" x14ac:dyDescent="0.3">
      <c r="A5" t="s">
        <v>45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8</v>
      </c>
      <c r="L5" t="s">
        <v>9</v>
      </c>
      <c r="M5" t="s">
        <v>10</v>
      </c>
      <c r="N5" t="s">
        <v>91</v>
      </c>
      <c r="O5" t="s">
        <v>92</v>
      </c>
      <c r="P5" t="s">
        <v>93</v>
      </c>
      <c r="R5" t="s">
        <v>96</v>
      </c>
      <c r="S5" t="s">
        <v>100</v>
      </c>
      <c r="T5" t="s">
        <v>101</v>
      </c>
      <c r="U5" t="s">
        <v>102</v>
      </c>
    </row>
    <row r="6" spans="1:21" x14ac:dyDescent="0.3">
      <c r="A6">
        <v>1</v>
      </c>
      <c r="B6" t="s">
        <v>68</v>
      </c>
      <c r="C6" t="s">
        <v>17</v>
      </c>
      <c r="D6" t="s">
        <v>69</v>
      </c>
      <c r="E6">
        <v>22</v>
      </c>
      <c r="F6">
        <v>20</v>
      </c>
      <c r="G6">
        <v>37</v>
      </c>
      <c r="H6">
        <v>5</v>
      </c>
      <c r="I6">
        <f>H6/G6</f>
        <v>0.13513513513513514</v>
      </c>
      <c r="K6" t="s">
        <v>68</v>
      </c>
      <c r="L6" t="s">
        <v>17</v>
      </c>
      <c r="M6" t="s">
        <v>69</v>
      </c>
      <c r="N6">
        <v>2</v>
      </c>
      <c r="O6">
        <v>0</v>
      </c>
      <c r="R6">
        <v>20</v>
      </c>
      <c r="S6">
        <v>66</v>
      </c>
      <c r="T6">
        <v>5</v>
      </c>
      <c r="U6">
        <v>7</v>
      </c>
    </row>
    <row r="7" spans="1:21" x14ac:dyDescent="0.3">
      <c r="A7">
        <v>2</v>
      </c>
      <c r="B7" t="s">
        <v>70</v>
      </c>
      <c r="C7" t="s">
        <v>17</v>
      </c>
      <c r="D7" t="s">
        <v>69</v>
      </c>
      <c r="E7">
        <v>10</v>
      </c>
      <c r="F7">
        <v>76</v>
      </c>
      <c r="G7">
        <v>86</v>
      </c>
      <c r="H7">
        <v>0</v>
      </c>
      <c r="I7">
        <f t="shared" ref="I7:I18" si="0">H7/G7</f>
        <v>0</v>
      </c>
      <c r="K7" t="s">
        <v>70</v>
      </c>
      <c r="L7" t="s">
        <v>17</v>
      </c>
      <c r="M7" t="s">
        <v>69</v>
      </c>
      <c r="N7">
        <v>1</v>
      </c>
      <c r="O7">
        <v>0</v>
      </c>
      <c r="R7">
        <v>76</v>
      </c>
      <c r="S7">
        <v>330</v>
      </c>
      <c r="T7">
        <v>0</v>
      </c>
      <c r="U7">
        <v>11</v>
      </c>
    </row>
    <row r="8" spans="1:21" x14ac:dyDescent="0.3">
      <c r="A8">
        <v>3</v>
      </c>
      <c r="B8" t="s">
        <v>71</v>
      </c>
      <c r="C8" t="s">
        <v>17</v>
      </c>
      <c r="D8" t="s">
        <v>69</v>
      </c>
      <c r="E8">
        <v>17</v>
      </c>
      <c r="F8">
        <v>11</v>
      </c>
      <c r="G8">
        <v>22</v>
      </c>
      <c r="H8">
        <v>6</v>
      </c>
      <c r="I8">
        <f t="shared" si="0"/>
        <v>0.27272727272727271</v>
      </c>
      <c r="K8" t="s">
        <v>71</v>
      </c>
      <c r="L8" t="s">
        <v>17</v>
      </c>
      <c r="M8" t="s">
        <v>69</v>
      </c>
      <c r="N8">
        <v>2</v>
      </c>
      <c r="O8">
        <v>0</v>
      </c>
      <c r="R8">
        <v>11</v>
      </c>
      <c r="S8">
        <v>28</v>
      </c>
      <c r="T8">
        <v>6</v>
      </c>
      <c r="U8">
        <v>63</v>
      </c>
    </row>
    <row r="9" spans="1:21" x14ac:dyDescent="0.3">
      <c r="A9">
        <v>4</v>
      </c>
      <c r="B9" t="s">
        <v>72</v>
      </c>
      <c r="C9" t="s">
        <v>17</v>
      </c>
      <c r="D9" t="s">
        <v>69</v>
      </c>
      <c r="E9">
        <v>101</v>
      </c>
      <c r="F9">
        <v>23</v>
      </c>
      <c r="G9">
        <v>103</v>
      </c>
      <c r="H9">
        <v>21</v>
      </c>
      <c r="I9">
        <f t="shared" si="0"/>
        <v>0.20388349514563106</v>
      </c>
      <c r="K9" t="s">
        <v>72</v>
      </c>
      <c r="L9" t="s">
        <v>17</v>
      </c>
      <c r="M9" t="s">
        <v>69</v>
      </c>
      <c r="N9">
        <v>2</v>
      </c>
      <c r="O9">
        <v>1</v>
      </c>
      <c r="P9" t="s">
        <v>18</v>
      </c>
      <c r="R9">
        <v>23</v>
      </c>
      <c r="S9">
        <v>66</v>
      </c>
      <c r="T9">
        <v>21</v>
      </c>
      <c r="U9">
        <v>10</v>
      </c>
    </row>
    <row r="10" spans="1:21" x14ac:dyDescent="0.3">
      <c r="A10">
        <v>5</v>
      </c>
      <c r="B10" t="s">
        <v>73</v>
      </c>
      <c r="C10" t="s">
        <v>17</v>
      </c>
      <c r="D10" t="s">
        <v>69</v>
      </c>
      <c r="E10">
        <v>35</v>
      </c>
      <c r="F10">
        <v>11</v>
      </c>
      <c r="G10">
        <v>40</v>
      </c>
      <c r="H10">
        <v>6</v>
      </c>
      <c r="I10">
        <f t="shared" si="0"/>
        <v>0.15</v>
      </c>
      <c r="K10" t="s">
        <v>73</v>
      </c>
      <c r="L10" t="s">
        <v>17</v>
      </c>
      <c r="M10" t="s">
        <v>69</v>
      </c>
      <c r="N10">
        <v>2</v>
      </c>
      <c r="O10">
        <v>0</v>
      </c>
      <c r="R10">
        <v>11</v>
      </c>
      <c r="S10">
        <v>31</v>
      </c>
      <c r="T10">
        <v>6</v>
      </c>
      <c r="U10">
        <v>346</v>
      </c>
    </row>
    <row r="11" spans="1:21" x14ac:dyDescent="0.3">
      <c r="A11">
        <v>6</v>
      </c>
      <c r="B11" t="s">
        <v>74</v>
      </c>
      <c r="C11" t="s">
        <v>17</v>
      </c>
      <c r="D11" t="s">
        <v>69</v>
      </c>
      <c r="E11">
        <v>457</v>
      </c>
      <c r="F11">
        <v>109</v>
      </c>
      <c r="G11">
        <v>457</v>
      </c>
      <c r="H11">
        <v>109</v>
      </c>
      <c r="I11">
        <f t="shared" si="0"/>
        <v>0.23851203501094093</v>
      </c>
      <c r="K11" t="s">
        <v>74</v>
      </c>
      <c r="L11" t="s">
        <v>17</v>
      </c>
      <c r="M11" t="s">
        <v>69</v>
      </c>
      <c r="N11">
        <v>2</v>
      </c>
      <c r="O11">
        <v>1</v>
      </c>
      <c r="P11" t="s">
        <v>18</v>
      </c>
      <c r="R11">
        <v>109</v>
      </c>
      <c r="S11">
        <v>346</v>
      </c>
      <c r="T11">
        <v>109</v>
      </c>
      <c r="U11">
        <v>20</v>
      </c>
    </row>
    <row r="12" spans="1:21" x14ac:dyDescent="0.3">
      <c r="A12">
        <v>7</v>
      </c>
      <c r="B12" t="s">
        <v>75</v>
      </c>
      <c r="C12" t="s">
        <v>17</v>
      </c>
      <c r="D12" t="s">
        <v>69</v>
      </c>
      <c r="E12">
        <v>62</v>
      </c>
      <c r="F12">
        <v>21</v>
      </c>
      <c r="G12">
        <v>77</v>
      </c>
      <c r="H12">
        <v>6</v>
      </c>
      <c r="I12">
        <f t="shared" si="0"/>
        <v>7.792207792207792E-2</v>
      </c>
      <c r="K12" t="s">
        <v>75</v>
      </c>
      <c r="L12" t="s">
        <v>17</v>
      </c>
      <c r="M12" t="s">
        <v>69</v>
      </c>
      <c r="N12">
        <v>2</v>
      </c>
      <c r="O12">
        <v>1</v>
      </c>
      <c r="P12" t="s">
        <v>18</v>
      </c>
      <c r="R12">
        <v>21</v>
      </c>
      <c r="S12">
        <v>71</v>
      </c>
      <c r="T12">
        <v>6</v>
      </c>
      <c r="U12">
        <v>8</v>
      </c>
    </row>
    <row r="13" spans="1:21" x14ac:dyDescent="0.3">
      <c r="A13">
        <v>8</v>
      </c>
      <c r="B13" t="s">
        <v>76</v>
      </c>
      <c r="C13" t="s">
        <v>17</v>
      </c>
      <c r="D13" t="s">
        <v>69</v>
      </c>
      <c r="E13">
        <v>50</v>
      </c>
      <c r="F13">
        <v>14</v>
      </c>
      <c r="G13">
        <v>59</v>
      </c>
      <c r="H13">
        <v>5</v>
      </c>
      <c r="I13">
        <f t="shared" si="0"/>
        <v>8.4745762711864403E-2</v>
      </c>
      <c r="K13" t="s">
        <v>76</v>
      </c>
      <c r="L13" t="s">
        <v>17</v>
      </c>
      <c r="M13" t="s">
        <v>69</v>
      </c>
      <c r="N13">
        <v>1</v>
      </c>
      <c r="O13">
        <v>0</v>
      </c>
      <c r="R13">
        <v>14</v>
      </c>
      <c r="S13">
        <v>34</v>
      </c>
      <c r="T13">
        <v>5</v>
      </c>
      <c r="U13">
        <v>5</v>
      </c>
    </row>
    <row r="14" spans="1:21" x14ac:dyDescent="0.3">
      <c r="A14">
        <v>9</v>
      </c>
      <c r="B14" t="s">
        <v>77</v>
      </c>
      <c r="C14" t="s">
        <v>17</v>
      </c>
      <c r="D14" t="s">
        <v>69</v>
      </c>
      <c r="E14">
        <v>15</v>
      </c>
      <c r="F14">
        <v>2</v>
      </c>
      <c r="G14">
        <v>16</v>
      </c>
      <c r="H14">
        <v>1</v>
      </c>
      <c r="I14">
        <f t="shared" si="0"/>
        <v>6.25E-2</v>
      </c>
      <c r="K14" t="s">
        <v>77</v>
      </c>
      <c r="L14" t="s">
        <v>17</v>
      </c>
      <c r="M14" t="s">
        <v>69</v>
      </c>
      <c r="N14">
        <v>2</v>
      </c>
      <c r="O14">
        <v>0</v>
      </c>
      <c r="R14">
        <v>2</v>
      </c>
      <c r="S14">
        <v>9</v>
      </c>
      <c r="T14">
        <v>1</v>
      </c>
      <c r="U14">
        <v>10</v>
      </c>
    </row>
    <row r="15" spans="1:21" x14ac:dyDescent="0.3">
      <c r="A15">
        <v>10</v>
      </c>
      <c r="B15" t="s">
        <v>78</v>
      </c>
      <c r="C15" t="s">
        <v>17</v>
      </c>
      <c r="D15" t="s">
        <v>69</v>
      </c>
      <c r="E15">
        <v>37</v>
      </c>
      <c r="F15">
        <v>12</v>
      </c>
      <c r="G15">
        <v>42</v>
      </c>
      <c r="H15">
        <v>7</v>
      </c>
      <c r="I15">
        <f t="shared" si="0"/>
        <v>0.16666666666666666</v>
      </c>
      <c r="K15" t="s">
        <v>78</v>
      </c>
      <c r="L15" t="s">
        <v>17</v>
      </c>
      <c r="M15" t="s">
        <v>69</v>
      </c>
      <c r="N15">
        <v>1</v>
      </c>
      <c r="O15">
        <v>1</v>
      </c>
      <c r="P15" t="s">
        <v>18</v>
      </c>
      <c r="R15">
        <v>12</v>
      </c>
      <c r="S15">
        <v>32</v>
      </c>
      <c r="T15">
        <v>7</v>
      </c>
      <c r="U15">
        <v>20</v>
      </c>
    </row>
    <row r="16" spans="1:21" x14ac:dyDescent="0.3">
      <c r="A16">
        <v>11</v>
      </c>
      <c r="B16" t="s">
        <v>79</v>
      </c>
      <c r="C16" t="s">
        <v>17</v>
      </c>
      <c r="D16" t="s">
        <v>69</v>
      </c>
      <c r="E16">
        <v>72</v>
      </c>
      <c r="F16">
        <v>33</v>
      </c>
      <c r="G16">
        <v>98</v>
      </c>
      <c r="H16">
        <v>7</v>
      </c>
      <c r="I16">
        <f t="shared" si="0"/>
        <v>7.1428571428571425E-2</v>
      </c>
      <c r="K16" t="s">
        <v>79</v>
      </c>
      <c r="L16" t="s">
        <v>17</v>
      </c>
      <c r="M16" t="s">
        <v>69</v>
      </c>
      <c r="N16">
        <v>2</v>
      </c>
      <c r="O16">
        <v>0</v>
      </c>
      <c r="R16">
        <v>33</v>
      </c>
      <c r="S16">
        <v>119</v>
      </c>
      <c r="T16">
        <v>7</v>
      </c>
      <c r="U16">
        <v>13</v>
      </c>
    </row>
    <row r="17" spans="1:21" x14ac:dyDescent="0.3">
      <c r="A17">
        <v>12</v>
      </c>
      <c r="B17" t="s">
        <v>80</v>
      </c>
      <c r="C17" t="s">
        <v>17</v>
      </c>
      <c r="D17" t="s">
        <v>69</v>
      </c>
      <c r="E17">
        <v>39</v>
      </c>
      <c r="F17">
        <v>8</v>
      </c>
      <c r="G17">
        <v>42</v>
      </c>
      <c r="H17">
        <v>5</v>
      </c>
      <c r="I17">
        <f t="shared" si="0"/>
        <v>0.11904761904761904</v>
      </c>
      <c r="K17" t="s">
        <v>80</v>
      </c>
      <c r="L17" t="s">
        <v>17</v>
      </c>
      <c r="M17" t="s">
        <v>69</v>
      </c>
      <c r="N17">
        <v>2</v>
      </c>
      <c r="O17">
        <v>1</v>
      </c>
      <c r="P17" t="s">
        <v>18</v>
      </c>
      <c r="R17">
        <v>8</v>
      </c>
      <c r="S17">
        <v>28</v>
      </c>
      <c r="T17">
        <v>5</v>
      </c>
      <c r="U17">
        <v>5</v>
      </c>
    </row>
    <row r="18" spans="1:21" x14ac:dyDescent="0.3">
      <c r="A18">
        <v>13</v>
      </c>
      <c r="B18" t="s">
        <v>81</v>
      </c>
      <c r="C18" t="s">
        <v>17</v>
      </c>
      <c r="D18" t="s">
        <v>69</v>
      </c>
      <c r="E18">
        <v>61</v>
      </c>
      <c r="F18">
        <v>22</v>
      </c>
      <c r="G18">
        <v>81</v>
      </c>
      <c r="H18">
        <v>2</v>
      </c>
      <c r="I18">
        <f t="shared" si="0"/>
        <v>2.4691358024691357E-2</v>
      </c>
      <c r="K18" t="s">
        <v>81</v>
      </c>
      <c r="L18" t="s">
        <v>17</v>
      </c>
      <c r="M18" t="s">
        <v>69</v>
      </c>
      <c r="N18">
        <v>2</v>
      </c>
      <c r="O18">
        <v>0</v>
      </c>
      <c r="R18">
        <v>22</v>
      </c>
      <c r="S18">
        <v>103</v>
      </c>
      <c r="T18">
        <v>2</v>
      </c>
      <c r="U18">
        <v>3</v>
      </c>
    </row>
    <row r="20" spans="1:21" x14ac:dyDescent="0.3">
      <c r="H20" s="1" t="s">
        <v>43</v>
      </c>
      <c r="I20">
        <f>AVERAGE(I6:I18)</f>
        <v>0.12363538414003622</v>
      </c>
    </row>
    <row r="21" spans="1:21" x14ac:dyDescent="0.3">
      <c r="H21" s="1" t="s">
        <v>44</v>
      </c>
      <c r="I21">
        <f>_xlfn.STDEV.P(I6:I18)</f>
        <v>7.8302026502720182E-2</v>
      </c>
    </row>
    <row r="22" spans="1:21" x14ac:dyDescent="0.3">
      <c r="H22" s="1"/>
    </row>
    <row r="23" spans="1:21" x14ac:dyDescent="0.3">
      <c r="H23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A01A-707B-45F9-988A-11A4547F3F55}">
  <dimension ref="A1:X23"/>
  <sheetViews>
    <sheetView topLeftCell="F1" workbookViewId="0">
      <selection activeCell="S6" sqref="S6:X19"/>
    </sheetView>
  </sheetViews>
  <sheetFormatPr defaultRowHeight="16.5" x14ac:dyDescent="0.3"/>
  <cols>
    <col min="9" max="9" width="12.75" bestFit="1" customWidth="1"/>
  </cols>
  <sheetData>
    <row r="1" spans="1:24" x14ac:dyDescent="0.3">
      <c r="B1" s="1" t="s">
        <v>66</v>
      </c>
    </row>
    <row r="2" spans="1:24" x14ac:dyDescent="0.3">
      <c r="C2" s="1" t="s">
        <v>63</v>
      </c>
      <c r="D2" s="1"/>
      <c r="E2" s="1" t="s">
        <v>64</v>
      </c>
      <c r="F2" s="1"/>
      <c r="H2" s="1" t="s">
        <v>65</v>
      </c>
    </row>
    <row r="3" spans="1:24" x14ac:dyDescent="0.3">
      <c r="B3" s="1"/>
      <c r="D3" s="1"/>
      <c r="E3" s="1"/>
      <c r="F3" s="1"/>
    </row>
    <row r="4" spans="1:24" x14ac:dyDescent="0.3">
      <c r="E4" t="s">
        <v>4</v>
      </c>
      <c r="F4" t="s">
        <v>5</v>
      </c>
      <c r="G4" t="s">
        <v>6</v>
      </c>
      <c r="H4" t="s">
        <v>7</v>
      </c>
    </row>
    <row r="5" spans="1:24" x14ac:dyDescent="0.3">
      <c r="A5" t="s">
        <v>45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M5" t="s">
        <v>8</v>
      </c>
      <c r="N5" t="s">
        <v>9</v>
      </c>
      <c r="O5" t="s">
        <v>10</v>
      </c>
      <c r="P5" t="s">
        <v>91</v>
      </c>
      <c r="Q5" t="s">
        <v>92</v>
      </c>
      <c r="R5" t="s">
        <v>93</v>
      </c>
      <c r="S5" t="s">
        <v>103</v>
      </c>
      <c r="T5" t="s">
        <v>97</v>
      </c>
      <c r="U5" t="s">
        <v>100</v>
      </c>
      <c r="W5" t="s">
        <v>104</v>
      </c>
      <c r="X5" t="s">
        <v>102</v>
      </c>
    </row>
    <row r="6" spans="1:24" x14ac:dyDescent="0.3">
      <c r="A6">
        <v>1</v>
      </c>
      <c r="B6" t="s">
        <v>46</v>
      </c>
      <c r="C6" t="s">
        <v>17</v>
      </c>
      <c r="D6" t="s">
        <v>47</v>
      </c>
      <c r="E6">
        <v>32</v>
      </c>
      <c r="F6">
        <v>7</v>
      </c>
      <c r="G6">
        <v>38</v>
      </c>
      <c r="H6">
        <v>1</v>
      </c>
      <c r="I6">
        <f>H6/G6</f>
        <v>2.6315789473684209E-2</v>
      </c>
      <c r="M6" t="s">
        <v>46</v>
      </c>
      <c r="N6" t="s">
        <v>17</v>
      </c>
      <c r="O6" t="s">
        <v>47</v>
      </c>
      <c r="P6">
        <v>1</v>
      </c>
      <c r="Q6">
        <v>0</v>
      </c>
      <c r="S6">
        <v>7</v>
      </c>
      <c r="T6">
        <v>19</v>
      </c>
      <c r="U6">
        <v>26</v>
      </c>
      <c r="W6">
        <v>1</v>
      </c>
      <c r="X6">
        <v>1</v>
      </c>
    </row>
    <row r="7" spans="1:24" x14ac:dyDescent="0.3">
      <c r="A7">
        <v>2</v>
      </c>
      <c r="B7" t="s">
        <v>48</v>
      </c>
      <c r="C7" t="s">
        <v>17</v>
      </c>
      <c r="D7" t="s">
        <v>47</v>
      </c>
      <c r="E7">
        <v>66</v>
      </c>
      <c r="F7">
        <v>25</v>
      </c>
      <c r="G7">
        <v>76</v>
      </c>
      <c r="H7">
        <v>15</v>
      </c>
      <c r="I7">
        <f t="shared" ref="I7:I20" si="0">H7/G7</f>
        <v>0.19736842105263158</v>
      </c>
      <c r="M7" t="s">
        <v>48</v>
      </c>
      <c r="N7" t="s">
        <v>17</v>
      </c>
      <c r="O7" t="s">
        <v>47</v>
      </c>
      <c r="P7">
        <v>1</v>
      </c>
      <c r="Q7">
        <v>0</v>
      </c>
      <c r="S7">
        <v>25</v>
      </c>
      <c r="T7">
        <v>59</v>
      </c>
      <c r="U7">
        <v>84</v>
      </c>
      <c r="W7">
        <v>15</v>
      </c>
      <c r="X7">
        <v>32</v>
      </c>
    </row>
    <row r="8" spans="1:24" x14ac:dyDescent="0.3">
      <c r="A8">
        <v>3</v>
      </c>
      <c r="B8" t="s">
        <v>49</v>
      </c>
      <c r="C8" t="s">
        <v>17</v>
      </c>
      <c r="D8" t="s">
        <v>47</v>
      </c>
      <c r="E8">
        <v>57</v>
      </c>
      <c r="F8">
        <v>28</v>
      </c>
      <c r="G8">
        <v>64</v>
      </c>
      <c r="H8">
        <v>21</v>
      </c>
      <c r="I8">
        <f t="shared" si="0"/>
        <v>0.328125</v>
      </c>
      <c r="M8" t="s">
        <v>49</v>
      </c>
      <c r="N8" t="s">
        <v>17</v>
      </c>
      <c r="O8" t="s">
        <v>47</v>
      </c>
      <c r="P8">
        <v>1</v>
      </c>
      <c r="Q8">
        <v>1</v>
      </c>
      <c r="R8" t="s">
        <v>18</v>
      </c>
      <c r="S8">
        <v>28</v>
      </c>
      <c r="T8">
        <v>45</v>
      </c>
      <c r="U8">
        <v>73</v>
      </c>
      <c r="W8">
        <v>21</v>
      </c>
      <c r="X8">
        <v>37</v>
      </c>
    </row>
    <row r="9" spans="1:24" x14ac:dyDescent="0.3">
      <c r="A9">
        <v>4</v>
      </c>
      <c r="B9" t="s">
        <v>50</v>
      </c>
      <c r="C9" t="s">
        <v>17</v>
      </c>
      <c r="D9" t="s">
        <v>47</v>
      </c>
      <c r="E9">
        <v>16</v>
      </c>
      <c r="F9">
        <v>18</v>
      </c>
      <c r="G9">
        <v>32</v>
      </c>
      <c r="H9">
        <v>2</v>
      </c>
      <c r="I9">
        <f t="shared" si="0"/>
        <v>6.25E-2</v>
      </c>
      <c r="M9" t="s">
        <v>50</v>
      </c>
      <c r="N9" t="s">
        <v>17</v>
      </c>
      <c r="O9" t="s">
        <v>47</v>
      </c>
      <c r="P9">
        <v>1</v>
      </c>
      <c r="Q9">
        <v>0</v>
      </c>
      <c r="S9">
        <v>18</v>
      </c>
      <c r="T9">
        <v>53</v>
      </c>
      <c r="U9">
        <v>71</v>
      </c>
      <c r="W9">
        <v>2</v>
      </c>
      <c r="X9">
        <v>3</v>
      </c>
    </row>
    <row r="10" spans="1:24" x14ac:dyDescent="0.3">
      <c r="A10">
        <v>5</v>
      </c>
      <c r="B10" t="s">
        <v>51</v>
      </c>
      <c r="C10" t="s">
        <v>17</v>
      </c>
      <c r="D10" t="s">
        <v>47</v>
      </c>
      <c r="E10">
        <v>15</v>
      </c>
      <c r="F10">
        <v>10</v>
      </c>
      <c r="G10">
        <v>24</v>
      </c>
      <c r="H10">
        <v>1</v>
      </c>
      <c r="I10">
        <f t="shared" si="0"/>
        <v>4.1666666666666664E-2</v>
      </c>
      <c r="M10" t="s">
        <v>51</v>
      </c>
      <c r="N10" t="s">
        <v>17</v>
      </c>
      <c r="O10" t="s">
        <v>47</v>
      </c>
      <c r="P10">
        <v>1</v>
      </c>
      <c r="Q10">
        <v>0</v>
      </c>
      <c r="S10">
        <v>10</v>
      </c>
      <c r="T10">
        <v>21</v>
      </c>
      <c r="U10">
        <v>31</v>
      </c>
      <c r="W10">
        <v>1</v>
      </c>
      <c r="X10">
        <v>3</v>
      </c>
    </row>
    <row r="11" spans="1:24" x14ac:dyDescent="0.3">
      <c r="A11">
        <v>6</v>
      </c>
      <c r="B11" t="s">
        <v>52</v>
      </c>
      <c r="C11" t="s">
        <v>17</v>
      </c>
      <c r="D11" t="s">
        <v>47</v>
      </c>
      <c r="E11">
        <v>13</v>
      </c>
      <c r="F11">
        <v>7</v>
      </c>
      <c r="G11">
        <v>19</v>
      </c>
      <c r="H11">
        <v>1</v>
      </c>
      <c r="I11">
        <f t="shared" si="0"/>
        <v>5.2631578947368418E-2</v>
      </c>
      <c r="M11" t="s">
        <v>52</v>
      </c>
      <c r="N11" t="s">
        <v>17</v>
      </c>
      <c r="O11" t="s">
        <v>47</v>
      </c>
      <c r="P11">
        <v>1</v>
      </c>
      <c r="Q11">
        <v>0</v>
      </c>
      <c r="S11">
        <v>7</v>
      </c>
      <c r="T11">
        <v>20</v>
      </c>
      <c r="U11">
        <v>27</v>
      </c>
      <c r="W11">
        <v>1</v>
      </c>
      <c r="X11">
        <v>1</v>
      </c>
    </row>
    <row r="12" spans="1:24" x14ac:dyDescent="0.3">
      <c r="A12">
        <v>7</v>
      </c>
      <c r="B12" t="s">
        <v>53</v>
      </c>
      <c r="C12" t="s">
        <v>17</v>
      </c>
      <c r="D12" t="s">
        <v>47</v>
      </c>
      <c r="E12">
        <v>8</v>
      </c>
      <c r="F12">
        <v>4</v>
      </c>
      <c r="G12">
        <v>9</v>
      </c>
      <c r="H12">
        <v>3</v>
      </c>
      <c r="I12">
        <f t="shared" si="0"/>
        <v>0.33333333333333331</v>
      </c>
      <c r="M12" t="s">
        <v>53</v>
      </c>
      <c r="N12" t="s">
        <v>17</v>
      </c>
      <c r="O12" t="s">
        <v>47</v>
      </c>
      <c r="P12">
        <v>1</v>
      </c>
      <c r="Q12">
        <v>1</v>
      </c>
      <c r="R12" t="s">
        <v>18</v>
      </c>
      <c r="S12">
        <v>4</v>
      </c>
      <c r="T12">
        <v>6</v>
      </c>
      <c r="U12">
        <v>10</v>
      </c>
      <c r="W12">
        <v>3</v>
      </c>
      <c r="X12">
        <v>3</v>
      </c>
    </row>
    <row r="13" spans="1:24" x14ac:dyDescent="0.3">
      <c r="A13">
        <v>8</v>
      </c>
      <c r="B13" t="s">
        <v>54</v>
      </c>
      <c r="C13" t="s">
        <v>17</v>
      </c>
      <c r="D13" t="s">
        <v>47</v>
      </c>
      <c r="E13">
        <v>8</v>
      </c>
      <c r="F13">
        <v>5</v>
      </c>
      <c r="G13">
        <v>12</v>
      </c>
      <c r="H13">
        <v>1</v>
      </c>
      <c r="I13">
        <f t="shared" si="0"/>
        <v>8.3333333333333329E-2</v>
      </c>
      <c r="M13" t="s">
        <v>54</v>
      </c>
      <c r="N13" t="s">
        <v>17</v>
      </c>
      <c r="O13" t="s">
        <v>47</v>
      </c>
      <c r="P13">
        <v>1</v>
      </c>
      <c r="Q13">
        <v>0</v>
      </c>
      <c r="S13">
        <v>5</v>
      </c>
      <c r="T13">
        <v>18</v>
      </c>
      <c r="U13">
        <v>23</v>
      </c>
      <c r="W13">
        <v>1</v>
      </c>
      <c r="X13">
        <v>2</v>
      </c>
    </row>
    <row r="14" spans="1:24" x14ac:dyDescent="0.3">
      <c r="A14">
        <v>9</v>
      </c>
      <c r="B14" t="s">
        <v>55</v>
      </c>
      <c r="C14" t="s">
        <v>17</v>
      </c>
      <c r="D14" t="s">
        <v>47</v>
      </c>
      <c r="E14">
        <v>36</v>
      </c>
      <c r="F14">
        <v>14</v>
      </c>
      <c r="G14">
        <v>39</v>
      </c>
      <c r="H14">
        <v>11</v>
      </c>
      <c r="I14">
        <f t="shared" si="0"/>
        <v>0.28205128205128205</v>
      </c>
      <c r="M14" t="s">
        <v>55</v>
      </c>
      <c r="N14" t="s">
        <v>17</v>
      </c>
      <c r="O14" t="s">
        <v>47</v>
      </c>
      <c r="P14">
        <v>1</v>
      </c>
      <c r="Q14">
        <v>1</v>
      </c>
      <c r="R14" t="s">
        <v>18</v>
      </c>
      <c r="S14">
        <v>14</v>
      </c>
      <c r="T14">
        <v>41</v>
      </c>
      <c r="U14">
        <v>55</v>
      </c>
      <c r="W14">
        <v>11</v>
      </c>
      <c r="X14">
        <v>23</v>
      </c>
    </row>
    <row r="15" spans="1:24" x14ac:dyDescent="0.3">
      <c r="A15">
        <v>10</v>
      </c>
      <c r="B15" t="s">
        <v>56</v>
      </c>
      <c r="C15" t="s">
        <v>17</v>
      </c>
      <c r="D15" t="s">
        <v>47</v>
      </c>
      <c r="E15">
        <v>17</v>
      </c>
      <c r="F15">
        <v>9</v>
      </c>
      <c r="G15">
        <v>22</v>
      </c>
      <c r="H15">
        <v>4</v>
      </c>
      <c r="I15">
        <f t="shared" si="0"/>
        <v>0.18181818181818182</v>
      </c>
      <c r="M15" t="s">
        <v>56</v>
      </c>
      <c r="N15" t="s">
        <v>17</v>
      </c>
      <c r="O15" t="s">
        <v>47</v>
      </c>
      <c r="P15">
        <v>1</v>
      </c>
      <c r="Q15">
        <v>0</v>
      </c>
      <c r="S15">
        <v>9</v>
      </c>
      <c r="T15">
        <v>10</v>
      </c>
      <c r="U15">
        <v>19</v>
      </c>
      <c r="W15">
        <v>4</v>
      </c>
      <c r="X15">
        <v>9</v>
      </c>
    </row>
    <row r="16" spans="1:24" x14ac:dyDescent="0.3">
      <c r="A16">
        <v>11</v>
      </c>
      <c r="B16" t="s">
        <v>57</v>
      </c>
      <c r="C16" t="s">
        <v>17</v>
      </c>
      <c r="D16" t="s">
        <v>47</v>
      </c>
      <c r="E16">
        <v>87</v>
      </c>
      <c r="F16">
        <v>42</v>
      </c>
      <c r="G16">
        <v>109</v>
      </c>
      <c r="H16">
        <v>20</v>
      </c>
      <c r="I16">
        <f t="shared" si="0"/>
        <v>0.1834862385321101</v>
      </c>
      <c r="M16" t="s">
        <v>57</v>
      </c>
      <c r="N16" t="s">
        <v>17</v>
      </c>
      <c r="O16" t="s">
        <v>47</v>
      </c>
      <c r="P16">
        <v>1</v>
      </c>
      <c r="Q16">
        <v>0</v>
      </c>
      <c r="S16">
        <v>42</v>
      </c>
      <c r="T16">
        <v>129</v>
      </c>
      <c r="U16">
        <v>171</v>
      </c>
      <c r="W16">
        <v>20</v>
      </c>
      <c r="X16">
        <v>44</v>
      </c>
    </row>
    <row r="17" spans="1:24" x14ac:dyDescent="0.3">
      <c r="A17">
        <v>12</v>
      </c>
      <c r="B17" t="s">
        <v>58</v>
      </c>
      <c r="C17" t="s">
        <v>17</v>
      </c>
      <c r="D17" t="s">
        <v>47</v>
      </c>
      <c r="E17">
        <v>32</v>
      </c>
      <c r="F17">
        <v>17</v>
      </c>
      <c r="G17">
        <v>36</v>
      </c>
      <c r="H17">
        <v>13</v>
      </c>
      <c r="I17">
        <f t="shared" si="0"/>
        <v>0.3611111111111111</v>
      </c>
      <c r="M17" t="s">
        <v>58</v>
      </c>
      <c r="N17" t="s">
        <v>17</v>
      </c>
      <c r="O17" t="s">
        <v>47</v>
      </c>
      <c r="P17">
        <v>1</v>
      </c>
      <c r="Q17">
        <v>0</v>
      </c>
      <c r="S17">
        <v>17</v>
      </c>
      <c r="T17">
        <v>47</v>
      </c>
      <c r="U17">
        <v>64</v>
      </c>
      <c r="W17">
        <v>13</v>
      </c>
      <c r="X17">
        <v>32</v>
      </c>
    </row>
    <row r="18" spans="1:24" x14ac:dyDescent="0.3">
      <c r="A18">
        <v>13</v>
      </c>
      <c r="B18" t="s">
        <v>59</v>
      </c>
      <c r="C18" t="s">
        <v>17</v>
      </c>
      <c r="D18" t="s">
        <v>47</v>
      </c>
      <c r="E18">
        <v>17</v>
      </c>
      <c r="F18">
        <v>6</v>
      </c>
      <c r="G18">
        <v>22</v>
      </c>
      <c r="H18">
        <v>1</v>
      </c>
      <c r="I18">
        <f t="shared" si="0"/>
        <v>4.5454545454545456E-2</v>
      </c>
      <c r="M18" t="s">
        <v>59</v>
      </c>
      <c r="N18" t="s">
        <v>17</v>
      </c>
      <c r="O18" t="s">
        <v>47</v>
      </c>
      <c r="P18">
        <v>1</v>
      </c>
      <c r="Q18">
        <v>1</v>
      </c>
      <c r="R18" t="s">
        <v>18</v>
      </c>
      <c r="S18">
        <v>6</v>
      </c>
      <c r="T18">
        <v>27</v>
      </c>
      <c r="U18">
        <v>33</v>
      </c>
      <c r="W18">
        <v>1</v>
      </c>
      <c r="X18">
        <v>9</v>
      </c>
    </row>
    <row r="19" spans="1:24" x14ac:dyDescent="0.3">
      <c r="A19">
        <v>14</v>
      </c>
      <c r="B19" t="s">
        <v>60</v>
      </c>
      <c r="C19" t="s">
        <v>17</v>
      </c>
      <c r="D19" t="s">
        <v>47</v>
      </c>
      <c r="E19">
        <v>26</v>
      </c>
      <c r="F19">
        <v>26</v>
      </c>
      <c r="G19">
        <v>51</v>
      </c>
      <c r="H19">
        <v>1</v>
      </c>
      <c r="I19">
        <f t="shared" si="0"/>
        <v>1.9607843137254902E-2</v>
      </c>
      <c r="M19" t="s">
        <v>60</v>
      </c>
      <c r="N19" t="s">
        <v>17</v>
      </c>
      <c r="O19" t="s">
        <v>47</v>
      </c>
      <c r="P19">
        <v>1</v>
      </c>
      <c r="Q19">
        <v>0</v>
      </c>
      <c r="S19">
        <v>26</v>
      </c>
      <c r="T19">
        <v>52</v>
      </c>
      <c r="U19">
        <v>78</v>
      </c>
      <c r="W19">
        <v>1</v>
      </c>
      <c r="X19">
        <v>2</v>
      </c>
    </row>
    <row r="20" spans="1:24" x14ac:dyDescent="0.3">
      <c r="A20">
        <v>15</v>
      </c>
      <c r="B20" t="s">
        <v>61</v>
      </c>
      <c r="C20" t="s">
        <v>17</v>
      </c>
      <c r="D20" t="s">
        <v>47</v>
      </c>
      <c r="E20">
        <v>14</v>
      </c>
      <c r="F20">
        <v>0</v>
      </c>
      <c r="G20">
        <v>14</v>
      </c>
      <c r="H20">
        <v>0</v>
      </c>
      <c r="I20">
        <f t="shared" si="0"/>
        <v>0</v>
      </c>
    </row>
    <row r="22" spans="1:24" x14ac:dyDescent="0.3">
      <c r="H22" s="1" t="s">
        <v>62</v>
      </c>
      <c r="I22">
        <f>AVERAGE(I6:I20)</f>
        <v>0.14658688832743352</v>
      </c>
    </row>
    <row r="23" spans="1:24" x14ac:dyDescent="0.3">
      <c r="H23" s="1" t="s">
        <v>44</v>
      </c>
      <c r="I23">
        <f>_xlfn.STDEV.P(I6:I20)</f>
        <v>0.12398787220686261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Total IOU 분석</vt:lpstr>
      <vt:lpstr>Stomach N WSI IOU 분석</vt:lpstr>
      <vt:lpstr>Stomach M WSI IOU 분석</vt:lpstr>
      <vt:lpstr>Stomach D WSI IOU 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2023-02-17T02:18:40Z</dcterms:created>
  <dcterms:modified xsi:type="dcterms:W3CDTF">2023-02-19T11:01:49Z</dcterms:modified>
</cp:coreProperties>
</file>