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\Downloads\"/>
    </mc:Choice>
  </mc:AlternateContent>
  <xr:revisionPtr revIDLastSave="0" documentId="8_{D847B780-AD90-4E4F-BC2E-8EF5790BDE6E}" xr6:coauthVersionLast="47" xr6:coauthVersionMax="47" xr10:uidLastSave="{00000000-0000-0000-0000-000000000000}"/>
  <bookViews>
    <workbookView xWindow="-120" yWindow="-120" windowWidth="20730" windowHeight="11160" xr2:uid="{B67AC885-E734-493D-8507-DBC25E9045B5}"/>
  </bookViews>
  <sheets>
    <sheet name="Fuzzy AH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A30" i="1"/>
  <c r="A31" i="1"/>
  <c r="A32" i="1"/>
  <c r="A29" i="1"/>
  <c r="B39" i="1"/>
  <c r="B43" i="1" s="1"/>
  <c r="C30" i="1"/>
  <c r="C33" i="1" s="1"/>
  <c r="C31" i="1"/>
  <c r="C32" i="1"/>
  <c r="C29" i="1"/>
  <c r="B31" i="1"/>
  <c r="B32" i="1"/>
  <c r="B33" i="1" l="1"/>
  <c r="G32" i="1" s="1"/>
  <c r="A33" i="1"/>
  <c r="H29" i="1" s="1"/>
  <c r="F29" i="1"/>
  <c r="G31" i="1" l="1"/>
  <c r="G30" i="1"/>
  <c r="G29" i="1"/>
  <c r="F30" i="1"/>
  <c r="H30" i="1"/>
  <c r="F32" i="1"/>
  <c r="H31" i="1"/>
  <c r="H32" i="1"/>
  <c r="F31" i="1"/>
  <c r="H38" i="1" l="1"/>
  <c r="H39" i="1" s="1"/>
  <c r="E43" i="1" s="1"/>
  <c r="D36" i="1"/>
  <c r="D39" i="1" s="1"/>
  <c r="C43" i="1" s="1"/>
  <c r="F37" i="1"/>
  <c r="F36" i="1"/>
  <c r="F39" i="1" l="1"/>
  <c r="D43" i="1" s="1"/>
  <c r="F43" i="1" s="1"/>
  <c r="B44" i="1" s="1"/>
  <c r="B58" i="1" s="1"/>
  <c r="D44" i="1" l="1"/>
  <c r="D56" i="1" s="1"/>
  <c r="E44" i="1"/>
  <c r="E58" i="1" s="1"/>
  <c r="C44" i="1"/>
  <c r="C56" i="1" s="1"/>
  <c r="B55" i="1"/>
  <c r="B57" i="1"/>
  <c r="B56" i="1"/>
  <c r="C58" i="1"/>
  <c r="C57" i="1" l="1"/>
  <c r="C55" i="1"/>
  <c r="E57" i="1"/>
  <c r="E56" i="1"/>
  <c r="F56" i="1" s="1"/>
  <c r="E55" i="1"/>
  <c r="D58" i="1"/>
  <c r="F58" i="1" s="1"/>
  <c r="C65" i="1" s="1"/>
  <c r="D55" i="1"/>
  <c r="D57" i="1"/>
  <c r="F57" i="1" l="1"/>
  <c r="C64" i="1" s="1"/>
  <c r="F55" i="1"/>
  <c r="D62" i="1" s="1"/>
  <c r="C63" i="1"/>
  <c r="D64" i="1" l="1"/>
  <c r="D63" i="1"/>
  <c r="D65" i="1"/>
  <c r="C62" i="1"/>
</calcChain>
</file>

<file path=xl/sharedStrings.xml><?xml version="1.0" encoding="utf-8"?>
<sst xmlns="http://schemas.openxmlformats.org/spreadsheetml/2006/main" count="147" uniqueCount="81">
  <si>
    <t>Matriks Perbandingan antar Kriteria</t>
  </si>
  <si>
    <t>C1</t>
  </si>
  <si>
    <t>C2</t>
  </si>
  <si>
    <t>C3</t>
  </si>
  <si>
    <t>C4</t>
  </si>
  <si>
    <t>Intensitas Kepentigan AHP</t>
  </si>
  <si>
    <t>Just Equal</t>
  </si>
  <si>
    <t>Intermediate</t>
  </si>
  <si>
    <t>Moderately Important</t>
  </si>
  <si>
    <t>Strongly Important</t>
  </si>
  <si>
    <t>Very Strong</t>
  </si>
  <si>
    <t>Extremly Strong</t>
  </si>
  <si>
    <t>Himpunan Linguistik</t>
  </si>
  <si>
    <t xml:space="preserve"> (1,1,1)</t>
  </si>
  <si>
    <t>(1/2, 1, 3/2)</t>
  </si>
  <si>
    <t>(2/3, 1, 2)</t>
  </si>
  <si>
    <t>(3/2, 2, 5/2)</t>
  </si>
  <si>
    <t>(1, 3/2, 2)</t>
  </si>
  <si>
    <t>(1/2, 2/3, 1)</t>
  </si>
  <si>
    <t>(2/5, 1/2, 2/3)</t>
  </si>
  <si>
    <t>(1/3, 2/5, 1/2)</t>
  </si>
  <si>
    <t>(2/7, 1/3, 2/5)</t>
  </si>
  <si>
    <t>(1/4, 2/7, 1/3)</t>
  </si>
  <si>
    <t>(2/9, 1/4, 2/7)</t>
  </si>
  <si>
    <t>(2/9, 2/9, 1/4)</t>
  </si>
  <si>
    <t>(4, 9/2, 9/2)</t>
  </si>
  <si>
    <t>(7/2, 4, 9/2)</t>
  </si>
  <si>
    <t>(3, 7/2, 4)</t>
  </si>
  <si>
    <t>(5/2, 3, 7/2)</t>
  </si>
  <si>
    <t>(2, 5/2, 3)</t>
  </si>
  <si>
    <t>Tringular Fuzzy Number (TFN)</t>
  </si>
  <si>
    <t>Reciprocal</t>
  </si>
  <si>
    <t>Tabel Skala Fuzzy Tringular Number Chang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</si>
  <si>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</si>
  <si>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</si>
  <si>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</si>
  <si>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</si>
  <si>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</si>
  <si>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</si>
  <si>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</si>
  <si>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</si>
  <si>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</si>
  <si>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</si>
  <si>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l</t>
  </si>
  <si>
    <t>m</t>
  </si>
  <si>
    <t>u</t>
  </si>
  <si>
    <t>Matriks Pairwise Comparison Antar Kriteria</t>
  </si>
  <si>
    <t>Fuzzy Tringular Number</t>
  </si>
  <si>
    <t>Nilai Sintesis Fuzzy untuk Kriteria</t>
  </si>
  <si>
    <t>C1 &gt; C2</t>
  </si>
  <si>
    <t>C1 &gt; C3</t>
  </si>
  <si>
    <t>C1 &gt; C4</t>
  </si>
  <si>
    <t>Menentukan Derajat Keanggotaan</t>
  </si>
  <si>
    <t>C2 &gt; C1</t>
  </si>
  <si>
    <t>C3 &gt; C1</t>
  </si>
  <si>
    <t>C4 &gt; C1</t>
  </si>
  <si>
    <t>C2 &gt; C3</t>
  </si>
  <si>
    <t>C2 &gt; C4</t>
  </si>
  <si>
    <t>C3 &gt; C2</t>
  </si>
  <si>
    <t>C3 &gt; C4</t>
  </si>
  <si>
    <t>C4 &gt; C2</t>
  </si>
  <si>
    <t>C4 &gt; C3</t>
  </si>
  <si>
    <t>Min</t>
  </si>
  <si>
    <t>Normalisasi Bobot Vektor</t>
  </si>
  <si>
    <t>W \ '</t>
  </si>
  <si>
    <t>W</t>
  </si>
  <si>
    <t>Kriteria</t>
  </si>
  <si>
    <t>Total</t>
  </si>
  <si>
    <t>Ukuran Tanaman</t>
  </si>
  <si>
    <t>Daya Tahan</t>
  </si>
  <si>
    <t>Pencahayaan</t>
  </si>
  <si>
    <t>Harga</t>
  </si>
  <si>
    <t>Matriks Pembobotan Masing Masing Alternatif</t>
  </si>
  <si>
    <t>Bobot Kriteria Dengan Alternatif</t>
  </si>
  <si>
    <t>Nilai</t>
  </si>
  <si>
    <t>Perangkingan</t>
  </si>
  <si>
    <t>Kode</t>
  </si>
  <si>
    <t>Ranking</t>
  </si>
  <si>
    <t>0.5</t>
  </si>
  <si>
    <t>0.667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</si>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</sst>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9E9A9"/>
        <bgColor indexed="64"/>
      </patternFill>
    </fill>
    <fill>
      <patternFill patternType="solid">
        <fgColor rgb="FFF6A6A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center" vertical="center"/>
    </xf>
    <xf numFmtId="165" fontId="4" fillId="0" borderId="0" xfId="0" applyNumberFormat="1" applyFont="1"/>
    <xf numFmtId="165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6A6"/>
      <color rgb="FF79E9A9"/>
      <color rgb="FFFF99CC"/>
      <color rgb="FFEAABA0"/>
      <color rgb="FFFFCC00"/>
      <color rgb="FFBFA3B4"/>
      <color rgb="FF66FF99"/>
      <color rgb="FFFFCCFF"/>
      <color rgb="FFA0C49D"/>
      <color rgb="FFC4D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197293</xdr:colOff>
      <xdr:row>12</xdr:row>
      <xdr:rowOff>23871</xdr:rowOff>
    </xdr:from>
    <xdr:to>
      <xdr:col>12</xdr:col>
      <xdr:colOff>593280</xdr:colOff>
      <xdr:row>15</xdr:row>
      <xdr:rowOff>152464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A3C68-DCB9-257C-ABC6-8CC8F585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2112" y="2410859"/>
          <a:ext cx="3443987" cy="73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B9D-3D2F-4B82-8DF4-27301E14942D}">
  <dimension ref="A1:P65"/>
  <sheetViews>
    <sheetView tabSelected="1" zoomScale="83" zoomScaleNormal="80" workbookViewId="0">
      <selection activeCell="F7" sqref="A7:F7"/>
    </sheetView>
  </sheetViews>
  <sheetFormatPr defaultRowHeight="15" x14ac:dyDescent="0.25"/>
  <cols>
    <col min="1" max="1" width="16.85546875" customWidth="1"/>
    <col min="2" max="2" width="17.5703125" bestFit="1" customWidth="1"/>
    <col min="3" max="3" width="11.5703125" customWidth="1"/>
    <col min="4" max="4" width="15.42578125" customWidth="1"/>
    <col min="5" max="5" width="14.42578125" customWidth="1"/>
    <col min="6" max="6" width="10.85546875" customWidth="1"/>
    <col min="7" max="7" width="14.5703125" customWidth="1"/>
    <col min="8" max="8" width="21" customWidth="1"/>
    <col min="9" max="9" width="14.5703125" customWidth="1"/>
    <col min="10" max="10" width="16.5703125" customWidth="1"/>
    <col min="11" max="11" width="12.85546875" customWidth="1"/>
    <col min="12" max="12" width="15" customWidth="1"/>
    <col min="13" max="13" width="12.85546875" customWidth="1"/>
  </cols>
  <sheetData>
    <row r="1" spans="1:16" ht="15.75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6" ht="15.75" x14ac:dyDescent="0.25">
      <c r="A2" s="5"/>
      <c r="B2" s="5"/>
      <c r="C2" s="5"/>
      <c r="D2" s="5"/>
      <c r="E2" s="5"/>
      <c r="F2" s="5"/>
      <c r="G2" s="5"/>
      <c r="H2" s="5"/>
      <c r="I2" s="4"/>
      <c r="J2" s="4"/>
    </row>
    <row r="3" spans="1:16" ht="15.75" x14ac:dyDescent="0.25">
      <c r="A3" s="5"/>
      <c r="B3" s="5"/>
      <c r="C3" s="5"/>
      <c r="D3" s="5"/>
      <c r="E3" s="5"/>
      <c r="F3" s="5"/>
      <c r="G3" s="5"/>
      <c r="H3" s="5"/>
      <c r="I3" s="4"/>
      <c r="J3" s="4"/>
    </row>
    <row r="4" spans="1:16" ht="15.75" x14ac:dyDescent="0.25">
      <c r="A4" s="5"/>
      <c r="B4" s="5"/>
      <c r="C4" s="5"/>
      <c r="D4" s="5"/>
      <c r="E4" s="5"/>
      <c r="F4" s="5"/>
      <c r="G4" s="5"/>
      <c r="H4" s="5"/>
      <c r="I4" s="4"/>
      <c r="J4" s="4"/>
    </row>
    <row r="5" spans="1:16" ht="15.7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</row>
    <row r="6" spans="1:16" ht="15.75" x14ac:dyDescent="0.25">
      <c r="A6" s="69" t="s">
        <v>32</v>
      </c>
      <c r="B6" s="69"/>
      <c r="C6" s="69"/>
      <c r="D6" s="69"/>
      <c r="E6" s="69"/>
      <c r="F6" s="5"/>
      <c r="G6" s="70" t="s">
        <v>0</v>
      </c>
      <c r="H6" s="70"/>
      <c r="I6" s="70"/>
      <c r="J6" s="70"/>
      <c r="K6" s="70"/>
      <c r="L6" s="4"/>
      <c r="M6" s="4"/>
    </row>
    <row r="7" spans="1:16" ht="47.25" x14ac:dyDescent="0.25">
      <c r="A7" s="31" t="s">
        <v>5</v>
      </c>
      <c r="B7" s="68" t="s">
        <v>12</v>
      </c>
      <c r="C7" s="68"/>
      <c r="D7" s="31" t="s">
        <v>30</v>
      </c>
      <c r="E7" s="32" t="s">
        <v>31</v>
      </c>
      <c r="F7" s="5"/>
      <c r="G7" s="33"/>
      <c r="H7" s="34" t="s">
        <v>1</v>
      </c>
      <c r="I7" s="34" t="s">
        <v>2</v>
      </c>
      <c r="J7" s="34" t="s">
        <v>3</v>
      </c>
      <c r="K7" s="34" t="s">
        <v>4</v>
      </c>
      <c r="L7" s="5"/>
      <c r="M7" s="5"/>
    </row>
    <row r="8" spans="1:16" ht="15.75" x14ac:dyDescent="0.25">
      <c r="A8" s="6">
        <v>1</v>
      </c>
      <c r="B8" s="67" t="s">
        <v>6</v>
      </c>
      <c r="C8" s="67"/>
      <c r="D8" s="6" t="s">
        <v>13</v>
      </c>
      <c r="E8" s="6" t="s">
        <v>13</v>
      </c>
      <c r="F8" s="5"/>
      <c r="G8" s="37" t="s">
        <v>1</v>
      </c>
      <c r="H8" s="6">
        <v>1</v>
      </c>
      <c r="I8" s="6">
        <v>5</v>
      </c>
      <c r="J8" s="6">
        <v>2</v>
      </c>
      <c r="K8" s="6">
        <v>3</v>
      </c>
      <c r="L8" s="5"/>
      <c r="M8" s="5"/>
    </row>
    <row r="9" spans="1:16" ht="15.75" x14ac:dyDescent="0.25">
      <c r="A9" s="6">
        <v>2</v>
      </c>
      <c r="B9" s="67" t="s">
        <v>7</v>
      </c>
      <c r="C9" s="67"/>
      <c r="D9" s="6" t="s">
        <v>14</v>
      </c>
      <c r="E9" s="6" t="s">
        <v>15</v>
      </c>
      <c r="F9" s="5"/>
      <c r="G9" s="37" t="s">
        <v>2</v>
      </c>
      <c r="H9" s="6">
        <v>0</v>
      </c>
      <c r="I9" s="6">
        <v>1</v>
      </c>
      <c r="J9" s="6">
        <v>3</v>
      </c>
      <c r="K9" s="6">
        <v>7</v>
      </c>
      <c r="L9" s="5"/>
      <c r="M9" s="5"/>
    </row>
    <row r="10" spans="1:16" ht="15.75" x14ac:dyDescent="0.25">
      <c r="A10" s="6">
        <v>3</v>
      </c>
      <c r="B10" s="67" t="s">
        <v>8</v>
      </c>
      <c r="C10" s="67"/>
      <c r="D10" s="6" t="s">
        <v>17</v>
      </c>
      <c r="E10" s="6" t="s">
        <v>18</v>
      </c>
      <c r="F10" s="5"/>
      <c r="G10" s="37" t="s">
        <v>3</v>
      </c>
      <c r="H10" s="6">
        <v>0</v>
      </c>
      <c r="I10" s="6">
        <v>0</v>
      </c>
      <c r="J10" s="6">
        <v>1</v>
      </c>
      <c r="K10" s="6">
        <v>3</v>
      </c>
      <c r="L10" s="5"/>
      <c r="M10" s="5"/>
    </row>
    <row r="11" spans="1:16" ht="15.75" x14ac:dyDescent="0.25">
      <c r="A11" s="6">
        <v>4</v>
      </c>
      <c r="B11" s="67" t="s">
        <v>7</v>
      </c>
      <c r="C11" s="67"/>
      <c r="D11" s="6" t="s">
        <v>16</v>
      </c>
      <c r="E11" s="6" t="s">
        <v>19</v>
      </c>
      <c r="F11" s="5"/>
      <c r="G11" s="37" t="s">
        <v>4</v>
      </c>
      <c r="H11" s="6">
        <v>0</v>
      </c>
      <c r="I11" s="6">
        <v>0</v>
      </c>
      <c r="J11" s="6">
        <v>0</v>
      </c>
      <c r="K11" s="6">
        <v>1</v>
      </c>
      <c r="L11" s="5"/>
      <c r="M11" s="5"/>
    </row>
    <row r="12" spans="1:16" ht="15.75" x14ac:dyDescent="0.25">
      <c r="A12" s="6">
        <v>5</v>
      </c>
      <c r="B12" s="67" t="s">
        <v>9</v>
      </c>
      <c r="C12" s="67"/>
      <c r="D12" s="6" t="s">
        <v>29</v>
      </c>
      <c r="E12" s="6" t="s">
        <v>20</v>
      </c>
      <c r="F12" s="5"/>
      <c r="G12" s="5"/>
      <c r="H12" s="5"/>
      <c r="I12" s="5"/>
      <c r="J12" s="5"/>
      <c r="K12" s="5"/>
      <c r="L12" s="5"/>
      <c r="M12" s="5"/>
    </row>
    <row r="13" spans="1:16" ht="15.75" x14ac:dyDescent="0.25">
      <c r="A13" s="6">
        <v>6</v>
      </c>
      <c r="B13" s="67" t="s">
        <v>7</v>
      </c>
      <c r="C13" s="67"/>
      <c r="D13" s="6" t="s">
        <v>28</v>
      </c>
      <c r="E13" s="6" t="s">
        <v>21</v>
      </c>
      <c r="F13" s="5"/>
      <c r="G13" s="32" t="s">
        <v>33</v>
      </c>
      <c r="H13" s="32" t="s">
        <v>34</v>
      </c>
      <c r="I13" s="5"/>
      <c r="J13" s="5"/>
      <c r="K13" s="5"/>
      <c r="L13" s="5"/>
      <c r="M13" s="5"/>
    </row>
    <row r="14" spans="1:16" ht="15.75" x14ac:dyDescent="0.25">
      <c r="A14" s="6">
        <v>7</v>
      </c>
      <c r="B14" s="67" t="s">
        <v>10</v>
      </c>
      <c r="C14" s="67"/>
      <c r="D14" s="6" t="s">
        <v>27</v>
      </c>
      <c r="E14" s="6" t="s">
        <v>22</v>
      </c>
      <c r="F14" s="5"/>
      <c r="G14" s="6" t="s">
        <v>35</v>
      </c>
      <c r="H14" s="8" t="s">
        <v>39</v>
      </c>
      <c r="I14" s="5"/>
      <c r="J14" s="5"/>
      <c r="K14" s="5"/>
      <c r="L14" s="5"/>
      <c r="M14" s="5"/>
      <c r="N14" s="3"/>
    </row>
    <row r="15" spans="1:16" ht="15.75" x14ac:dyDescent="0.25">
      <c r="A15" s="6">
        <v>8</v>
      </c>
      <c r="B15" s="67" t="s">
        <v>7</v>
      </c>
      <c r="C15" s="67"/>
      <c r="D15" s="6" t="s">
        <v>26</v>
      </c>
      <c r="E15" s="6" t="s">
        <v>23</v>
      </c>
      <c r="F15" s="5"/>
      <c r="G15" s="6" t="s">
        <v>36</v>
      </c>
      <c r="H15" s="8" t="s">
        <v>40</v>
      </c>
      <c r="I15" s="5"/>
      <c r="J15" s="5"/>
      <c r="K15" s="5"/>
      <c r="L15" s="5"/>
      <c r="M15" s="5"/>
      <c r="N15" s="1"/>
      <c r="O15" s="1"/>
      <c r="P15" s="1"/>
    </row>
    <row r="16" spans="1:16" ht="15.75" x14ac:dyDescent="0.25">
      <c r="A16" s="6">
        <v>9</v>
      </c>
      <c r="B16" s="67" t="s">
        <v>11</v>
      </c>
      <c r="C16" s="67"/>
      <c r="D16" s="6" t="s">
        <v>25</v>
      </c>
      <c r="E16" s="6" t="s">
        <v>24</v>
      </c>
      <c r="F16" s="5"/>
      <c r="G16" s="6" t="s">
        <v>37</v>
      </c>
      <c r="H16" s="8" t="s">
        <v>41</v>
      </c>
      <c r="I16" s="5"/>
      <c r="J16" s="5"/>
      <c r="K16" s="5"/>
      <c r="L16" s="5"/>
      <c r="M16" s="5"/>
    </row>
    <row r="17" spans="1:13" ht="15.75" x14ac:dyDescent="0.25">
      <c r="A17" s="5"/>
      <c r="B17" s="5"/>
      <c r="C17" s="5"/>
      <c r="D17" s="5"/>
      <c r="E17" s="5"/>
      <c r="F17" s="5"/>
      <c r="G17" s="6" t="s">
        <v>38</v>
      </c>
      <c r="H17" s="9" t="s">
        <v>42</v>
      </c>
      <c r="I17" s="7"/>
      <c r="J17" s="7"/>
      <c r="K17" s="7"/>
      <c r="L17" s="5"/>
      <c r="M17" s="5"/>
    </row>
    <row r="18" spans="1:13" ht="15.7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5.75" x14ac:dyDescent="0.25">
      <c r="A19" s="66" t="s">
        <v>46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5.75" x14ac:dyDescent="0.25">
      <c r="A20" s="72"/>
      <c r="B20" s="68" t="s">
        <v>1</v>
      </c>
      <c r="C20" s="68"/>
      <c r="D20" s="68"/>
      <c r="E20" s="68" t="s">
        <v>2</v>
      </c>
      <c r="F20" s="68"/>
      <c r="G20" s="68"/>
      <c r="H20" s="68" t="s">
        <v>3</v>
      </c>
      <c r="I20" s="68"/>
      <c r="J20" s="68"/>
      <c r="K20" s="71" t="s">
        <v>4</v>
      </c>
      <c r="L20" s="71"/>
      <c r="M20" s="71"/>
    </row>
    <row r="21" spans="1:13" ht="15.75" x14ac:dyDescent="0.25">
      <c r="A21" s="73"/>
      <c r="B21" s="41" t="s">
        <v>43</v>
      </c>
      <c r="C21" s="41" t="s">
        <v>44</v>
      </c>
      <c r="D21" s="41" t="s">
        <v>45</v>
      </c>
      <c r="E21" s="45" t="s">
        <v>43</v>
      </c>
      <c r="F21" s="45" t="s">
        <v>44</v>
      </c>
      <c r="G21" s="45" t="s">
        <v>45</v>
      </c>
      <c r="H21" s="50" t="s">
        <v>43</v>
      </c>
      <c r="I21" s="50" t="s">
        <v>44</v>
      </c>
      <c r="J21" s="50" t="s">
        <v>45</v>
      </c>
      <c r="K21" s="54" t="s">
        <v>43</v>
      </c>
      <c r="L21" s="54" t="s">
        <v>44</v>
      </c>
      <c r="M21" s="54" t="s">
        <v>45</v>
      </c>
    </row>
    <row r="22" spans="1:13" ht="15.75" x14ac:dyDescent="0.25">
      <c r="A22" s="38" t="s">
        <v>1</v>
      </c>
      <c r="B22" s="41">
        <v>1</v>
      </c>
      <c r="C22" s="41">
        <v>1</v>
      </c>
      <c r="D22" s="41">
        <v>1</v>
      </c>
      <c r="E22" s="45">
        <v>2</v>
      </c>
      <c r="F22" s="46">
        <v>2.5</v>
      </c>
      <c r="G22" s="45">
        <v>3</v>
      </c>
      <c r="H22" s="51">
        <v>0.5</v>
      </c>
      <c r="I22" s="52">
        <v>1</v>
      </c>
      <c r="J22" s="51">
        <v>1.5</v>
      </c>
      <c r="K22" s="55">
        <v>1</v>
      </c>
      <c r="L22" s="10" t="s">
        <v>80</v>
      </c>
      <c r="M22" s="55">
        <v>2</v>
      </c>
    </row>
    <row r="23" spans="1:13" ht="15.75" x14ac:dyDescent="0.25">
      <c r="A23" s="38" t="s">
        <v>2</v>
      </c>
      <c r="B23" s="42">
        <v>0.33333333333333331</v>
      </c>
      <c r="C23" s="43">
        <v>0.4</v>
      </c>
      <c r="D23" s="43">
        <v>0.5</v>
      </c>
      <c r="E23" s="45">
        <v>1</v>
      </c>
      <c r="F23" s="45">
        <v>1</v>
      </c>
      <c r="G23" s="45">
        <v>1</v>
      </c>
      <c r="H23" s="52">
        <v>1</v>
      </c>
      <c r="I23" s="51">
        <v>1.5</v>
      </c>
      <c r="J23" s="52">
        <v>2</v>
      </c>
      <c r="K23" s="10">
        <v>3</v>
      </c>
      <c r="L23" s="55">
        <v>3.5</v>
      </c>
      <c r="M23" s="10">
        <v>4</v>
      </c>
    </row>
    <row r="24" spans="1:13" ht="15.75" x14ac:dyDescent="0.25">
      <c r="A24" s="38" t="s">
        <v>3</v>
      </c>
      <c r="B24" s="42">
        <v>0.66666666666666663</v>
      </c>
      <c r="C24" s="44">
        <v>1</v>
      </c>
      <c r="D24" s="44">
        <v>2</v>
      </c>
      <c r="E24" s="46">
        <v>0.5</v>
      </c>
      <c r="F24" s="47">
        <v>0.66666666666666663</v>
      </c>
      <c r="G24" s="48">
        <v>1</v>
      </c>
      <c r="H24" s="50">
        <v>1</v>
      </c>
      <c r="I24" s="50">
        <v>1</v>
      </c>
      <c r="J24" s="50">
        <v>1</v>
      </c>
      <c r="K24" s="54">
        <v>1</v>
      </c>
      <c r="L24" s="55">
        <v>1.5</v>
      </c>
      <c r="M24" s="10">
        <v>2</v>
      </c>
    </row>
    <row r="25" spans="1:13" ht="15.75" x14ac:dyDescent="0.25">
      <c r="A25" s="38" t="s">
        <v>4</v>
      </c>
      <c r="B25" s="43" t="s">
        <v>78</v>
      </c>
      <c r="C25" s="43" t="s">
        <v>79</v>
      </c>
      <c r="D25" s="42">
        <v>1</v>
      </c>
      <c r="E25" s="49">
        <v>0.25</v>
      </c>
      <c r="F25" s="47">
        <v>0.2857142857142857</v>
      </c>
      <c r="G25" s="47">
        <v>0.33333333333333331</v>
      </c>
      <c r="H25" s="51">
        <v>0.5</v>
      </c>
      <c r="I25" s="53">
        <v>0.66666666666666663</v>
      </c>
      <c r="J25" s="52">
        <v>1</v>
      </c>
      <c r="K25" s="54">
        <v>1</v>
      </c>
      <c r="L25" s="54">
        <v>1</v>
      </c>
      <c r="M25" s="54">
        <v>1</v>
      </c>
    </row>
    <row r="26" spans="1:13" ht="15.7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5.75" x14ac:dyDescent="0.25">
      <c r="A27" s="70" t="s">
        <v>47</v>
      </c>
      <c r="B27" s="70"/>
      <c r="C27" s="70"/>
      <c r="D27" s="5"/>
      <c r="E27" s="66" t="s">
        <v>48</v>
      </c>
      <c r="F27" s="66"/>
      <c r="G27" s="66"/>
      <c r="H27" s="66"/>
      <c r="I27" s="4"/>
      <c r="J27" s="4"/>
      <c r="K27" s="4"/>
      <c r="L27" s="4"/>
      <c r="M27" s="4"/>
    </row>
    <row r="28" spans="1:13" ht="15.75" x14ac:dyDescent="0.25">
      <c r="A28" s="34" t="s">
        <v>43</v>
      </c>
      <c r="B28" s="34" t="s">
        <v>44</v>
      </c>
      <c r="C28" s="34" t="s">
        <v>45</v>
      </c>
      <c r="D28" s="5"/>
      <c r="E28" s="33"/>
      <c r="F28" s="34" t="s">
        <v>43</v>
      </c>
      <c r="G28" s="34" t="s">
        <v>44</v>
      </c>
      <c r="H28" s="34" t="s">
        <v>45</v>
      </c>
      <c r="I28" s="4"/>
      <c r="J28" s="4"/>
      <c r="K28" s="4"/>
      <c r="L28" s="4"/>
      <c r="M28" s="4"/>
    </row>
    <row r="29" spans="1:13" ht="15.75" x14ac:dyDescent="0.25">
      <c r="A29" s="56">
        <f>SUM(B22,E22,H22,K22)</f>
        <v>4.5</v>
      </c>
      <c r="B29" s="57">
        <f>SUM(C22,F22,I22,L22)</f>
        <v>4.5</v>
      </c>
      <c r="C29" s="56">
        <f>SUM(D22,G22,J22,M22)</f>
        <v>7.5</v>
      </c>
      <c r="D29" s="5"/>
      <c r="E29" s="59" t="s">
        <v>1</v>
      </c>
      <c r="F29" s="60">
        <f>A29*1/C$33</f>
        <v>0.18493150684931509</v>
      </c>
      <c r="G29" s="60">
        <f>B29*1/B$33</f>
        <v>0.26440962506994964</v>
      </c>
      <c r="H29" s="61">
        <f>C29*1/A$33</f>
        <v>0.50847457627118653</v>
      </c>
      <c r="I29" s="4"/>
      <c r="J29" s="4"/>
      <c r="K29" s="4"/>
      <c r="L29" s="4"/>
      <c r="M29" s="4"/>
    </row>
    <row r="30" spans="1:13" ht="16.350000000000001" customHeight="1" x14ac:dyDescent="0.25">
      <c r="A30" s="57">
        <f>SUM(B23,E23,H23,K23)</f>
        <v>5.333333333333333</v>
      </c>
      <c r="B30" s="57">
        <f>SUM(C23,F23,I23,L23)</f>
        <v>6.4</v>
      </c>
      <c r="C30" s="57">
        <f t="shared" ref="C30:C32" si="0">SUM(D23,G23,J23,M23)</f>
        <v>7.5</v>
      </c>
      <c r="D30" s="5"/>
      <c r="E30" s="59" t="s">
        <v>2</v>
      </c>
      <c r="F30" s="60">
        <f>A30*1/C$33</f>
        <v>0.21917808219178081</v>
      </c>
      <c r="G30" s="60">
        <f>B30*1/B$33</f>
        <v>0.37604924454392841</v>
      </c>
      <c r="H30" s="61">
        <f>C30*1/A$33</f>
        <v>0.50847457627118653</v>
      </c>
      <c r="I30" s="4"/>
      <c r="J30" s="4"/>
      <c r="K30" s="4"/>
      <c r="L30" s="4"/>
      <c r="M30" s="4"/>
    </row>
    <row r="31" spans="1:13" ht="15.75" x14ac:dyDescent="0.25">
      <c r="A31" s="57">
        <f t="shared" ref="A31" si="1">SUM(B24,E24,H24,K24)</f>
        <v>3.1666666666666665</v>
      </c>
      <c r="B31" s="57">
        <f t="shared" ref="B31:B32" si="2">SUM(C24,F24,I24,L24)</f>
        <v>4.1666666666666661</v>
      </c>
      <c r="C31" s="56">
        <f t="shared" si="0"/>
        <v>6</v>
      </c>
      <c r="D31" s="5"/>
      <c r="E31" s="59" t="s">
        <v>3</v>
      </c>
      <c r="F31" s="60">
        <f>A31*1/C$33</f>
        <v>0.13013698630136986</v>
      </c>
      <c r="G31" s="60">
        <f>B31*1/B$33</f>
        <v>0.24482372691661999</v>
      </c>
      <c r="H31" s="61">
        <f>C31*1/A$33</f>
        <v>0.40677966101694918</v>
      </c>
      <c r="I31" s="4"/>
      <c r="J31" s="4"/>
      <c r="K31" s="4"/>
      <c r="L31" s="4"/>
      <c r="M31" s="4"/>
    </row>
    <row r="32" spans="1:13" ht="15.75" x14ac:dyDescent="0.25">
      <c r="A32" s="57">
        <f>SUM(B25,E25,H25,K25)</f>
        <v>1.75</v>
      </c>
      <c r="B32" s="57">
        <f t="shared" si="2"/>
        <v>1.9523809523809523</v>
      </c>
      <c r="C32" s="56">
        <f t="shared" si="0"/>
        <v>3.333333333333333</v>
      </c>
      <c r="D32" s="5"/>
      <c r="E32" s="59" t="s">
        <v>4</v>
      </c>
      <c r="F32" s="60">
        <f>A32*1/C$33</f>
        <v>7.1917808219178092E-2</v>
      </c>
      <c r="G32" s="60">
        <f>B32*1/B$33</f>
        <v>0.11471740346950196</v>
      </c>
      <c r="H32" s="61">
        <f>C32*1/A$33</f>
        <v>0.22598870056497175</v>
      </c>
      <c r="I32" s="4"/>
      <c r="J32" s="4"/>
      <c r="K32" s="4"/>
      <c r="L32" s="4"/>
      <c r="M32" s="4"/>
    </row>
    <row r="33" spans="1:13" ht="15.75" x14ac:dyDescent="0.25">
      <c r="A33" s="58">
        <f>SUM(A29:A32)</f>
        <v>14.749999999999998</v>
      </c>
      <c r="B33" s="58">
        <f>SUM(B29:B32)</f>
        <v>17.019047619047619</v>
      </c>
      <c r="C33" s="58">
        <f>SUM(C29:C32)</f>
        <v>24.333333333333332</v>
      </c>
      <c r="D33" s="5"/>
      <c r="E33" s="5"/>
      <c r="F33" s="5"/>
      <c r="G33" s="5"/>
      <c r="H33" s="5"/>
      <c r="I33" s="4"/>
      <c r="J33" s="4"/>
      <c r="K33" s="4"/>
      <c r="L33" s="4"/>
      <c r="M33" s="4"/>
    </row>
    <row r="34" spans="1:13" ht="15.75" x14ac:dyDescent="0.25">
      <c r="A34" s="5"/>
      <c r="B34" s="5"/>
      <c r="C34" s="5"/>
      <c r="D34" s="5"/>
      <c r="E34" s="5"/>
      <c r="F34" s="11"/>
      <c r="G34" s="5"/>
      <c r="H34" s="5"/>
      <c r="I34" s="4"/>
      <c r="J34" s="4"/>
      <c r="K34" s="4"/>
      <c r="L34" s="4"/>
      <c r="M34" s="4"/>
    </row>
    <row r="35" spans="1:13" ht="15.75" x14ac:dyDescent="0.25">
      <c r="A35" s="69" t="s">
        <v>52</v>
      </c>
      <c r="B35" s="69"/>
      <c r="C35" s="69"/>
      <c r="D35" s="69"/>
      <c r="E35" s="69"/>
      <c r="F35" s="69"/>
      <c r="G35" s="69"/>
      <c r="H35" s="69"/>
      <c r="I35" s="4"/>
      <c r="J35" s="4"/>
      <c r="K35" s="4"/>
      <c r="L35" s="4"/>
      <c r="M35" s="4"/>
    </row>
    <row r="36" spans="1:13" ht="15.75" x14ac:dyDescent="0.25">
      <c r="A36" s="63" t="s">
        <v>49</v>
      </c>
      <c r="B36" s="6">
        <v>1</v>
      </c>
      <c r="C36" s="64" t="s">
        <v>53</v>
      </c>
      <c r="D36" s="12">
        <f>(F29-H30)/(G30-H30)-(G29-F29)</f>
        <v>2.3637332009568586</v>
      </c>
      <c r="E36" s="64" t="s">
        <v>54</v>
      </c>
      <c r="F36" s="12">
        <f>(F29-H31)/(G31-H31)-(G29-F29)</f>
        <v>1.2903275353974824</v>
      </c>
      <c r="G36" s="64" t="s">
        <v>55</v>
      </c>
      <c r="H36" s="6">
        <v>0</v>
      </c>
      <c r="I36" s="4"/>
      <c r="J36" s="4"/>
      <c r="K36" s="4"/>
      <c r="L36" s="4"/>
      <c r="M36" s="4"/>
    </row>
    <row r="37" spans="1:13" ht="15.75" x14ac:dyDescent="0.25">
      <c r="A37" s="64" t="s">
        <v>50</v>
      </c>
      <c r="B37" s="6">
        <v>1</v>
      </c>
      <c r="C37" s="64" t="s">
        <v>56</v>
      </c>
      <c r="D37" s="6">
        <v>1</v>
      </c>
      <c r="E37" s="64" t="s">
        <v>58</v>
      </c>
      <c r="F37" s="12">
        <f>(F30-H31)/(G31-H31)-(G30-F30)</f>
        <v>1.0014783594934187</v>
      </c>
      <c r="G37" s="64" t="s">
        <v>60</v>
      </c>
      <c r="H37" s="6">
        <v>0</v>
      </c>
      <c r="I37" s="4"/>
      <c r="J37" s="4"/>
      <c r="K37" s="13"/>
      <c r="L37" s="4"/>
      <c r="M37" s="4"/>
    </row>
    <row r="38" spans="1:13" ht="15.75" x14ac:dyDescent="0.25">
      <c r="A38" s="64" t="s">
        <v>51</v>
      </c>
      <c r="B38" s="6">
        <v>1</v>
      </c>
      <c r="C38" s="64" t="s">
        <v>57</v>
      </c>
      <c r="D38" s="6">
        <v>1</v>
      </c>
      <c r="E38" s="64" t="s">
        <v>59</v>
      </c>
      <c r="F38" s="6">
        <v>1</v>
      </c>
      <c r="G38" s="64" t="s">
        <v>61</v>
      </c>
      <c r="H38" s="12">
        <f>(F31-H32)/(G32-H32)-(G31-F31)</f>
        <v>0.74673679596275866</v>
      </c>
      <c r="I38" s="4"/>
      <c r="J38" s="4"/>
      <c r="K38" s="4"/>
      <c r="L38" s="4"/>
      <c r="M38" s="4"/>
    </row>
    <row r="39" spans="1:13" ht="15.75" x14ac:dyDescent="0.25">
      <c r="A39" s="65" t="s">
        <v>62</v>
      </c>
      <c r="B39" s="6">
        <f>MIN(B36:B38)</f>
        <v>1</v>
      </c>
      <c r="C39" s="65" t="s">
        <v>62</v>
      </c>
      <c r="D39" s="14">
        <f>MIN(D36:D38)</f>
        <v>1</v>
      </c>
      <c r="E39" s="65" t="s">
        <v>62</v>
      </c>
      <c r="F39" s="12">
        <f>MIN(F36:F38)</f>
        <v>1</v>
      </c>
      <c r="G39" s="65" t="s">
        <v>62</v>
      </c>
      <c r="H39" s="6">
        <f>MIN(H36:H38)</f>
        <v>0</v>
      </c>
      <c r="I39" s="4"/>
      <c r="J39" s="4"/>
      <c r="K39" s="4"/>
      <c r="L39" s="4"/>
      <c r="M39" s="4"/>
    </row>
    <row r="40" spans="1:13" ht="15.75" x14ac:dyDescent="0.2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</row>
    <row r="41" spans="1:13" ht="15.75" x14ac:dyDescent="0.25">
      <c r="A41" s="66" t="s">
        <v>63</v>
      </c>
      <c r="B41" s="66"/>
      <c r="C41" s="66"/>
      <c r="D41" s="66"/>
      <c r="E41" s="66"/>
      <c r="F41" s="66"/>
      <c r="G41" s="5"/>
      <c r="H41" s="5"/>
      <c r="I41" s="4"/>
      <c r="J41" s="4"/>
      <c r="K41" s="4"/>
      <c r="L41" s="4"/>
      <c r="M41" s="4"/>
    </row>
    <row r="42" spans="1:13" ht="15.75" x14ac:dyDescent="0.25">
      <c r="A42" s="35" t="s">
        <v>66</v>
      </c>
      <c r="B42" s="36" t="s">
        <v>1</v>
      </c>
      <c r="C42" s="36" t="s">
        <v>2</v>
      </c>
      <c r="D42" s="36" t="s">
        <v>3</v>
      </c>
      <c r="E42" s="36" t="s">
        <v>4</v>
      </c>
      <c r="F42" s="36" t="s">
        <v>67</v>
      </c>
      <c r="G42" s="5"/>
      <c r="H42" s="5"/>
      <c r="I42" s="4"/>
      <c r="J42" s="4"/>
      <c r="K42" s="4"/>
      <c r="L42" s="4"/>
      <c r="M42" s="4"/>
    </row>
    <row r="43" spans="1:13" ht="15.75" x14ac:dyDescent="0.25">
      <c r="A43" s="62" t="s">
        <v>64</v>
      </c>
      <c r="B43" s="15">
        <f>B39</f>
        <v>1</v>
      </c>
      <c r="C43" s="16">
        <f>D39</f>
        <v>1</v>
      </c>
      <c r="D43" s="16">
        <f>F39</f>
        <v>1</v>
      </c>
      <c r="E43" s="15">
        <f>H39</f>
        <v>0</v>
      </c>
      <c r="F43" s="16">
        <f>SUM(B43:E43)</f>
        <v>3</v>
      </c>
      <c r="G43" s="5"/>
      <c r="H43" s="5"/>
      <c r="I43" s="4"/>
      <c r="J43" s="4"/>
      <c r="K43" s="4"/>
      <c r="L43" s="4"/>
      <c r="M43" s="4"/>
    </row>
    <row r="44" spans="1:13" ht="15.75" x14ac:dyDescent="0.25">
      <c r="A44" s="62" t="s">
        <v>65</v>
      </c>
      <c r="B44" s="16">
        <f>B43/$F43</f>
        <v>0.33333333333333331</v>
      </c>
      <c r="C44" s="16">
        <f>C43/$F43</f>
        <v>0.33333333333333331</v>
      </c>
      <c r="D44" s="16">
        <f>D43/$F43</f>
        <v>0.33333333333333331</v>
      </c>
      <c r="E44" s="15">
        <f>E43/$F43</f>
        <v>0</v>
      </c>
      <c r="F44" s="15">
        <v>1</v>
      </c>
      <c r="G44" s="5"/>
      <c r="H44" s="5"/>
      <c r="I44" s="4"/>
      <c r="J44" s="4"/>
      <c r="K44" s="4"/>
      <c r="L44" s="4"/>
      <c r="M44" s="4"/>
    </row>
    <row r="45" spans="1:13" ht="15.75" x14ac:dyDescent="0.2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</row>
    <row r="46" spans="1:13" ht="15.75" x14ac:dyDescent="0.25">
      <c r="A46" s="66" t="s">
        <v>72</v>
      </c>
      <c r="B46" s="66"/>
      <c r="C46" s="66"/>
      <c r="D46" s="66"/>
      <c r="E46" s="66"/>
      <c r="F46" s="5"/>
      <c r="G46" s="5"/>
      <c r="H46" s="5"/>
      <c r="I46" s="4"/>
      <c r="J46" s="4"/>
      <c r="K46" s="4"/>
      <c r="L46" s="4"/>
      <c r="M46" s="4"/>
    </row>
    <row r="47" spans="1:13" ht="15.75" x14ac:dyDescent="0.25">
      <c r="A47" s="32" t="s">
        <v>33</v>
      </c>
      <c r="B47" s="32" t="s">
        <v>68</v>
      </c>
      <c r="C47" s="32" t="s">
        <v>69</v>
      </c>
      <c r="D47" s="32" t="s">
        <v>70</v>
      </c>
      <c r="E47" s="32" t="s">
        <v>71</v>
      </c>
      <c r="F47" s="5"/>
      <c r="G47" s="5"/>
      <c r="H47" s="5"/>
      <c r="I47" s="4"/>
      <c r="J47" s="4"/>
      <c r="K47" s="4"/>
      <c r="L47" s="4"/>
      <c r="M47" s="4"/>
    </row>
    <row r="48" spans="1:13" ht="15.75" x14ac:dyDescent="0.25">
      <c r="A48" s="39" t="s">
        <v>35</v>
      </c>
      <c r="B48" s="6">
        <v>3</v>
      </c>
      <c r="C48" s="6">
        <v>3</v>
      </c>
      <c r="D48" s="17">
        <v>2</v>
      </c>
      <c r="E48" s="17">
        <v>2</v>
      </c>
      <c r="F48" s="18"/>
      <c r="G48" s="19"/>
      <c r="H48" s="19"/>
      <c r="I48" s="20"/>
      <c r="J48" s="4"/>
      <c r="K48" s="4"/>
      <c r="L48" s="4"/>
      <c r="M48" s="4"/>
    </row>
    <row r="49" spans="1:16" ht="15.75" x14ac:dyDescent="0.25">
      <c r="A49" s="39" t="s">
        <v>36</v>
      </c>
      <c r="B49" s="6">
        <v>5</v>
      </c>
      <c r="C49" s="6">
        <v>3</v>
      </c>
      <c r="D49" s="14">
        <v>2</v>
      </c>
      <c r="E49" s="14">
        <v>2</v>
      </c>
      <c r="F49" s="21"/>
      <c r="G49" s="21"/>
      <c r="H49" s="21"/>
      <c r="I49" s="22"/>
      <c r="J49" s="4"/>
      <c r="K49" s="4"/>
      <c r="L49" s="4"/>
      <c r="M49" s="4"/>
    </row>
    <row r="50" spans="1:16" ht="15.75" x14ac:dyDescent="0.25">
      <c r="A50" s="39" t="s">
        <v>37</v>
      </c>
      <c r="B50" s="6">
        <v>1</v>
      </c>
      <c r="C50" s="6">
        <v>1</v>
      </c>
      <c r="D50" s="14">
        <v>3</v>
      </c>
      <c r="E50" s="14">
        <v>1</v>
      </c>
      <c r="F50" s="21"/>
      <c r="G50" s="21"/>
      <c r="H50" s="21"/>
      <c r="I50" s="22"/>
      <c r="J50" s="4"/>
      <c r="K50" s="4"/>
      <c r="L50" s="4"/>
      <c r="M50" s="4"/>
    </row>
    <row r="51" spans="1:16" ht="15.75" x14ac:dyDescent="0.25">
      <c r="A51" s="39" t="s">
        <v>38</v>
      </c>
      <c r="B51" s="6">
        <v>2</v>
      </c>
      <c r="C51" s="6">
        <v>1</v>
      </c>
      <c r="D51" s="14">
        <v>3</v>
      </c>
      <c r="E51" s="14">
        <v>1</v>
      </c>
      <c r="F51" s="21"/>
      <c r="G51" s="21"/>
      <c r="H51" s="21"/>
      <c r="I51" s="22"/>
      <c r="J51" s="4"/>
      <c r="K51" s="4"/>
      <c r="L51" s="4"/>
      <c r="M51" s="4"/>
    </row>
    <row r="52" spans="1:16" ht="15.75" x14ac:dyDescent="0.25">
      <c r="A52" s="7"/>
      <c r="B52" s="19"/>
      <c r="C52" s="19"/>
      <c r="D52" s="21"/>
      <c r="E52" s="21"/>
      <c r="F52" s="21"/>
      <c r="G52" s="21"/>
      <c r="H52" s="21"/>
      <c r="I52" s="22"/>
      <c r="J52" s="4"/>
      <c r="K52" s="4"/>
      <c r="L52" s="4"/>
      <c r="M52" s="4"/>
    </row>
    <row r="53" spans="1:16" ht="15.75" x14ac:dyDescent="0.25">
      <c r="A53" s="69" t="s">
        <v>73</v>
      </c>
      <c r="B53" s="69"/>
      <c r="C53" s="69"/>
      <c r="D53" s="69"/>
      <c r="E53" s="69"/>
      <c r="F53" s="21"/>
      <c r="G53" s="21"/>
      <c r="H53" s="21"/>
      <c r="I53" s="22"/>
      <c r="J53" s="4"/>
      <c r="K53" s="4"/>
      <c r="L53" s="4"/>
      <c r="M53" s="4"/>
    </row>
    <row r="54" spans="1:16" ht="15.75" x14ac:dyDescent="0.25">
      <c r="A54" s="31" t="s">
        <v>33</v>
      </c>
      <c r="B54" s="32" t="s">
        <v>1</v>
      </c>
      <c r="C54" s="32" t="s">
        <v>2</v>
      </c>
      <c r="D54" s="32" t="s">
        <v>3</v>
      </c>
      <c r="E54" s="32" t="s">
        <v>4</v>
      </c>
      <c r="F54" s="36" t="s">
        <v>74</v>
      </c>
      <c r="G54" s="21"/>
      <c r="H54" s="21"/>
      <c r="I54" s="22"/>
      <c r="J54" s="4"/>
      <c r="K54" s="4"/>
      <c r="L54" s="4"/>
      <c r="M54" s="4"/>
      <c r="N54" s="2"/>
      <c r="O54" s="2"/>
      <c r="P54" s="2"/>
    </row>
    <row r="55" spans="1:16" ht="15.75" x14ac:dyDescent="0.25">
      <c r="A55" s="40" t="s">
        <v>35</v>
      </c>
      <c r="B55" s="23">
        <f t="shared" ref="B55:E58" si="3">B48*B$44</f>
        <v>1</v>
      </c>
      <c r="C55" s="23">
        <f t="shared" si="3"/>
        <v>1</v>
      </c>
      <c r="D55" s="23">
        <f t="shared" si="3"/>
        <v>0.66666666666666663</v>
      </c>
      <c r="E55" s="23">
        <f t="shared" si="3"/>
        <v>0</v>
      </c>
      <c r="F55" s="12">
        <f>SUM(B55:E55)</f>
        <v>2.6666666666666665</v>
      </c>
      <c r="G55" s="21"/>
      <c r="H55" s="21"/>
      <c r="I55" s="22"/>
      <c r="J55" s="4"/>
      <c r="K55" s="4"/>
      <c r="L55" s="4"/>
      <c r="M55" s="4"/>
      <c r="N55" s="1"/>
      <c r="O55" s="1"/>
      <c r="P55" s="1"/>
    </row>
    <row r="56" spans="1:16" ht="15.75" x14ac:dyDescent="0.25">
      <c r="A56" s="38" t="s">
        <v>36</v>
      </c>
      <c r="B56" s="23">
        <f t="shared" si="3"/>
        <v>1.6666666666666665</v>
      </c>
      <c r="C56" s="23">
        <f t="shared" si="3"/>
        <v>1</v>
      </c>
      <c r="D56" s="23">
        <f t="shared" si="3"/>
        <v>0.66666666666666663</v>
      </c>
      <c r="E56" s="23">
        <f t="shared" si="3"/>
        <v>0</v>
      </c>
      <c r="F56" s="12">
        <f t="shared" ref="F56:F58" si="4">SUM(B56:E56)</f>
        <v>3.333333333333333</v>
      </c>
      <c r="G56" s="21"/>
      <c r="H56" s="21"/>
      <c r="I56" s="22"/>
      <c r="J56" s="4"/>
      <c r="K56" s="4"/>
      <c r="L56" s="4"/>
      <c r="M56" s="4"/>
      <c r="N56" s="1"/>
      <c r="O56" s="1"/>
      <c r="P56" s="1"/>
    </row>
    <row r="57" spans="1:16" ht="15.75" x14ac:dyDescent="0.25">
      <c r="A57" s="38" t="s">
        <v>37</v>
      </c>
      <c r="B57" s="23">
        <f t="shared" si="3"/>
        <v>0.33333333333333331</v>
      </c>
      <c r="C57" s="23">
        <f t="shared" si="3"/>
        <v>0.33333333333333331</v>
      </c>
      <c r="D57" s="23">
        <f t="shared" si="3"/>
        <v>1</v>
      </c>
      <c r="E57" s="23">
        <f t="shared" si="3"/>
        <v>0</v>
      </c>
      <c r="F57" s="12">
        <f t="shared" si="4"/>
        <v>1.6666666666666665</v>
      </c>
      <c r="G57" s="21"/>
      <c r="H57" s="21"/>
      <c r="I57" s="22"/>
      <c r="J57" s="4"/>
      <c r="K57" s="4"/>
      <c r="L57" s="4"/>
      <c r="M57" s="4"/>
      <c r="N57" s="1"/>
      <c r="O57" s="1"/>
      <c r="P57" s="1"/>
    </row>
    <row r="58" spans="1:16" ht="15.75" x14ac:dyDescent="0.25">
      <c r="A58" s="38" t="s">
        <v>38</v>
      </c>
      <c r="B58" s="23">
        <f t="shared" si="3"/>
        <v>0.66666666666666663</v>
      </c>
      <c r="C58" s="23">
        <f t="shared" si="3"/>
        <v>0.33333333333333331</v>
      </c>
      <c r="D58" s="23">
        <f t="shared" si="3"/>
        <v>1</v>
      </c>
      <c r="E58" s="23">
        <f t="shared" si="3"/>
        <v>0</v>
      </c>
      <c r="F58" s="12">
        <f t="shared" si="4"/>
        <v>2</v>
      </c>
      <c r="G58" s="5"/>
      <c r="H58" s="5"/>
      <c r="I58" s="4"/>
      <c r="J58" s="4"/>
      <c r="K58" s="4"/>
      <c r="L58" s="4"/>
      <c r="M58" s="4"/>
      <c r="N58" s="1"/>
      <c r="O58" s="1"/>
      <c r="P58" s="1"/>
    </row>
    <row r="59" spans="1:16" ht="15.75" x14ac:dyDescent="0.25">
      <c r="A59" s="19"/>
      <c r="B59" s="19"/>
      <c r="C59" s="19"/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1"/>
      <c r="O59" s="1"/>
      <c r="P59" s="1"/>
    </row>
    <row r="60" spans="1:16" ht="15.75" x14ac:dyDescent="0.25">
      <c r="A60" s="66" t="s">
        <v>75</v>
      </c>
      <c r="B60" s="66"/>
      <c r="C60" s="66"/>
      <c r="D60" s="66"/>
      <c r="E60" s="19"/>
      <c r="F60" s="19"/>
      <c r="G60" s="19"/>
      <c r="H60" s="19"/>
      <c r="I60" s="20"/>
      <c r="J60" s="20"/>
      <c r="K60" s="20"/>
      <c r="L60" s="20"/>
      <c r="M60" s="20"/>
      <c r="N60" s="1"/>
      <c r="O60" s="1"/>
      <c r="P60" s="1"/>
    </row>
    <row r="61" spans="1:16" ht="15.75" x14ac:dyDescent="0.25">
      <c r="A61" s="32" t="s">
        <v>76</v>
      </c>
      <c r="B61" s="32" t="s">
        <v>33</v>
      </c>
      <c r="C61" s="34" t="s">
        <v>74</v>
      </c>
      <c r="D61" s="32" t="s">
        <v>77</v>
      </c>
      <c r="E61" s="24"/>
      <c r="F61" s="25"/>
      <c r="G61" s="24"/>
      <c r="H61" s="24"/>
      <c r="I61" s="26"/>
      <c r="J61" s="27"/>
      <c r="K61" s="26"/>
      <c r="L61" s="27"/>
      <c r="M61" s="26"/>
    </row>
    <row r="62" spans="1:16" ht="15.75" x14ac:dyDescent="0.25">
      <c r="A62" s="38" t="s">
        <v>35</v>
      </c>
      <c r="B62" s="8" t="s">
        <v>39</v>
      </c>
      <c r="C62" s="28">
        <f>F55</f>
        <v>2.6666666666666665</v>
      </c>
      <c r="D62" s="14">
        <f>RANK(F55,  $F$55:$F$58, 1)</f>
        <v>3</v>
      </c>
      <c r="E62" s="7"/>
      <c r="F62" s="7"/>
      <c r="G62" s="7"/>
      <c r="H62" s="24"/>
      <c r="I62" s="26"/>
      <c r="J62" s="27"/>
      <c r="K62" s="27"/>
      <c r="L62" s="26"/>
      <c r="M62" s="27"/>
    </row>
    <row r="63" spans="1:16" ht="15.75" x14ac:dyDescent="0.25">
      <c r="A63" s="38" t="s">
        <v>36</v>
      </c>
      <c r="B63" s="8" t="s">
        <v>40</v>
      </c>
      <c r="C63" s="28">
        <f t="shared" ref="C63:C65" si="5">F56</f>
        <v>3.333333333333333</v>
      </c>
      <c r="D63" s="14">
        <f>RANK(F56,  $F$55:$F$58, 1)</f>
        <v>4</v>
      </c>
      <c r="E63" s="25"/>
      <c r="F63" s="21"/>
      <c r="G63" s="24"/>
      <c r="H63" s="7"/>
      <c r="I63" s="13"/>
      <c r="J63" s="13"/>
      <c r="K63" s="13"/>
      <c r="L63" s="26"/>
      <c r="M63" s="27"/>
    </row>
    <row r="64" spans="1:16" ht="15.75" x14ac:dyDescent="0.25">
      <c r="A64" s="38" t="s">
        <v>37</v>
      </c>
      <c r="B64" s="8" t="s">
        <v>41</v>
      </c>
      <c r="C64" s="28">
        <f t="shared" si="5"/>
        <v>1.6666666666666665</v>
      </c>
      <c r="D64" s="29">
        <f>RANK(F57,  $F$55:$F$58, 1)</f>
        <v>1</v>
      </c>
      <c r="E64" s="30"/>
      <c r="F64" s="21"/>
      <c r="G64" s="21"/>
      <c r="H64" s="25"/>
      <c r="I64" s="22"/>
      <c r="J64" s="27"/>
      <c r="K64" s="13"/>
      <c r="L64" s="13"/>
      <c r="M64" s="13"/>
    </row>
    <row r="65" spans="1:13" ht="15.75" x14ac:dyDescent="0.25">
      <c r="A65" s="38" t="s">
        <v>38</v>
      </c>
      <c r="B65" s="9" t="s">
        <v>42</v>
      </c>
      <c r="C65" s="28">
        <f t="shared" si="5"/>
        <v>2</v>
      </c>
      <c r="D65" s="14">
        <f>RANK(F58,  $F$55:$F$58, 1)</f>
        <v>2</v>
      </c>
      <c r="E65" s="7"/>
      <c r="F65" s="7"/>
      <c r="G65" s="7"/>
      <c r="H65" s="7"/>
      <c r="I65" s="13"/>
      <c r="J65" s="13"/>
      <c r="K65" s="13"/>
      <c r="L65" s="13"/>
      <c r="M65" s="13"/>
    </row>
  </sheetData>
  <mergeCells count="25">
    <mergeCell ref="A53:E53"/>
    <mergeCell ref="A60:D60"/>
    <mergeCell ref="A35:H35"/>
    <mergeCell ref="H20:J20"/>
    <mergeCell ref="K20:M20"/>
    <mergeCell ref="A20:A21"/>
    <mergeCell ref="A27:C27"/>
    <mergeCell ref="E27:H27"/>
    <mergeCell ref="B20:D20"/>
    <mergeCell ref="E20:G20"/>
    <mergeCell ref="B11:C11"/>
    <mergeCell ref="B12:C12"/>
    <mergeCell ref="B13:C13"/>
    <mergeCell ref="B14:C14"/>
    <mergeCell ref="G6:K6"/>
    <mergeCell ref="B7:C7"/>
    <mergeCell ref="A6:E6"/>
    <mergeCell ref="B8:C8"/>
    <mergeCell ref="B9:C9"/>
    <mergeCell ref="B10:C10"/>
    <mergeCell ref="A41:F41"/>
    <mergeCell ref="A46:E46"/>
    <mergeCell ref="A19:M19"/>
    <mergeCell ref="B15:C15"/>
    <mergeCell ref="B16:C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 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Moh. Agus Safi i</dc:creator>
  <cp:lastModifiedBy>Agus</cp:lastModifiedBy>
  <dcterms:created xsi:type="dcterms:W3CDTF">2023-06-18T04:37:28Z</dcterms:created>
  <dcterms:modified xsi:type="dcterms:W3CDTF">2023-06-21T05:32:00Z</dcterms:modified>
</cp:coreProperties>
</file>