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autoCompressPictures="0"/>
  <mc:AlternateContent xmlns:mc="http://schemas.openxmlformats.org/markup-compatibility/2006">
    <mc:Choice Requires="x15">
      <x15ac:absPath xmlns:x15ac="http://schemas.microsoft.com/office/spreadsheetml/2010/11/ac" url="G:\Unidades compartidas\PRE\Unidad de Estadísticas\Series a junio 2025\Series actualizadas a junio 2025\"/>
    </mc:Choice>
  </mc:AlternateContent>
  <xr:revisionPtr revIDLastSave="0" documentId="13_ncr:1_{FE873CBC-932B-4B34-B218-9BAEA404206A}" xr6:coauthVersionLast="47" xr6:coauthVersionMax="47" xr10:uidLastSave="{00000000-0000-0000-0000-000000000000}"/>
  <bookViews>
    <workbookView xWindow="-120" yWindow="-120" windowWidth="29040" windowHeight="15720" tabRatio="904" activeTab="2" xr2:uid="{00000000-000D-0000-FFFF-FFFF00000000}"/>
  </bookViews>
  <sheets>
    <sheet name="ÍNDICE" sheetId="11" r:id="rId1"/>
    <sheet name="3.1.Abonados" sheetId="9" r:id="rId2"/>
    <sheet name="3.2.Abonados por plan comercial" sheetId="10" r:id="rId3"/>
    <sheet name="3.3.Abonados por Tipo Cliente" sheetId="12" r:id="rId4"/>
    <sheet name="3.4.Participación de Mercado" sheetId="13" r:id="rId5"/>
    <sheet name="3.5.Abonados por empresa" sheetId="14" r:id="rId6"/>
    <sheet name="3.6.Abonados prepago por empr" sheetId="15" r:id="rId7"/>
    <sheet name="3.7.Abonados contrato por empr" sheetId="16" r:id="rId8"/>
  </sheets>
  <definedNames>
    <definedName name="_xlnm.Print_Area" localSheetId="1">'3.1.Abonados'!$A$1:$H$249</definedName>
    <definedName name="_xlnm.Print_Area" localSheetId="2">'3.2.Abonados por plan comercial'!$A$1:$J$248</definedName>
    <definedName name="_xlnm.Print_Area" localSheetId="3">'3.3.Abonados por Tipo Cliente'!$A$1:$G$239</definedName>
    <definedName name="_xlnm.Print_Area" localSheetId="4">'3.4.Participación de Mercado'!$A$1:$S$222</definedName>
    <definedName name="_xlnm.Print_Area" localSheetId="5">'3.5.Abonados por empresa'!$A$1:$S$226</definedName>
    <definedName name="_xlnm.Print_Area" localSheetId="6">'3.6.Abonados prepago por empr'!$A$1:$S$233</definedName>
    <definedName name="_xlnm.Print_Area" localSheetId="7">'3.7.Abonados contrato por empr'!$A$1:$S$226</definedName>
    <definedName name="_xlnm.Print_Area" localSheetId="0">ÍNDICE!$A$1:$I$19</definedName>
    <definedName name="VAR">'3.1.Abonados'!$B$220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5" i="15" l="1"/>
  <c r="R204" i="16"/>
  <c r="Q204" i="16"/>
  <c r="L204" i="16"/>
  <c r="K204" i="16"/>
  <c r="I204" i="16"/>
  <c r="G204" i="16"/>
  <c r="F204" i="16"/>
  <c r="E204" i="16"/>
  <c r="D204" i="16"/>
  <c r="R204" i="15"/>
  <c r="K204" i="15"/>
  <c r="J204" i="15"/>
  <c r="I204" i="15"/>
  <c r="G204" i="15"/>
  <c r="F204" i="15"/>
  <c r="E204" i="15"/>
  <c r="D204" i="15"/>
  <c r="R204" i="14"/>
  <c r="Q204" i="14"/>
  <c r="L204" i="14"/>
  <c r="K204" i="14"/>
  <c r="J204" i="14"/>
  <c r="I204" i="14"/>
  <c r="G204" i="14"/>
  <c r="F204" i="14"/>
  <c r="E204" i="14"/>
  <c r="D204" i="14"/>
  <c r="F204" i="12"/>
  <c r="E204" i="12"/>
  <c r="D204" i="12"/>
  <c r="I220" i="10"/>
  <c r="G220" i="10"/>
  <c r="F220" i="10"/>
  <c r="D220" i="10"/>
  <c r="F220" i="9"/>
  <c r="D220" i="9"/>
  <c r="S200" i="16"/>
  <c r="S201" i="16"/>
  <c r="S202" i="16"/>
  <c r="S204" i="16" s="1"/>
  <c r="S200" i="15"/>
  <c r="S201" i="15"/>
  <c r="S202" i="15"/>
  <c r="E205" i="15" s="1"/>
  <c r="S200" i="14"/>
  <c r="S201" i="14"/>
  <c r="S202" i="14"/>
  <c r="S204" i="14" s="1"/>
  <c r="G200" i="12"/>
  <c r="G201" i="12"/>
  <c r="G202" i="12"/>
  <c r="D205" i="12" s="1"/>
  <c r="E216" i="10"/>
  <c r="H216" i="10"/>
  <c r="J216" i="10"/>
  <c r="E217" i="10"/>
  <c r="H217" i="10"/>
  <c r="J217" i="10"/>
  <c r="E218" i="10"/>
  <c r="H218" i="10"/>
  <c r="J218" i="10"/>
  <c r="I221" i="10" s="1"/>
  <c r="E216" i="9"/>
  <c r="E217" i="9"/>
  <c r="E218" i="9"/>
  <c r="S197" i="16"/>
  <c r="S198" i="16"/>
  <c r="S199" i="16"/>
  <c r="S197" i="15"/>
  <c r="S198" i="15"/>
  <c r="S199" i="15"/>
  <c r="S197" i="14"/>
  <c r="S198" i="14"/>
  <c r="S199" i="14"/>
  <c r="G197" i="12"/>
  <c r="G198" i="12"/>
  <c r="G199" i="12"/>
  <c r="E213" i="10"/>
  <c r="H213" i="10"/>
  <c r="J213" i="10"/>
  <c r="E214" i="10"/>
  <c r="H214" i="10"/>
  <c r="J214" i="10"/>
  <c r="E215" i="10"/>
  <c r="H215" i="10"/>
  <c r="J215" i="10"/>
  <c r="E213" i="9"/>
  <c r="E214" i="9"/>
  <c r="E215" i="9"/>
  <c r="S194" i="16"/>
  <c r="S195" i="16"/>
  <c r="S196" i="16"/>
  <c r="S194" i="15"/>
  <c r="S195" i="15"/>
  <c r="S196" i="15"/>
  <c r="S194" i="14"/>
  <c r="S195" i="14"/>
  <c r="S196" i="14"/>
  <c r="G194" i="12"/>
  <c r="G195" i="12"/>
  <c r="G196" i="12"/>
  <c r="I31" i="10"/>
  <c r="I30" i="10"/>
  <c r="G31" i="10"/>
  <c r="J31" i="10" s="1"/>
  <c r="F31" i="10"/>
  <c r="G30" i="10"/>
  <c r="F30" i="10"/>
  <c r="D31" i="10"/>
  <c r="D30" i="10"/>
  <c r="J30" i="10" s="1"/>
  <c r="E210" i="10"/>
  <c r="H210" i="10"/>
  <c r="J210" i="10"/>
  <c r="E211" i="10"/>
  <c r="H211" i="10"/>
  <c r="J211" i="10"/>
  <c r="E212" i="10"/>
  <c r="H212" i="10"/>
  <c r="J212" i="10"/>
  <c r="F31" i="9"/>
  <c r="D31" i="9"/>
  <c r="E210" i="9"/>
  <c r="E211" i="9"/>
  <c r="E212" i="9"/>
  <c r="S191" i="16"/>
  <c r="S192" i="16"/>
  <c r="S193" i="16"/>
  <c r="S191" i="15"/>
  <c r="S192" i="15"/>
  <c r="S193" i="15"/>
  <c r="S191" i="14"/>
  <c r="S192" i="14"/>
  <c r="S193" i="14"/>
  <c r="G191" i="12"/>
  <c r="G192" i="12"/>
  <c r="G193" i="12"/>
  <c r="E207" i="10"/>
  <c r="H207" i="10"/>
  <c r="J207" i="10"/>
  <c r="E208" i="10"/>
  <c r="H208" i="10"/>
  <c r="J208" i="10"/>
  <c r="E209" i="10"/>
  <c r="H209" i="10"/>
  <c r="J209" i="10"/>
  <c r="E207" i="9"/>
  <c r="E208" i="9"/>
  <c r="E209" i="9"/>
  <c r="B205" i="16"/>
  <c r="B205" i="15"/>
  <c r="B204" i="16"/>
  <c r="B204" i="15"/>
  <c r="B204" i="14"/>
  <c r="B205" i="12"/>
  <c r="B204" i="12"/>
  <c r="B221" i="10"/>
  <c r="B220" i="10"/>
  <c r="S188" i="16"/>
  <c r="S189" i="16"/>
  <c r="S190" i="16"/>
  <c r="S188" i="15"/>
  <c r="S189" i="15"/>
  <c r="S190" i="15"/>
  <c r="S188" i="14"/>
  <c r="S189" i="14"/>
  <c r="S190" i="14"/>
  <c r="G188" i="12"/>
  <c r="G189" i="12"/>
  <c r="G190" i="12"/>
  <c r="E204" i="10"/>
  <c r="H204" i="10"/>
  <c r="J204" i="10"/>
  <c r="E205" i="10"/>
  <c r="H205" i="10"/>
  <c r="J205" i="10"/>
  <c r="E206" i="10"/>
  <c r="H206" i="10"/>
  <c r="J206" i="10"/>
  <c r="E204" i="9"/>
  <c r="E205" i="9"/>
  <c r="E206" i="9"/>
  <c r="D205" i="16" l="1"/>
  <c r="E205" i="16"/>
  <c r="F205" i="16"/>
  <c r="G205" i="16"/>
  <c r="I205" i="16"/>
  <c r="K205" i="15"/>
  <c r="J205" i="15"/>
  <c r="R205" i="15"/>
  <c r="F205" i="15"/>
  <c r="S204" i="15"/>
  <c r="G205" i="15"/>
  <c r="S205" i="15"/>
  <c r="K205" i="16"/>
  <c r="L205" i="16"/>
  <c r="Q205" i="16"/>
  <c r="R205" i="16"/>
  <c r="S205" i="16"/>
  <c r="D205" i="15"/>
  <c r="G204" i="12"/>
  <c r="F205" i="12"/>
  <c r="G205" i="12"/>
  <c r="E205" i="12"/>
  <c r="D221" i="10"/>
  <c r="J221" i="10"/>
  <c r="J220" i="10"/>
  <c r="F221" i="10"/>
  <c r="G221" i="10"/>
  <c r="E31" i="9"/>
  <c r="H31" i="10"/>
  <c r="E31" i="10"/>
  <c r="S185" i="16"/>
  <c r="S186" i="16"/>
  <c r="S187" i="16"/>
  <c r="S185" i="15"/>
  <c r="S186" i="15"/>
  <c r="S187" i="15"/>
  <c r="S185" i="14"/>
  <c r="S186" i="14"/>
  <c r="S187" i="14"/>
  <c r="G185" i="12"/>
  <c r="G186" i="12"/>
  <c r="G187" i="12"/>
  <c r="E201" i="10"/>
  <c r="H201" i="10"/>
  <c r="J201" i="10"/>
  <c r="E202" i="10"/>
  <c r="H202" i="10"/>
  <c r="J202" i="10"/>
  <c r="E203" i="10"/>
  <c r="H203" i="10"/>
  <c r="J203" i="10"/>
  <c r="E201" i="9"/>
  <c r="E202" i="9"/>
  <c r="E203" i="9"/>
  <c r="F30" i="9"/>
  <c r="D30" i="9"/>
  <c r="S182" i="16"/>
  <c r="S183" i="16"/>
  <c r="S184" i="16"/>
  <c r="S182" i="15"/>
  <c r="S183" i="15"/>
  <c r="S184" i="15"/>
  <c r="S182" i="14"/>
  <c r="S183" i="14"/>
  <c r="S184" i="14"/>
  <c r="G182" i="12"/>
  <c r="G183" i="12"/>
  <c r="G184" i="12"/>
  <c r="E198" i="10"/>
  <c r="H198" i="10"/>
  <c r="J198" i="10"/>
  <c r="E199" i="10"/>
  <c r="H199" i="10"/>
  <c r="J199" i="10"/>
  <c r="E200" i="10"/>
  <c r="H200" i="10"/>
  <c r="J200" i="10"/>
  <c r="E198" i="9"/>
  <c r="E199" i="9"/>
  <c r="E200" i="9"/>
  <c r="S179" i="16" l="1"/>
  <c r="S180" i="16"/>
  <c r="S181" i="16"/>
  <c r="S179" i="15"/>
  <c r="S180" i="15"/>
  <c r="S181" i="15"/>
  <c r="S179" i="14"/>
  <c r="S180" i="14"/>
  <c r="S181" i="14"/>
  <c r="G179" i="12"/>
  <c r="G180" i="12"/>
  <c r="G181" i="12"/>
  <c r="E195" i="10"/>
  <c r="H195" i="10"/>
  <c r="J195" i="10"/>
  <c r="E196" i="10"/>
  <c r="H196" i="10"/>
  <c r="J196" i="10"/>
  <c r="E197" i="10"/>
  <c r="H197" i="10"/>
  <c r="J197" i="10"/>
  <c r="E195" i="9"/>
  <c r="E196" i="9"/>
  <c r="E197" i="9"/>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78" i="15"/>
  <c r="S177" i="15"/>
  <c r="S176" i="15"/>
  <c r="S175" i="15"/>
  <c r="S174" i="15"/>
  <c r="S173" i="15"/>
  <c r="S172" i="15"/>
  <c r="S171" i="15"/>
  <c r="S170" i="15"/>
  <c r="S169" i="15"/>
  <c r="S168" i="15"/>
  <c r="S167" i="15"/>
  <c r="S166" i="15"/>
  <c r="S165" i="15"/>
  <c r="S164" i="15"/>
  <c r="S163" i="15"/>
  <c r="S162" i="15"/>
  <c r="S161" i="15"/>
  <c r="S160" i="15"/>
  <c r="S159" i="15"/>
  <c r="S158" i="15"/>
  <c r="S157" i="15"/>
  <c r="S156" i="15"/>
  <c r="S155" i="15"/>
  <c r="S154" i="15"/>
  <c r="S153" i="15"/>
  <c r="S152" i="15"/>
  <c r="S151" i="15"/>
  <c r="S150" i="15"/>
  <c r="S149" i="15"/>
  <c r="S148" i="15"/>
  <c r="S147" i="15"/>
  <c r="S146" i="15"/>
  <c r="S145" i="15"/>
  <c r="S144" i="15"/>
  <c r="S143" i="15"/>
  <c r="S142" i="15"/>
  <c r="S141" i="15"/>
  <c r="S140" i="15"/>
  <c r="S139" i="15"/>
  <c r="S138" i="15"/>
  <c r="S137" i="15"/>
  <c r="S136" i="15"/>
  <c r="S135" i="15"/>
  <c r="S134" i="15"/>
  <c r="S133" i="15"/>
  <c r="S132" i="15"/>
  <c r="S131" i="15"/>
  <c r="S130" i="15"/>
  <c r="S129" i="15"/>
  <c r="S128" i="15"/>
  <c r="S127" i="15"/>
  <c r="S126" i="15"/>
  <c r="S125" i="15"/>
  <c r="S124" i="15"/>
  <c r="S123" i="15"/>
  <c r="S122" i="15"/>
  <c r="S121" i="15"/>
  <c r="S120" i="15"/>
  <c r="S119" i="15"/>
  <c r="S118" i="15"/>
  <c r="S117" i="15"/>
  <c r="S116" i="15"/>
  <c r="S115" i="15"/>
  <c r="S114" i="15"/>
  <c r="S113" i="15"/>
  <c r="S112" i="15"/>
  <c r="S111" i="15"/>
  <c r="S110" i="15"/>
  <c r="S109" i="15"/>
  <c r="S108" i="15"/>
  <c r="S107" i="15"/>
  <c r="S106" i="15"/>
  <c r="S105" i="15"/>
  <c r="S104" i="15"/>
  <c r="S103" i="15"/>
  <c r="S102" i="15"/>
  <c r="S101" i="15"/>
  <c r="S100" i="15"/>
  <c r="S99" i="15"/>
  <c r="S98" i="15"/>
  <c r="S97" i="15"/>
  <c r="S96" i="15"/>
  <c r="S95" i="15"/>
  <c r="S94" i="15"/>
  <c r="S93" i="15"/>
  <c r="S92" i="15"/>
  <c r="S91" i="15"/>
  <c r="S90" i="15"/>
  <c r="S89" i="15"/>
  <c r="S88" i="15"/>
  <c r="S87" i="15"/>
  <c r="S86" i="15"/>
  <c r="S85" i="15"/>
  <c r="S84" i="15"/>
  <c r="S83" i="15"/>
  <c r="S82" i="15"/>
  <c r="S81" i="15"/>
  <c r="S80" i="15"/>
  <c r="S79" i="15"/>
  <c r="S78" i="15"/>
  <c r="S77" i="15"/>
  <c r="S76" i="15"/>
  <c r="S75" i="15"/>
  <c r="S74" i="15"/>
  <c r="S73" i="15"/>
  <c r="S72" i="15"/>
  <c r="S71" i="15"/>
  <c r="S70" i="15"/>
  <c r="S69" i="15"/>
  <c r="S68" i="15"/>
  <c r="S67" i="15"/>
  <c r="S66" i="15"/>
  <c r="S65" i="15"/>
  <c r="S64" i="15"/>
  <c r="S63" i="15"/>
  <c r="S62" i="15"/>
  <c r="S61" i="15"/>
  <c r="S60" i="15"/>
  <c r="S59" i="15"/>
  <c r="S58" i="15"/>
  <c r="S57" i="15"/>
  <c r="S56" i="15"/>
  <c r="S55" i="15"/>
  <c r="S54" i="15"/>
  <c r="S53" i="15"/>
  <c r="S52" i="15"/>
  <c r="S51" i="15"/>
  <c r="S50" i="15"/>
  <c r="S49" i="15"/>
  <c r="S48" i="15"/>
  <c r="S47" i="15"/>
  <c r="S46" i="15"/>
  <c r="S45" i="15"/>
  <c r="S44" i="15"/>
  <c r="S43" i="15"/>
  <c r="S42" i="15"/>
  <c r="S41" i="15"/>
  <c r="S40" i="15"/>
  <c r="S39" i="15"/>
  <c r="S38" i="15"/>
  <c r="S37" i="15"/>
  <c r="S36" i="15"/>
  <c r="S35" i="15"/>
  <c r="S34" i="15"/>
  <c r="S33" i="15"/>
  <c r="S32" i="15"/>
  <c r="S31" i="15"/>
  <c r="S30" i="15"/>
  <c r="S29" i="15"/>
  <c r="S28" i="15"/>
  <c r="S27" i="15"/>
  <c r="S26" i="15"/>
  <c r="S25" i="15"/>
  <c r="S24" i="15"/>
  <c r="S23" i="15"/>
  <c r="S22" i="15"/>
  <c r="S21" i="15"/>
  <c r="S20" i="15"/>
  <c r="S19" i="15"/>
  <c r="S18" i="15"/>
  <c r="S17" i="15"/>
  <c r="S178" i="14"/>
  <c r="S177" i="14"/>
  <c r="S176" i="14"/>
  <c r="S175" i="14"/>
  <c r="S174" i="14"/>
  <c r="S173" i="14"/>
  <c r="S172" i="14"/>
  <c r="S171" i="14"/>
  <c r="S170" i="14"/>
  <c r="S169" i="14"/>
  <c r="S168" i="14"/>
  <c r="S167" i="14"/>
  <c r="S166" i="14"/>
  <c r="S165" i="14"/>
  <c r="S164" i="14"/>
  <c r="S163" i="14"/>
  <c r="S162" i="14"/>
  <c r="S161" i="14"/>
  <c r="S160" i="14"/>
  <c r="S159" i="14"/>
  <c r="S158" i="14"/>
  <c r="S157" i="14"/>
  <c r="S156" i="14"/>
  <c r="S155" i="14"/>
  <c r="S154" i="14"/>
  <c r="S153" i="14"/>
  <c r="S152" i="14"/>
  <c r="S151" i="14"/>
  <c r="S150" i="14"/>
  <c r="S149" i="14"/>
  <c r="S148" i="14"/>
  <c r="S147" i="14"/>
  <c r="S146" i="14"/>
  <c r="S145" i="14"/>
  <c r="S144" i="14"/>
  <c r="S143" i="14"/>
  <c r="S142" i="14"/>
  <c r="S141" i="14"/>
  <c r="S140" i="14"/>
  <c r="S139" i="14"/>
  <c r="S138" i="14"/>
  <c r="S137" i="14"/>
  <c r="S136" i="14"/>
  <c r="S135" i="14"/>
  <c r="S134" i="14"/>
  <c r="S133" i="14"/>
  <c r="S132" i="14"/>
  <c r="S131" i="14"/>
  <c r="S130" i="14"/>
  <c r="S129" i="14"/>
  <c r="S128" i="14"/>
  <c r="S127" i="14"/>
  <c r="S126" i="14"/>
  <c r="S125" i="14"/>
  <c r="S124" i="14"/>
  <c r="S123" i="14"/>
  <c r="S122" i="14"/>
  <c r="S121" i="14"/>
  <c r="S120" i="14"/>
  <c r="S119" i="14"/>
  <c r="S118" i="14"/>
  <c r="S117" i="14"/>
  <c r="S116" i="14"/>
  <c r="S115" i="14"/>
  <c r="S114" i="14"/>
  <c r="S113" i="14"/>
  <c r="S112" i="14"/>
  <c r="S111" i="14"/>
  <c r="S110" i="14"/>
  <c r="S109" i="14"/>
  <c r="S108" i="14"/>
  <c r="S107" i="14"/>
  <c r="S106" i="14"/>
  <c r="S105" i="14"/>
  <c r="S104" i="14"/>
  <c r="S103" i="14"/>
  <c r="S102" i="14"/>
  <c r="S101" i="14"/>
  <c r="S100" i="14"/>
  <c r="S99" i="14"/>
  <c r="S98" i="14"/>
  <c r="S97" i="14"/>
  <c r="S96" i="14"/>
  <c r="S95" i="14"/>
  <c r="S94" i="14"/>
  <c r="S93" i="14"/>
  <c r="S92" i="14"/>
  <c r="S91" i="14"/>
  <c r="S90" i="14"/>
  <c r="S89" i="14"/>
  <c r="S88" i="14"/>
  <c r="S87" i="14"/>
  <c r="S86" i="14"/>
  <c r="S85" i="14"/>
  <c r="S84" i="14"/>
  <c r="S83" i="14"/>
  <c r="S82" i="14"/>
  <c r="S81" i="14"/>
  <c r="S80" i="14"/>
  <c r="S79" i="14"/>
  <c r="S78" i="14"/>
  <c r="S77" i="14"/>
  <c r="S76" i="14"/>
  <c r="S75" i="14"/>
  <c r="S74" i="14"/>
  <c r="S73" i="14"/>
  <c r="S72" i="14"/>
  <c r="S71" i="14"/>
  <c r="S70" i="14"/>
  <c r="S69" i="14"/>
  <c r="S68" i="14"/>
  <c r="S67" i="14"/>
  <c r="S66" i="14"/>
  <c r="S65" i="14"/>
  <c r="S64" i="14"/>
  <c r="S63" i="14"/>
  <c r="S62" i="14"/>
  <c r="S61" i="14"/>
  <c r="S60" i="14"/>
  <c r="S59" i="14"/>
  <c r="S58" i="14"/>
  <c r="S57" i="14"/>
  <c r="S56" i="14"/>
  <c r="S55" i="14"/>
  <c r="S54" i="14"/>
  <c r="S53" i="14"/>
  <c r="S52" i="14"/>
  <c r="S51" i="14"/>
  <c r="S50" i="14"/>
  <c r="S49" i="14"/>
  <c r="S48" i="14"/>
  <c r="S47" i="14"/>
  <c r="S46" i="14"/>
  <c r="S45" i="14"/>
  <c r="S44" i="14"/>
  <c r="S43" i="14"/>
  <c r="S42" i="14"/>
  <c r="S41" i="14"/>
  <c r="S40" i="14"/>
  <c r="S39" i="14"/>
  <c r="S38" i="14"/>
  <c r="S37" i="14"/>
  <c r="S36" i="14"/>
  <c r="S35" i="14"/>
  <c r="S34" i="14"/>
  <c r="S33" i="14"/>
  <c r="S32" i="14"/>
  <c r="S31" i="14"/>
  <c r="S30" i="14"/>
  <c r="S29" i="14"/>
  <c r="S28" i="14"/>
  <c r="S27" i="14"/>
  <c r="S26" i="14"/>
  <c r="S25" i="14"/>
  <c r="S24" i="14"/>
  <c r="S23" i="14"/>
  <c r="S22" i="14"/>
  <c r="S21" i="14"/>
  <c r="S20" i="14"/>
  <c r="S19" i="14"/>
  <c r="S18" i="14"/>
  <c r="S17" i="14"/>
  <c r="S15" i="14"/>
  <c r="S14" i="14"/>
  <c r="S13" i="14"/>
  <c r="S12" i="14"/>
  <c r="S11" i="14"/>
  <c r="S10" i="14"/>
  <c r="S9" i="14"/>
  <c r="S8" i="14"/>
  <c r="S7" i="14"/>
  <c r="S6" i="14"/>
  <c r="G176" i="12" l="1"/>
  <c r="G177" i="12"/>
  <c r="G178" i="12"/>
  <c r="E192" i="10"/>
  <c r="H192" i="10"/>
  <c r="J192" i="10"/>
  <c r="E193" i="10"/>
  <c r="H193" i="10"/>
  <c r="J193" i="10"/>
  <c r="E194" i="10"/>
  <c r="H194" i="10"/>
  <c r="J194" i="10"/>
  <c r="E192" i="9"/>
  <c r="E193" i="9"/>
  <c r="E194" i="9"/>
  <c r="G173" i="12" l="1"/>
  <c r="G174" i="12"/>
  <c r="G175" i="12"/>
  <c r="E189" i="10"/>
  <c r="H189" i="10"/>
  <c r="J189" i="10"/>
  <c r="E190" i="10"/>
  <c r="H190" i="10"/>
  <c r="J190" i="10"/>
  <c r="E191" i="10"/>
  <c r="H191" i="10"/>
  <c r="J191" i="10"/>
  <c r="E189" i="9"/>
  <c r="E190" i="9"/>
  <c r="E191" i="9"/>
  <c r="G170" i="12" l="1"/>
  <c r="G171" i="12"/>
  <c r="G172" i="12"/>
  <c r="I29" i="10"/>
  <c r="G29" i="10"/>
  <c r="H30" i="10" s="1"/>
  <c r="F29" i="10"/>
  <c r="D29" i="10"/>
  <c r="E30" i="10" s="1"/>
  <c r="E186" i="10"/>
  <c r="H186" i="10"/>
  <c r="J186" i="10"/>
  <c r="E187" i="10"/>
  <c r="H187" i="10"/>
  <c r="J187" i="10"/>
  <c r="E188" i="10"/>
  <c r="H188" i="10"/>
  <c r="J188" i="10"/>
  <c r="F29" i="9"/>
  <c r="D29" i="9"/>
  <c r="E30" i="9" s="1"/>
  <c r="E186" i="9"/>
  <c r="E187" i="9"/>
  <c r="E188" i="9"/>
  <c r="J29" i="10" l="1"/>
  <c r="G167" i="12" l="1"/>
  <c r="G168" i="12"/>
  <c r="G169" i="12"/>
  <c r="E183" i="10"/>
  <c r="H183" i="10"/>
  <c r="J183" i="10"/>
  <c r="E184" i="10"/>
  <c r="H184" i="10"/>
  <c r="J184" i="10"/>
  <c r="E185" i="10"/>
  <c r="H185" i="10"/>
  <c r="J185" i="10"/>
  <c r="E183" i="9"/>
  <c r="E184" i="9"/>
  <c r="E185" i="9"/>
  <c r="H182" i="10" l="1"/>
  <c r="H181" i="10"/>
  <c r="E182" i="10"/>
  <c r="E181" i="10"/>
  <c r="G165" i="12" l="1"/>
  <c r="G166" i="12"/>
  <c r="J181" i="10"/>
  <c r="J182" i="10"/>
  <c r="E181" i="9"/>
  <c r="E182" i="9"/>
  <c r="G164" i="12" l="1"/>
  <c r="E180" i="10" l="1"/>
  <c r="H180" i="10"/>
  <c r="J180" i="10"/>
  <c r="E180" i="9" l="1"/>
  <c r="G161" i="12" l="1"/>
  <c r="G162" i="12"/>
  <c r="G163" i="12"/>
  <c r="E177" i="10"/>
  <c r="H177" i="10"/>
  <c r="J177" i="10"/>
  <c r="E178" i="10"/>
  <c r="H178" i="10"/>
  <c r="J178" i="10"/>
  <c r="E179" i="10"/>
  <c r="H179" i="10"/>
  <c r="J179" i="10"/>
  <c r="E177" i="9"/>
  <c r="E178" i="9"/>
  <c r="E179" i="9"/>
  <c r="I28" i="10" l="1"/>
  <c r="G28" i="10"/>
  <c r="F28" i="10"/>
  <c r="D28" i="10"/>
  <c r="F28" i="9"/>
  <c r="D28" i="9"/>
  <c r="E29" i="9" s="1"/>
  <c r="G158" i="12"/>
  <c r="G159" i="12"/>
  <c r="G160" i="12"/>
  <c r="E174" i="10"/>
  <c r="H174" i="10"/>
  <c r="J174" i="10"/>
  <c r="E175" i="10"/>
  <c r="H175" i="10"/>
  <c r="J175" i="10"/>
  <c r="E176" i="10"/>
  <c r="H176" i="10"/>
  <c r="J176" i="10"/>
  <c r="E174" i="9"/>
  <c r="E175" i="9"/>
  <c r="E176" i="9"/>
  <c r="H29" i="10" l="1"/>
  <c r="E29" i="10"/>
  <c r="J28" i="10"/>
  <c r="G155" i="12"/>
  <c r="G156" i="12"/>
  <c r="G157" i="12"/>
  <c r="E171" i="10"/>
  <c r="H171" i="10"/>
  <c r="J171" i="10"/>
  <c r="E172" i="10"/>
  <c r="H172" i="10"/>
  <c r="J172" i="10"/>
  <c r="E173" i="10"/>
  <c r="H173" i="10"/>
  <c r="J173" i="10"/>
  <c r="E171" i="9"/>
  <c r="E172" i="9"/>
  <c r="E173" i="9"/>
  <c r="G152" i="12" l="1"/>
  <c r="G153" i="12"/>
  <c r="G154" i="12"/>
  <c r="E168" i="10"/>
  <c r="H168" i="10"/>
  <c r="J168" i="10"/>
  <c r="E169" i="10"/>
  <c r="H169" i="10"/>
  <c r="J169" i="10"/>
  <c r="E170" i="10"/>
  <c r="H170" i="10"/>
  <c r="J170" i="10"/>
  <c r="E168" i="9"/>
  <c r="E169" i="9"/>
  <c r="E170" i="9"/>
  <c r="G149" i="12" l="1"/>
  <c r="G150" i="12"/>
  <c r="G151" i="12"/>
  <c r="E165" i="10"/>
  <c r="H165" i="10"/>
  <c r="J165" i="10"/>
  <c r="E166" i="10"/>
  <c r="H166" i="10"/>
  <c r="J166" i="10"/>
  <c r="E167" i="10"/>
  <c r="H167" i="10"/>
  <c r="J167" i="10"/>
  <c r="E165" i="9"/>
  <c r="E166" i="9"/>
  <c r="E167" i="9"/>
  <c r="S15" i="16" l="1"/>
  <c r="S14" i="16"/>
  <c r="S13" i="16"/>
  <c r="S12" i="16"/>
  <c r="S11" i="16"/>
  <c r="S10" i="16"/>
  <c r="S9" i="16"/>
  <c r="S8" i="16"/>
  <c r="S7" i="16"/>
  <c r="S6" i="16"/>
  <c r="S15" i="15"/>
  <c r="S14" i="15"/>
  <c r="S13" i="15"/>
  <c r="S12" i="15"/>
  <c r="S11" i="15"/>
  <c r="S10" i="15"/>
  <c r="S9" i="15"/>
  <c r="S8" i="15"/>
  <c r="S7" i="15"/>
  <c r="S6" i="15"/>
  <c r="G146" i="12" l="1"/>
  <c r="G147" i="12"/>
  <c r="G148" i="12"/>
  <c r="I27" i="10"/>
  <c r="G27" i="10"/>
  <c r="H28" i="10" s="1"/>
  <c r="F27" i="10"/>
  <c r="D27" i="10"/>
  <c r="E28" i="10" s="1"/>
  <c r="E162" i="10"/>
  <c r="H162" i="10"/>
  <c r="J162" i="10"/>
  <c r="E163" i="10"/>
  <c r="H163" i="10"/>
  <c r="J163" i="10"/>
  <c r="E164" i="10"/>
  <c r="H164" i="10"/>
  <c r="J164" i="10"/>
  <c r="F27" i="9"/>
  <c r="D27" i="9"/>
  <c r="E28" i="9" s="1"/>
  <c r="E162" i="9"/>
  <c r="E163" i="9"/>
  <c r="E164" i="9"/>
  <c r="J27" i="10" l="1"/>
  <c r="G143" i="12" l="1"/>
  <c r="G144" i="12"/>
  <c r="G145" i="12"/>
  <c r="E159" i="10"/>
  <c r="H159" i="10"/>
  <c r="J159" i="10"/>
  <c r="E160" i="10"/>
  <c r="H160" i="10"/>
  <c r="J160" i="10"/>
  <c r="E161" i="10"/>
  <c r="H161" i="10"/>
  <c r="J161" i="10"/>
  <c r="E159" i="9"/>
  <c r="E160" i="9"/>
  <c r="E161" i="9"/>
  <c r="G140" i="12" l="1"/>
  <c r="G141" i="12"/>
  <c r="G142" i="12"/>
  <c r="E156" i="10"/>
  <c r="H156" i="10"/>
  <c r="J156" i="10"/>
  <c r="E157" i="10"/>
  <c r="H157" i="10"/>
  <c r="J157" i="10"/>
  <c r="E158" i="10"/>
  <c r="H158" i="10"/>
  <c r="J158" i="10"/>
  <c r="E156" i="9"/>
  <c r="E157" i="9"/>
  <c r="E158" i="9"/>
  <c r="G137" i="12" l="1"/>
  <c r="G138" i="12"/>
  <c r="G139" i="12"/>
  <c r="E153" i="10"/>
  <c r="H153" i="10"/>
  <c r="J153" i="10"/>
  <c r="E154" i="10"/>
  <c r="H154" i="10"/>
  <c r="J154" i="10"/>
  <c r="E155" i="10"/>
  <c r="H155" i="10"/>
  <c r="J155" i="10"/>
  <c r="E153" i="9"/>
  <c r="E154" i="9"/>
  <c r="E155" i="9"/>
  <c r="I26" i="10" l="1"/>
  <c r="G26" i="10"/>
  <c r="F26" i="10"/>
  <c r="D26" i="10"/>
  <c r="E27" i="10" s="1"/>
  <c r="F26" i="9"/>
  <c r="D26" i="9"/>
  <c r="G134" i="12"/>
  <c r="G135" i="12"/>
  <c r="G136" i="12"/>
  <c r="E150" i="10"/>
  <c r="H150" i="10"/>
  <c r="J150" i="10"/>
  <c r="E151" i="10"/>
  <c r="H151" i="10"/>
  <c r="J151" i="10"/>
  <c r="E152" i="10"/>
  <c r="H152" i="10"/>
  <c r="J152" i="10"/>
  <c r="E150" i="9"/>
  <c r="E151" i="9"/>
  <c r="E152" i="9"/>
  <c r="H27" i="10" l="1"/>
  <c r="E27" i="9"/>
  <c r="J26" i="10"/>
  <c r="G133" i="12" l="1"/>
  <c r="J149" i="10"/>
  <c r="G131" i="12"/>
  <c r="G132" i="12"/>
  <c r="E147" i="10"/>
  <c r="H147" i="10"/>
  <c r="J147" i="10"/>
  <c r="E148" i="10"/>
  <c r="H148" i="10"/>
  <c r="J148" i="10"/>
  <c r="E149" i="10"/>
  <c r="H149" i="10"/>
  <c r="E147" i="9"/>
  <c r="E148" i="9"/>
  <c r="E149" i="9"/>
  <c r="G128" i="12"/>
  <c r="G129" i="12"/>
  <c r="G130" i="12"/>
  <c r="E144" i="10"/>
  <c r="H144" i="10"/>
  <c r="J144" i="10"/>
  <c r="E145" i="10"/>
  <c r="H145" i="10"/>
  <c r="J145" i="10"/>
  <c r="E146" i="10"/>
  <c r="H146" i="10"/>
  <c r="J146" i="10"/>
  <c r="E144" i="9"/>
  <c r="E145" i="9"/>
  <c r="E146" i="9"/>
  <c r="G125" i="12"/>
  <c r="G126" i="12"/>
  <c r="G127" i="12"/>
  <c r="E141" i="10"/>
  <c r="H141" i="10"/>
  <c r="J141" i="10"/>
  <c r="E142" i="10"/>
  <c r="H142" i="10"/>
  <c r="J142" i="10"/>
  <c r="E143" i="10"/>
  <c r="H143" i="10"/>
  <c r="J143" i="10"/>
  <c r="E141" i="9"/>
  <c r="E142" i="9"/>
  <c r="E143" i="9"/>
  <c r="G122" i="12"/>
  <c r="G123" i="12"/>
  <c r="G124" i="12"/>
  <c r="I25" i="10"/>
  <c r="G25" i="10"/>
  <c r="H26" i="10" s="1"/>
  <c r="F25" i="10"/>
  <c r="D25" i="10"/>
  <c r="E138" i="10"/>
  <c r="H138" i="10"/>
  <c r="J138" i="10"/>
  <c r="E139" i="10"/>
  <c r="H139" i="10"/>
  <c r="J139" i="10"/>
  <c r="E140" i="10"/>
  <c r="H140" i="10"/>
  <c r="J140" i="10"/>
  <c r="F25" i="9"/>
  <c r="D25" i="9"/>
  <c r="E26" i="9" s="1"/>
  <c r="E138" i="9"/>
  <c r="E139" i="9"/>
  <c r="E140" i="9"/>
  <c r="G119" i="12"/>
  <c r="G120" i="12"/>
  <c r="G121" i="12"/>
  <c r="E135" i="10"/>
  <c r="H135" i="10"/>
  <c r="J135" i="10"/>
  <c r="E136" i="10"/>
  <c r="H136" i="10"/>
  <c r="J136" i="10"/>
  <c r="E137" i="10"/>
  <c r="H137" i="10"/>
  <c r="J137" i="10"/>
  <c r="E135" i="9"/>
  <c r="E136" i="9"/>
  <c r="E137" i="9"/>
  <c r="G116" i="12"/>
  <c r="G117" i="12"/>
  <c r="G118" i="12"/>
  <c r="E132" i="10"/>
  <c r="H132" i="10"/>
  <c r="J132" i="10"/>
  <c r="E133" i="10"/>
  <c r="H133" i="10"/>
  <c r="J133" i="10"/>
  <c r="E134" i="10"/>
  <c r="H134" i="10"/>
  <c r="J134" i="10"/>
  <c r="E132" i="9"/>
  <c r="E133" i="9"/>
  <c r="E134" i="9"/>
  <c r="G113" i="12"/>
  <c r="G114" i="12"/>
  <c r="G115" i="12"/>
  <c r="E129" i="10"/>
  <c r="H129" i="10"/>
  <c r="J129" i="10"/>
  <c r="E130" i="10"/>
  <c r="H130" i="10"/>
  <c r="J130" i="10"/>
  <c r="E131" i="10"/>
  <c r="H131" i="10"/>
  <c r="J131" i="10"/>
  <c r="E129" i="9"/>
  <c r="E130" i="9"/>
  <c r="E131" i="9"/>
  <c r="I24" i="10"/>
  <c r="G24" i="10"/>
  <c r="F24" i="10"/>
  <c r="D24" i="10"/>
  <c r="F24" i="9"/>
  <c r="D24" i="9"/>
  <c r="G110" i="12"/>
  <c r="G111" i="12"/>
  <c r="G112" i="12"/>
  <c r="E126" i="10"/>
  <c r="H126" i="10"/>
  <c r="J126" i="10"/>
  <c r="E127" i="10"/>
  <c r="H127" i="10"/>
  <c r="J127" i="10"/>
  <c r="E128" i="10"/>
  <c r="H128" i="10"/>
  <c r="J128" i="10"/>
  <c r="E126" i="9"/>
  <c r="E127" i="9"/>
  <c r="E128" i="9"/>
  <c r="G107" i="12"/>
  <c r="G108" i="12"/>
  <c r="G109" i="12"/>
  <c r="E123" i="10"/>
  <c r="H123" i="10"/>
  <c r="J123" i="10"/>
  <c r="E124" i="10"/>
  <c r="H124" i="10"/>
  <c r="J124" i="10"/>
  <c r="E125" i="10"/>
  <c r="H125" i="10"/>
  <c r="J125" i="10"/>
  <c r="E123" i="9"/>
  <c r="E124" i="9"/>
  <c r="E125" i="9"/>
  <c r="G104" i="12"/>
  <c r="G105" i="12"/>
  <c r="G106" i="12"/>
  <c r="E120" i="10"/>
  <c r="H120" i="10"/>
  <c r="J120" i="10"/>
  <c r="E121" i="10"/>
  <c r="H121" i="10"/>
  <c r="J121" i="10"/>
  <c r="E122" i="10"/>
  <c r="H122" i="10"/>
  <c r="J122" i="10"/>
  <c r="E120" i="9"/>
  <c r="E121" i="9"/>
  <c r="E122" i="9"/>
  <c r="G101" i="12"/>
  <c r="G102" i="12"/>
  <c r="G103" i="12"/>
  <c r="E117" i="10"/>
  <c r="H117" i="10"/>
  <c r="J117" i="10"/>
  <c r="E118" i="10"/>
  <c r="H118" i="10"/>
  <c r="J118" i="10"/>
  <c r="E119" i="10"/>
  <c r="H119" i="10"/>
  <c r="J119" i="10"/>
  <c r="E117" i="9"/>
  <c r="E118" i="9"/>
  <c r="E119" i="9"/>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5" i="12"/>
  <c r="G14" i="12"/>
  <c r="G13" i="12"/>
  <c r="G12" i="12"/>
  <c r="G11" i="12"/>
  <c r="G10" i="12"/>
  <c r="G9" i="12"/>
  <c r="G8" i="12"/>
  <c r="G7" i="12"/>
  <c r="G6" i="12"/>
  <c r="J116" i="10"/>
  <c r="H116" i="10"/>
  <c r="E116" i="10"/>
  <c r="J115" i="10"/>
  <c r="H115" i="10"/>
  <c r="E115" i="10"/>
  <c r="J114" i="10"/>
  <c r="H114" i="10"/>
  <c r="E114" i="10"/>
  <c r="J113" i="10"/>
  <c r="H113" i="10"/>
  <c r="E113" i="10"/>
  <c r="J112" i="10"/>
  <c r="H112" i="10"/>
  <c r="E112" i="10"/>
  <c r="J111" i="10"/>
  <c r="H111" i="10"/>
  <c r="E111" i="10"/>
  <c r="J110" i="10"/>
  <c r="H110" i="10"/>
  <c r="E110" i="10"/>
  <c r="J109" i="10"/>
  <c r="H109" i="10"/>
  <c r="E109" i="10"/>
  <c r="J108" i="10"/>
  <c r="H108" i="10"/>
  <c r="E108" i="10"/>
  <c r="J107" i="10"/>
  <c r="H107" i="10"/>
  <c r="E107" i="10"/>
  <c r="J106" i="10"/>
  <c r="H106" i="10"/>
  <c r="E106" i="10"/>
  <c r="J105" i="10"/>
  <c r="H105" i="10"/>
  <c r="E105" i="10"/>
  <c r="J104" i="10"/>
  <c r="H104" i="10"/>
  <c r="E104" i="10"/>
  <c r="J103" i="10"/>
  <c r="H103" i="10"/>
  <c r="E103" i="10"/>
  <c r="J102" i="10"/>
  <c r="H102" i="10"/>
  <c r="E102" i="10"/>
  <c r="J101" i="10"/>
  <c r="H101" i="10"/>
  <c r="E101" i="10"/>
  <c r="J100" i="10"/>
  <c r="H100" i="10"/>
  <c r="E100" i="10"/>
  <c r="J99" i="10"/>
  <c r="H99" i="10"/>
  <c r="E99" i="10"/>
  <c r="J98" i="10"/>
  <c r="H98" i="10"/>
  <c r="E98" i="10"/>
  <c r="J97" i="10"/>
  <c r="H97" i="10"/>
  <c r="E97" i="10"/>
  <c r="J96" i="10"/>
  <c r="H96" i="10"/>
  <c r="E96" i="10"/>
  <c r="J95" i="10"/>
  <c r="H95" i="10"/>
  <c r="E95" i="10"/>
  <c r="J94" i="10"/>
  <c r="H94" i="10"/>
  <c r="E94" i="10"/>
  <c r="J93" i="10"/>
  <c r="H93" i="10"/>
  <c r="E93" i="10"/>
  <c r="J92" i="10"/>
  <c r="H92" i="10"/>
  <c r="E92" i="10"/>
  <c r="J91" i="10"/>
  <c r="H91" i="10"/>
  <c r="E91" i="10"/>
  <c r="J90" i="10"/>
  <c r="H90" i="10"/>
  <c r="E90" i="10"/>
  <c r="J89" i="10"/>
  <c r="H89" i="10"/>
  <c r="E89" i="10"/>
  <c r="J88" i="10"/>
  <c r="H88" i="10"/>
  <c r="E88" i="10"/>
  <c r="J87" i="10"/>
  <c r="H87" i="10"/>
  <c r="E87" i="10"/>
  <c r="J86" i="10"/>
  <c r="H86" i="10"/>
  <c r="E86" i="10"/>
  <c r="J85" i="10"/>
  <c r="H85" i="10"/>
  <c r="E85" i="10"/>
  <c r="J84" i="10"/>
  <c r="H84" i="10"/>
  <c r="E84" i="10"/>
  <c r="J83" i="10"/>
  <c r="H83" i="10"/>
  <c r="E83" i="10"/>
  <c r="J82" i="10"/>
  <c r="H82" i="10"/>
  <c r="E82" i="10"/>
  <c r="J81" i="10"/>
  <c r="H81" i="10"/>
  <c r="E81" i="10"/>
  <c r="J80" i="10"/>
  <c r="H80" i="10"/>
  <c r="E80" i="10"/>
  <c r="J79" i="10"/>
  <c r="H79" i="10"/>
  <c r="E79" i="10"/>
  <c r="J78" i="10"/>
  <c r="H78" i="10"/>
  <c r="E78" i="10"/>
  <c r="J77" i="10"/>
  <c r="H77" i="10"/>
  <c r="E77" i="10"/>
  <c r="J76" i="10"/>
  <c r="H76" i="10"/>
  <c r="E76" i="10"/>
  <c r="J75" i="10"/>
  <c r="H75" i="10"/>
  <c r="E75" i="10"/>
  <c r="J74" i="10"/>
  <c r="H74" i="10"/>
  <c r="E74" i="10"/>
  <c r="J73" i="10"/>
  <c r="H73" i="10"/>
  <c r="E73" i="10"/>
  <c r="J72" i="10"/>
  <c r="H72" i="10"/>
  <c r="E72" i="10"/>
  <c r="J71" i="10"/>
  <c r="H71" i="10"/>
  <c r="E71" i="10"/>
  <c r="J70" i="10"/>
  <c r="H70" i="10"/>
  <c r="E70" i="10"/>
  <c r="J69" i="10"/>
  <c r="H69" i="10"/>
  <c r="E69" i="10"/>
  <c r="J68" i="10"/>
  <c r="H68" i="10"/>
  <c r="E68" i="10"/>
  <c r="J67" i="10"/>
  <c r="H67" i="10"/>
  <c r="E67" i="10"/>
  <c r="J66" i="10"/>
  <c r="H66" i="10"/>
  <c r="E66" i="10"/>
  <c r="J65" i="10"/>
  <c r="H65" i="10"/>
  <c r="E65" i="10"/>
  <c r="J64" i="10"/>
  <c r="H64" i="10"/>
  <c r="E64" i="10"/>
  <c r="J63" i="10"/>
  <c r="H63" i="10"/>
  <c r="E63" i="10"/>
  <c r="J62" i="10"/>
  <c r="H62" i="10"/>
  <c r="E62" i="10"/>
  <c r="J61" i="10"/>
  <c r="H61" i="10"/>
  <c r="E61" i="10"/>
  <c r="J60" i="10"/>
  <c r="H60" i="10"/>
  <c r="E60" i="10"/>
  <c r="J59" i="10"/>
  <c r="H59" i="10"/>
  <c r="E59" i="10"/>
  <c r="J58" i="10"/>
  <c r="H58" i="10"/>
  <c r="E58" i="10"/>
  <c r="J57" i="10"/>
  <c r="H57" i="10"/>
  <c r="E57" i="10"/>
  <c r="J56" i="10"/>
  <c r="H56" i="10"/>
  <c r="E56" i="10"/>
  <c r="J55" i="10"/>
  <c r="H55" i="10"/>
  <c r="E55" i="10"/>
  <c r="J54" i="10"/>
  <c r="H54" i="10"/>
  <c r="E54" i="10"/>
  <c r="J53" i="10"/>
  <c r="H53" i="10"/>
  <c r="E53" i="10"/>
  <c r="J52" i="10"/>
  <c r="H52" i="10"/>
  <c r="E52" i="10"/>
  <c r="J51" i="10"/>
  <c r="H51" i="10"/>
  <c r="E51" i="10"/>
  <c r="J50" i="10"/>
  <c r="H50" i="10"/>
  <c r="E50" i="10"/>
  <c r="J49" i="10"/>
  <c r="H49" i="10"/>
  <c r="E49" i="10"/>
  <c r="J48" i="10"/>
  <c r="H48" i="10"/>
  <c r="E48" i="10"/>
  <c r="J47" i="10"/>
  <c r="H47" i="10"/>
  <c r="E47" i="10"/>
  <c r="J46" i="10"/>
  <c r="H46" i="10"/>
  <c r="E46" i="10"/>
  <c r="J45" i="10"/>
  <c r="H45" i="10"/>
  <c r="E45" i="10"/>
  <c r="J44" i="10"/>
  <c r="H44" i="10"/>
  <c r="E44" i="10"/>
  <c r="J43" i="10"/>
  <c r="H43" i="10"/>
  <c r="E43" i="10"/>
  <c r="J42" i="10"/>
  <c r="H42" i="10"/>
  <c r="E42" i="10"/>
  <c r="J41" i="10"/>
  <c r="H41" i="10"/>
  <c r="E41" i="10"/>
  <c r="J40" i="10"/>
  <c r="H40" i="10"/>
  <c r="E40" i="10"/>
  <c r="J39" i="10"/>
  <c r="H39" i="10"/>
  <c r="E39" i="10"/>
  <c r="J38" i="10"/>
  <c r="H38" i="10"/>
  <c r="E38" i="10"/>
  <c r="J37" i="10"/>
  <c r="H37" i="10"/>
  <c r="E37" i="10"/>
  <c r="J36" i="10"/>
  <c r="H36" i="10"/>
  <c r="E36" i="10"/>
  <c r="J35" i="10"/>
  <c r="H35" i="10"/>
  <c r="E35" i="10"/>
  <c r="J34" i="10"/>
  <c r="H34" i="10"/>
  <c r="E34" i="10"/>
  <c r="J33" i="10"/>
  <c r="H33" i="10"/>
  <c r="E33" i="10"/>
  <c r="I23" i="10"/>
  <c r="G23" i="10"/>
  <c r="F23" i="10"/>
  <c r="D23" i="10"/>
  <c r="E24" i="10" s="1"/>
  <c r="I22" i="10"/>
  <c r="G22" i="10"/>
  <c r="F22" i="10"/>
  <c r="D22" i="10"/>
  <c r="I21" i="10"/>
  <c r="G21" i="10"/>
  <c r="F21" i="10"/>
  <c r="D21" i="10"/>
  <c r="I20" i="10"/>
  <c r="G20" i="10"/>
  <c r="F20" i="10"/>
  <c r="D20" i="10"/>
  <c r="I19" i="10"/>
  <c r="G19" i="10"/>
  <c r="F19" i="10"/>
  <c r="D19" i="10"/>
  <c r="I18" i="10"/>
  <c r="G18" i="10"/>
  <c r="F18" i="10"/>
  <c r="D18" i="10"/>
  <c r="I17" i="10"/>
  <c r="G17" i="10"/>
  <c r="F17" i="10"/>
  <c r="D17" i="10"/>
  <c r="E17" i="10" s="1"/>
  <c r="J16" i="10"/>
  <c r="H16" i="10"/>
  <c r="E16" i="10"/>
  <c r="J15" i="10"/>
  <c r="H15" i="10"/>
  <c r="E15" i="10"/>
  <c r="J14" i="10"/>
  <c r="H14" i="10"/>
  <c r="E14" i="10"/>
  <c r="J13" i="10"/>
  <c r="H13" i="10"/>
  <c r="E13" i="10"/>
  <c r="J12" i="10"/>
  <c r="H12" i="10"/>
  <c r="E12" i="10"/>
  <c r="J11" i="10"/>
  <c r="H11" i="10"/>
  <c r="E11" i="10"/>
  <c r="J10" i="10"/>
  <c r="H10" i="10"/>
  <c r="E10" i="10"/>
  <c r="J9" i="10"/>
  <c r="H9" i="10"/>
  <c r="E9" i="10"/>
  <c r="J8" i="10"/>
  <c r="H8" i="10"/>
  <c r="E8" i="10"/>
  <c r="J7" i="10"/>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F23" i="9"/>
  <c r="D23" i="9"/>
  <c r="F22" i="9"/>
  <c r="D22" i="9"/>
  <c r="F21" i="9"/>
  <c r="D21" i="9"/>
  <c r="F20" i="9"/>
  <c r="D20" i="9"/>
  <c r="F19" i="9"/>
  <c r="D19" i="9"/>
  <c r="E19" i="9" s="1"/>
  <c r="F18" i="9"/>
  <c r="D18" i="9"/>
  <c r="F17" i="9"/>
  <c r="D17" i="9"/>
  <c r="E17" i="9" s="1"/>
  <c r="E16" i="9"/>
  <c r="E15" i="9"/>
  <c r="E14" i="9"/>
  <c r="E13" i="9"/>
  <c r="J19" i="10" l="1"/>
  <c r="H18" i="10"/>
  <c r="H22" i="10"/>
  <c r="J17" i="10"/>
  <c r="E18" i="10"/>
  <c r="E22" i="9"/>
  <c r="J20" i="10"/>
  <c r="E21" i="9"/>
  <c r="J24" i="10"/>
  <c r="J21" i="10"/>
  <c r="H21" i="10"/>
  <c r="H19" i="10"/>
  <c r="E23" i="10"/>
  <c r="E18" i="9"/>
  <c r="H23" i="10"/>
  <c r="H25" i="10"/>
  <c r="J22" i="10"/>
  <c r="H20" i="10"/>
  <c r="E20" i="10"/>
  <c r="J23" i="10"/>
  <c r="E25" i="10"/>
  <c r="E26" i="10"/>
  <c r="H17" i="10"/>
  <c r="E23" i="9"/>
  <c r="E20" i="9"/>
  <c r="E25" i="9"/>
  <c r="E22" i="10"/>
  <c r="H24" i="10"/>
  <c r="J25" i="10"/>
  <c r="E21" i="10"/>
  <c r="J18" i="10"/>
  <c r="E19" i="10"/>
  <c r="E24" i="9"/>
</calcChain>
</file>

<file path=xl/sharedStrings.xml><?xml version="1.0" encoding="utf-8"?>
<sst xmlns="http://schemas.openxmlformats.org/spreadsheetml/2006/main" count="1631" uniqueCount="72">
  <si>
    <t xml:space="preserve">Penetración cada 100 hab. </t>
  </si>
  <si>
    <t>Ene</t>
  </si>
  <si>
    <t>Mar</t>
  </si>
  <si>
    <t>Abr</t>
  </si>
  <si>
    <t>May</t>
  </si>
  <si>
    <t>Jun</t>
  </si>
  <si>
    <t>Jul</t>
  </si>
  <si>
    <t>Ago</t>
  </si>
  <si>
    <t>Sep</t>
  </si>
  <si>
    <t>Oct</t>
  </si>
  <si>
    <t>Nov</t>
  </si>
  <si>
    <t>Dic</t>
  </si>
  <si>
    <t xml:space="preserve">SERVICIO DE TELEFONÍA MÓVIL: </t>
  </si>
  <si>
    <t>Año</t>
  </si>
  <si>
    <t xml:space="preserve">Crecimiento anual  </t>
  </si>
  <si>
    <t xml:space="preserve">Crecimiento mensual  </t>
  </si>
  <si>
    <t xml:space="preserve"> Número de abonados con Contrato </t>
  </si>
  <si>
    <t xml:space="preserve">Número de abonados con Prepago </t>
  </si>
  <si>
    <t xml:space="preserve">Abonados  a nivel nacional </t>
  </si>
  <si>
    <t>Mes</t>
  </si>
  <si>
    <t xml:space="preserve">Abonados a nivel nacional </t>
  </si>
  <si>
    <t xml:space="preserve">Crecimiento Anual  Contrato </t>
  </si>
  <si>
    <t xml:space="preserve">Penetración cada 100 hab. Contrato  </t>
  </si>
  <si>
    <t>Crecimiento Anual Prepago</t>
  </si>
  <si>
    <t xml:space="preserve">Penetración cada 100 hab. Prepago  </t>
  </si>
  <si>
    <t xml:space="preserve">Crecimiento Mensual Contrato </t>
  </si>
  <si>
    <t>Crecimiento Mensual Prepago</t>
  </si>
  <si>
    <t>&lt;&lt; VOLVER</t>
  </si>
  <si>
    <t>INDICE</t>
  </si>
  <si>
    <t>&gt;</t>
  </si>
  <si>
    <t>www.subtel.cl</t>
  </si>
  <si>
    <t xml:space="preserve">MÓVIL </t>
  </si>
  <si>
    <t xml:space="preserve">ESTADÍSTICAS DE ABONADOS DE TELEFONÍA </t>
  </si>
  <si>
    <t>Feb</t>
  </si>
  <si>
    <t xml:space="preserve"> Número de abonados Segmento Residencial</t>
  </si>
  <si>
    <t xml:space="preserve"> Número de abonados Segmento Comercial</t>
  </si>
  <si>
    <t xml:space="preserve"> Número de abonados sin clasificación.</t>
  </si>
  <si>
    <t>Claro</t>
  </si>
  <si>
    <t>ENTEL PCS</t>
  </si>
  <si>
    <t>Movistar</t>
  </si>
  <si>
    <t>Interexport</t>
  </si>
  <si>
    <t>Telsur</t>
  </si>
  <si>
    <t>Virgin</t>
  </si>
  <si>
    <t>VTR</t>
  </si>
  <si>
    <t>Netline</t>
  </si>
  <si>
    <t>Nomade</t>
  </si>
  <si>
    <t>Falabella Móvil</t>
  </si>
  <si>
    <t>NUMERO DE ABONADOS TOTALES 30 DÍAS</t>
  </si>
  <si>
    <t xml:space="preserve">NUMERO DE ABONADOS 30 DÍAS POR TIPO DE PLAN COMERCIAL </t>
  </si>
  <si>
    <t>NUMERO DE ABONADOS 30 DÍAS POR TIPO DE CLIENTE</t>
  </si>
  <si>
    <t>PARTICIPACIÓN DE MERCADO DE LAS EMPRESAS - ABONADOS 30 DÍAS</t>
  </si>
  <si>
    <t>ABONADOS 30 DÍAS POR EMPRESA</t>
  </si>
  <si>
    <t>3.1.Servicio de telefonía Móvil: Número de abonados totales 30 días.</t>
  </si>
  <si>
    <t xml:space="preserve">3.2.Servicio de telefonía Móvil: Número de abonados 30 días por tipo de plan comercial. </t>
  </si>
  <si>
    <t>3.3.Servicio de telefonía Móvil: Número de abonados 30 días por tipo de cliente.</t>
  </si>
  <si>
    <t>3.4.Servicio de telefonía Móvil: Participación de Mercado Abonados 30 días</t>
  </si>
  <si>
    <t xml:space="preserve">3.5.Servicio de telefonía Móvil: Abonados 30 días por empresa </t>
  </si>
  <si>
    <t>ABONADOS 30 DÍAS DE PREPAGO POR EMPRESA</t>
  </si>
  <si>
    <t xml:space="preserve">3.6.Servicio de telefonía Móvil: Abonados 30 días de prepago por empresa </t>
  </si>
  <si>
    <t>ABONADOS 30 DÍAS DE CONTRATO POR EMPRESA</t>
  </si>
  <si>
    <t xml:space="preserve">3.7.Servicio de telefonía Móvil: Abonados 30 días de contrato por empresa </t>
  </si>
  <si>
    <t>Telestar</t>
  </si>
  <si>
    <t>Total Contrato</t>
  </si>
  <si>
    <t>Total Prepago</t>
  </si>
  <si>
    <t>Total</t>
  </si>
  <si>
    <t>Simple</t>
  </si>
  <si>
    <t>WOM</t>
  </si>
  <si>
    <t>Total de Abonados</t>
  </si>
  <si>
    <t xml:space="preserve"> </t>
  </si>
  <si>
    <t>Mundo Pacífico</t>
  </si>
  <si>
    <t>Suma Móvil Chile</t>
  </si>
  <si>
    <t>VAR. JUN.24-JUN.25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</si>
</sst>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_-* #,##0.00\ _€_-;\-* #,##0.00\ _€_-;_-* &quot;-&quot;??\ _€_-;_-@_-"/>
    <numFmt numFmtId="166" formatCode="_-* #,##0\ _€_-;\-* #,##0\ _€_-;_-* &quot;-&quot;??\ _€_-;_-@_-"/>
    <numFmt numFmtId="167" formatCode="_-* #,##0_-;\-* #,##0_-;_-* &quot;-&quot;??_-;_-@_-"/>
    <numFmt numFmtId="168" formatCode="0.00%\ \ \ \ "/>
    <numFmt numFmtId="169" formatCode="0.000%"/>
    <numFmt numFmtId="170" formatCode="0.0000%"/>
    <numFmt numFmtId="171" formatCode="0.0%"/>
    <numFmt numFmtId="172" formatCode="#,##0.00000"/>
    <numFmt numFmtId="173" formatCode="#,##0.0"/>
    <numFmt numFmtId="174" formatCode="#,##0_ ;\-#,##0\ "/>
    <numFmt numFmtId="175" formatCode="#,##0.00_ ;\-#,##0.00\ "/>
  </numFmts>
  <fonts count="45" x14ac:knownFonts="1">
    <font>
      <sz val="10"/>
      <name val="Arial"/>
    </font>
    <font>
      <sz val="10"/>
      <name val="Arial"/>
      <family val="2"/>
    </font>
    <font>
      <sz val="9"/>
      <name val="Arial"/>
      <family val="2"/>
    </font>
    <font>
      <b/>
      <sz val="9"/>
      <name val="Arial"/>
      <family val="2"/>
    </font>
    <font>
      <u/>
      <sz val="10"/>
      <color indexed="12"/>
      <name val="Arial"/>
      <family val="2"/>
    </font>
    <font>
      <sz val="9"/>
      <color indexed="44"/>
      <name val="Arial"/>
      <family val="2"/>
    </font>
    <font>
      <b/>
      <u/>
      <sz val="8"/>
      <color indexed="9"/>
      <name val="Arial"/>
      <family val="2"/>
    </font>
    <font>
      <b/>
      <sz val="9"/>
      <color indexed="9"/>
      <name val="Arial"/>
      <family val="2"/>
    </font>
    <font>
      <b/>
      <i/>
      <sz val="9"/>
      <color indexed="9"/>
      <name val="Arial"/>
      <family val="2"/>
    </font>
    <font>
      <sz val="7"/>
      <name val="Arial"/>
      <family val="2"/>
    </font>
    <font>
      <sz val="9"/>
      <name val="Arial"/>
      <family val="2"/>
    </font>
    <font>
      <sz val="8"/>
      <color indexed="23"/>
      <name val="Arial"/>
      <family val="2"/>
    </font>
    <font>
      <b/>
      <u/>
      <sz val="10"/>
      <color indexed="9"/>
      <name val="Arial"/>
      <family val="2"/>
    </font>
    <font>
      <sz val="10"/>
      <color indexed="62"/>
      <name val="Arial"/>
      <family val="2"/>
    </font>
    <font>
      <sz val="10"/>
      <name val="Arial"/>
      <family val="2"/>
    </font>
    <font>
      <b/>
      <sz val="9"/>
      <color indexed="44"/>
      <name val="Arial"/>
      <family val="2"/>
    </font>
    <font>
      <b/>
      <sz val="12"/>
      <color indexed="44"/>
      <name val="Arial"/>
      <family val="2"/>
    </font>
    <font>
      <sz val="12"/>
      <name val="Arial"/>
      <family val="2"/>
    </font>
    <font>
      <b/>
      <sz val="12"/>
      <color indexed="9"/>
      <name val="Arial"/>
      <family val="2"/>
    </font>
    <font>
      <sz val="12"/>
      <color indexed="10"/>
      <name val="Arial"/>
      <family val="2"/>
    </font>
    <font>
      <sz val="12"/>
      <color indexed="23"/>
      <name val="Arial"/>
      <family val="2"/>
    </font>
    <font>
      <sz val="12"/>
      <color indexed="21"/>
      <name val="Arial"/>
      <family val="2"/>
    </font>
    <font>
      <u/>
      <sz val="12"/>
      <color indexed="21"/>
      <name val="Arial"/>
      <family val="2"/>
    </font>
    <font>
      <b/>
      <sz val="12"/>
      <color indexed="21"/>
      <name val="Arial"/>
      <family val="2"/>
    </font>
    <font>
      <sz val="8"/>
      <name val="Arial"/>
      <family val="2"/>
    </font>
    <font>
      <b/>
      <sz val="10"/>
      <name val="Arial"/>
      <family val="2"/>
    </font>
    <font>
      <b/>
      <u/>
      <sz val="12"/>
      <color indexed="21"/>
      <name val="Arial"/>
      <family val="2"/>
    </font>
    <font>
      <b/>
      <u/>
      <sz val="8"/>
      <name val="Arial"/>
      <family val="2"/>
    </font>
    <font>
      <sz val="10"/>
      <name val="Arial"/>
      <family val="2"/>
    </font>
    <font>
      <b/>
      <i/>
      <sz val="9"/>
      <name val="Arial"/>
      <family val="2"/>
    </font>
    <font>
      <sz val="10"/>
      <color rgb="FF0000FF"/>
      <name val="Arial"/>
      <family val="2"/>
    </font>
    <font>
      <sz val="9"/>
      <color rgb="FF0000FF"/>
      <name val="Arial"/>
      <family val="2"/>
    </font>
    <font>
      <u/>
      <sz val="9"/>
      <color rgb="FF0000FF"/>
      <name val="Arial"/>
      <family val="2"/>
    </font>
    <font>
      <sz val="9"/>
      <color rgb="FFFF0000"/>
      <name val="Arial"/>
      <family val="2"/>
    </font>
    <font>
      <b/>
      <u/>
      <sz val="8"/>
      <color rgb="FFFF0000"/>
      <name val="Arial"/>
      <family val="2"/>
    </font>
    <font>
      <sz val="10"/>
      <color theme="3" tint="0.59999389629810485"/>
      <name val="Arial"/>
      <family val="2"/>
    </font>
    <font>
      <b/>
      <u/>
      <sz val="10"/>
      <color theme="3" tint="0.59999389629810485"/>
      <name val="Arial"/>
      <family val="2"/>
    </font>
    <font>
      <sz val="10"/>
      <color theme="0"/>
      <name val="Arial"/>
      <family val="2"/>
    </font>
    <font>
      <sz val="10"/>
      <color rgb="FFFF0000"/>
      <name val="Arial"/>
      <family val="2"/>
    </font>
    <font>
      <b/>
      <sz val="9"/>
      <color rgb="FF0070C0"/>
      <name val="Arial"/>
      <family val="2"/>
    </font>
    <font>
      <b/>
      <sz val="9"/>
      <color theme="0"/>
      <name val="Arial"/>
      <family val="2"/>
    </font>
    <font>
      <sz val="9"/>
      <color theme="0"/>
      <name val="Arial"/>
      <family val="2"/>
    </font>
    <font>
      <b/>
      <i/>
      <sz val="9"/>
      <color rgb="FFFF0000"/>
      <name val="Arial"/>
      <family val="2"/>
    </font>
    <font>
      <b/>
      <sz val="10"/>
      <color rgb="FFFF0000"/>
      <name val="Arial"/>
      <family val="2"/>
    </font>
    <font>
      <b/>
      <sz val="8"/>
      <color indexed="9"/>
      <name val="Arial"/>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1">
    <border>
      <left/>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5">
    <xf numFmtId="0" fontId="0" fillId="0" borderId="0"/>
    <xf numFmtId="0" fontId="28" fillId="0" borderId="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9" fontId="1" fillId="0" borderId="0" applyFont="0" applyFill="0" applyBorder="0" applyAlignment="0" applyProtection="0"/>
  </cellStyleXfs>
  <cellXfs count="188">
    <xf numFmtId="0" fontId="0" fillId="0" borderId="0" xfId="0"/>
    <xf numFmtId="0" fontId="0" fillId="0" borderId="0" xfId="1" applyFont="1"/>
    <xf numFmtId="0" fontId="2" fillId="0" borderId="0" xfId="1" applyFont="1"/>
    <xf numFmtId="0" fontId="6" fillId="0" borderId="0" xfId="2" applyFont="1" applyFill="1" applyAlignment="1" applyProtection="1"/>
    <xf numFmtId="0" fontId="8" fillId="0" borderId="0" xfId="1" applyFont="1"/>
    <xf numFmtId="0" fontId="7" fillId="0" borderId="0" xfId="1" applyFont="1"/>
    <xf numFmtId="166" fontId="2" fillId="0" borderId="0" xfId="3" applyNumberFormat="1" applyFont="1" applyFill="1" applyBorder="1"/>
    <xf numFmtId="166" fontId="2" fillId="0" borderId="0" xfId="3" applyNumberFormat="1" applyFont="1" applyFill="1" applyBorder="1" applyAlignment="1">
      <alignment horizontal="center"/>
    </xf>
    <xf numFmtId="0" fontId="9" fillId="0" borderId="0" xfId="1" applyFont="1"/>
    <xf numFmtId="165" fontId="2" fillId="0" borderId="0" xfId="1" applyNumberFormat="1" applyFont="1"/>
    <xf numFmtId="0" fontId="11" fillId="0" borderId="0" xfId="1" applyFont="1"/>
    <xf numFmtId="167" fontId="2" fillId="0" borderId="0" xfId="3" applyNumberFormat="1" applyFont="1" applyFill="1" applyBorder="1"/>
    <xf numFmtId="168" fontId="2" fillId="0" borderId="0" xfId="4" applyNumberFormat="1" applyFont="1" applyFill="1" applyBorder="1"/>
    <xf numFmtId="167" fontId="10" fillId="0" borderId="0" xfId="3" applyNumberFormat="1" applyFont="1"/>
    <xf numFmtId="166" fontId="3" fillId="0" borderId="0" xfId="3" applyNumberFormat="1" applyFont="1" applyBorder="1"/>
    <xf numFmtId="167" fontId="2" fillId="0" borderId="0" xfId="1" applyNumberFormat="1" applyFont="1" applyAlignment="1">
      <alignment horizontal="center"/>
    </xf>
    <xf numFmtId="3" fontId="3" fillId="0" borderId="0" xfId="1" applyNumberFormat="1" applyFont="1"/>
    <xf numFmtId="3" fontId="14" fillId="0" borderId="0" xfId="1" applyNumberFormat="1" applyFont="1"/>
    <xf numFmtId="0" fontId="14" fillId="0" borderId="0" xfId="1" applyFont="1"/>
    <xf numFmtId="0" fontId="3" fillId="0" borderId="0" xfId="1" applyFont="1" applyAlignment="1">
      <alignment horizontal="center"/>
    </xf>
    <xf numFmtId="0" fontId="3" fillId="0" borderId="0" xfId="1" applyFont="1" applyAlignment="1">
      <alignment horizontal="right"/>
    </xf>
    <xf numFmtId="0" fontId="17" fillId="0" borderId="0" xfId="1" applyFont="1"/>
    <xf numFmtId="0" fontId="20" fillId="0" borderId="0" xfId="1" applyFont="1"/>
    <xf numFmtId="3" fontId="2" fillId="0" borderId="0" xfId="3" applyNumberFormat="1" applyFont="1" applyFill="1" applyBorder="1" applyAlignment="1">
      <alignment horizontal="center"/>
    </xf>
    <xf numFmtId="10"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0" fontId="15" fillId="0" borderId="0" xfId="1" applyFont="1"/>
    <xf numFmtId="0" fontId="5" fillId="0" borderId="0" xfId="1" applyFont="1"/>
    <xf numFmtId="10" fontId="24" fillId="0" borderId="0" xfId="4" applyNumberFormat="1" applyFont="1" applyFill="1" applyBorder="1"/>
    <xf numFmtId="0" fontId="6" fillId="0" borderId="0" xfId="2" applyFont="1" applyFill="1" applyBorder="1" applyAlignment="1" applyProtection="1"/>
    <xf numFmtId="0" fontId="3" fillId="0" borderId="10" xfId="1" applyFont="1" applyBorder="1" applyAlignment="1">
      <alignment horizontal="center"/>
    </xf>
    <xf numFmtId="0" fontId="3" fillId="0" borderId="5" xfId="1" applyFont="1" applyBorder="1" applyAlignment="1">
      <alignment horizontal="center"/>
    </xf>
    <xf numFmtId="0" fontId="3" fillId="0" borderId="11" xfId="1" applyFont="1" applyBorder="1" applyAlignment="1">
      <alignment horizontal="center"/>
    </xf>
    <xf numFmtId="0" fontId="3" fillId="0" borderId="6" xfId="1" applyFont="1" applyBorder="1" applyAlignment="1">
      <alignment horizontal="center"/>
    </xf>
    <xf numFmtId="0" fontId="3" fillId="0" borderId="12" xfId="1" applyFont="1" applyBorder="1" applyAlignment="1">
      <alignment horizontal="center"/>
    </xf>
    <xf numFmtId="0" fontId="3" fillId="0" borderId="8" xfId="1" applyFont="1" applyBorder="1" applyAlignment="1">
      <alignment horizontal="center"/>
    </xf>
    <xf numFmtId="3" fontId="13" fillId="0" borderId="0" xfId="1" applyNumberFormat="1" applyFont="1"/>
    <xf numFmtId="167" fontId="0" fillId="0" borderId="0" xfId="1" applyNumberFormat="1" applyFont="1"/>
    <xf numFmtId="166" fontId="0" fillId="0" borderId="0" xfId="1" applyNumberFormat="1" applyFont="1"/>
    <xf numFmtId="165" fontId="2" fillId="0" borderId="0" xfId="3" applyNumberFormat="1" applyFont="1" applyFill="1" applyBorder="1"/>
    <xf numFmtId="0" fontId="0" fillId="0" borderId="11" xfId="1" applyFont="1" applyBorder="1" applyAlignment="1">
      <alignment horizontal="center"/>
    </xf>
    <xf numFmtId="0" fontId="0" fillId="0" borderId="12" xfId="1" applyFont="1" applyBorder="1" applyAlignment="1">
      <alignment horizontal="center"/>
    </xf>
    <xf numFmtId="0" fontId="25" fillId="0" borderId="10" xfId="1" applyFont="1" applyBorder="1" applyAlignment="1">
      <alignment horizontal="center"/>
    </xf>
    <xf numFmtId="3" fontId="2" fillId="0" borderId="10" xfId="3" applyNumberFormat="1" applyFont="1" applyFill="1" applyBorder="1" applyAlignment="1">
      <alignment horizontal="center"/>
    </xf>
    <xf numFmtId="3" fontId="2" fillId="0" borderId="4" xfId="3" applyNumberFormat="1" applyFont="1" applyFill="1" applyBorder="1" applyAlignment="1">
      <alignment horizontal="center"/>
    </xf>
    <xf numFmtId="3" fontId="2" fillId="0" borderId="5" xfId="3" applyNumberFormat="1" applyFont="1" applyFill="1" applyBorder="1" applyAlignment="1">
      <alignment horizontal="center"/>
    </xf>
    <xf numFmtId="3" fontId="2" fillId="0" borderId="11" xfId="3" applyNumberFormat="1" applyFont="1" applyFill="1" applyBorder="1" applyAlignment="1">
      <alignment horizontal="center"/>
    </xf>
    <xf numFmtId="3" fontId="2" fillId="0" borderId="6" xfId="3" applyNumberFormat="1" applyFont="1" applyFill="1" applyBorder="1" applyAlignment="1">
      <alignment horizontal="center"/>
    </xf>
    <xf numFmtId="3" fontId="2" fillId="0" borderId="12" xfId="3" applyNumberFormat="1" applyFont="1" applyFill="1" applyBorder="1" applyAlignment="1">
      <alignment horizontal="center"/>
    </xf>
    <xf numFmtId="3" fontId="2" fillId="0" borderId="7" xfId="3" applyNumberFormat="1" applyFont="1" applyFill="1" applyBorder="1" applyAlignment="1">
      <alignment horizontal="center"/>
    </xf>
    <xf numFmtId="3" fontId="2" fillId="0" borderId="8" xfId="3" applyNumberFormat="1" applyFont="1" applyFill="1" applyBorder="1" applyAlignment="1">
      <alignment horizontal="center"/>
    </xf>
    <xf numFmtId="0" fontId="27" fillId="0" borderId="0" xfId="2" applyFont="1" applyFill="1" applyAlignment="1" applyProtection="1"/>
    <xf numFmtId="10" fontId="2" fillId="0" borderId="11" xfId="4" applyNumberFormat="1" applyFont="1" applyFill="1" applyBorder="1" applyAlignment="1">
      <alignment horizontal="center"/>
    </xf>
    <xf numFmtId="10" fontId="2" fillId="0" borderId="6" xfId="4" applyNumberFormat="1" applyFont="1" applyFill="1" applyBorder="1" applyAlignment="1">
      <alignment horizontal="center"/>
    </xf>
    <xf numFmtId="10" fontId="2" fillId="0" borderId="12" xfId="4" applyNumberFormat="1" applyFont="1" applyFill="1" applyBorder="1" applyAlignment="1">
      <alignment horizontal="center"/>
    </xf>
    <xf numFmtId="10" fontId="2" fillId="0" borderId="7" xfId="4" applyNumberFormat="1" applyFont="1" applyFill="1" applyBorder="1" applyAlignment="1">
      <alignment horizontal="center"/>
    </xf>
    <xf numFmtId="10" fontId="2" fillId="0" borderId="4" xfId="4" applyNumberFormat="1" applyFont="1" applyFill="1" applyBorder="1" applyAlignment="1">
      <alignment horizontal="center"/>
    </xf>
    <xf numFmtId="10" fontId="2" fillId="0" borderId="5" xfId="4" applyNumberFormat="1" applyFont="1" applyFill="1" applyBorder="1" applyAlignment="1">
      <alignment horizontal="center"/>
    </xf>
    <xf numFmtId="170" fontId="2" fillId="0" borderId="6" xfId="4" applyNumberFormat="1" applyFont="1" applyFill="1" applyBorder="1" applyAlignment="1">
      <alignment horizontal="center"/>
    </xf>
    <xf numFmtId="170" fontId="2" fillId="0" borderId="8" xfId="4" applyNumberFormat="1" applyFont="1" applyFill="1" applyBorder="1" applyAlignment="1">
      <alignment horizontal="center"/>
    </xf>
    <xf numFmtId="3" fontId="2" fillId="0" borderId="11" xfId="4" applyNumberFormat="1" applyFont="1" applyFill="1" applyBorder="1" applyAlignment="1">
      <alignment horizontal="center"/>
    </xf>
    <xf numFmtId="3" fontId="2" fillId="0" borderId="6" xfId="4" applyNumberFormat="1" applyFont="1" applyFill="1" applyBorder="1" applyAlignment="1">
      <alignment horizontal="center"/>
    </xf>
    <xf numFmtId="3" fontId="2" fillId="0" borderId="12" xfId="4" applyNumberFormat="1" applyFont="1" applyFill="1" applyBorder="1" applyAlignment="1">
      <alignment horizontal="center"/>
    </xf>
    <xf numFmtId="3" fontId="2" fillId="0" borderId="7" xfId="4" applyNumberFormat="1" applyFont="1" applyFill="1" applyBorder="1" applyAlignment="1">
      <alignment horizontal="center"/>
    </xf>
    <xf numFmtId="3" fontId="2" fillId="0" borderId="8" xfId="4" applyNumberFormat="1" applyFont="1" applyFill="1" applyBorder="1" applyAlignment="1">
      <alignment horizontal="center"/>
    </xf>
    <xf numFmtId="3" fontId="2" fillId="0" borderId="4" xfId="4" applyNumberFormat="1" applyFont="1" applyFill="1" applyBorder="1" applyAlignment="1">
      <alignment horizontal="center"/>
    </xf>
    <xf numFmtId="0" fontId="16" fillId="0" borderId="0" xfId="1" applyFont="1"/>
    <xf numFmtId="0" fontId="18" fillId="0" borderId="0" xfId="1" applyFont="1" applyAlignment="1">
      <alignment horizontal="center" vertical="center"/>
    </xf>
    <xf numFmtId="0" fontId="21" fillId="0" borderId="0" xfId="1" applyFont="1"/>
    <xf numFmtId="0" fontId="22" fillId="0" borderId="0" xfId="2" applyFont="1" applyFill="1" applyBorder="1" applyAlignment="1" applyProtection="1">
      <alignment horizontal="left"/>
    </xf>
    <xf numFmtId="0" fontId="19" fillId="0" borderId="0" xfId="1" applyFont="1"/>
    <xf numFmtId="0" fontId="23" fillId="0" borderId="0" xfId="1" applyFont="1"/>
    <xf numFmtId="0" fontId="26" fillId="0" borderId="0" xfId="2" applyFont="1" applyFill="1" applyAlignment="1" applyProtection="1"/>
    <xf numFmtId="0" fontId="12" fillId="0" borderId="0" xfId="2" applyFont="1" applyFill="1" applyAlignment="1" applyProtection="1">
      <alignment horizontal="right"/>
    </xf>
    <xf numFmtId="10" fontId="2" fillId="0" borderId="10" xfId="4" applyNumberFormat="1" applyFont="1" applyFill="1" applyBorder="1" applyAlignment="1">
      <alignment horizontal="center"/>
    </xf>
    <xf numFmtId="3" fontId="2" fillId="0" borderId="10" xfId="4" applyNumberFormat="1" applyFont="1" applyFill="1" applyBorder="1" applyAlignment="1">
      <alignment horizontal="center"/>
    </xf>
    <xf numFmtId="0" fontId="25" fillId="0" borderId="11" xfId="1" applyFont="1" applyBorder="1" applyAlignment="1">
      <alignment horizontal="center"/>
    </xf>
    <xf numFmtId="0" fontId="1" fillId="0" borderId="0" xfId="1" applyFont="1" applyAlignment="1">
      <alignment horizontal="right"/>
    </xf>
    <xf numFmtId="171" fontId="2" fillId="0" borderId="0" xfId="4" applyNumberFormat="1" applyFont="1" applyFill="1" applyBorder="1"/>
    <xf numFmtId="0" fontId="30" fillId="0" borderId="0" xfId="1" applyFont="1"/>
    <xf numFmtId="0" fontId="31" fillId="0" borderId="0" xfId="1" applyFont="1"/>
    <xf numFmtId="0" fontId="32" fillId="0" borderId="0" xfId="2" applyFont="1" applyFill="1" applyAlignment="1" applyProtection="1"/>
    <xf numFmtId="171" fontId="14" fillId="0" borderId="0" xfId="4" applyNumberFormat="1" applyFont="1" applyFill="1" applyBorder="1"/>
    <xf numFmtId="9" fontId="14" fillId="0" borderId="0" xfId="4" applyFont="1" applyFill="1" applyBorder="1"/>
    <xf numFmtId="171" fontId="0" fillId="0" borderId="0" xfId="4" applyNumberFormat="1" applyFont="1" applyFill="1" applyBorder="1"/>
    <xf numFmtId="3" fontId="29" fillId="0" borderId="0" xfId="1" applyNumberFormat="1" applyFont="1"/>
    <xf numFmtId="171" fontId="27" fillId="0" borderId="0" xfId="4" applyNumberFormat="1" applyFont="1" applyFill="1" applyBorder="1" applyAlignment="1" applyProtection="1"/>
    <xf numFmtId="170" fontId="2" fillId="0" borderId="0" xfId="4" applyNumberFormat="1" applyFont="1" applyFill="1" applyBorder="1" applyAlignment="1">
      <alignment horizontal="center"/>
    </xf>
    <xf numFmtId="170" fontId="2" fillId="0" borderId="7" xfId="4" applyNumberFormat="1" applyFont="1" applyFill="1" applyBorder="1" applyAlignment="1">
      <alignment horizontal="center"/>
    </xf>
    <xf numFmtId="170" fontId="2" fillId="0" borderId="4" xfId="4" applyNumberFormat="1" applyFont="1" applyFill="1" applyBorder="1" applyAlignment="1">
      <alignment horizontal="center"/>
    </xf>
    <xf numFmtId="0" fontId="25" fillId="0" borderId="12" xfId="1" applyFont="1" applyBorder="1" applyAlignment="1">
      <alignment horizontal="center"/>
    </xf>
    <xf numFmtId="0" fontId="0" fillId="0" borderId="0" xfId="1" applyFont="1" applyAlignment="1">
      <alignment horizontal="center"/>
    </xf>
    <xf numFmtId="0" fontId="3" fillId="0" borderId="0" xfId="1" applyFont="1"/>
    <xf numFmtId="0" fontId="25" fillId="0" borderId="0" xfId="1" applyFont="1" applyAlignment="1">
      <alignment horizontal="center"/>
    </xf>
    <xf numFmtId="0" fontId="3" fillId="0" borderId="0" xfId="0" applyFont="1"/>
    <xf numFmtId="0" fontId="3" fillId="0" borderId="0" xfId="0" applyFont="1" applyAlignment="1">
      <alignment horizontal="center"/>
    </xf>
    <xf numFmtId="9" fontId="34" fillId="0" borderId="0" xfId="4" applyFont="1" applyFill="1" applyBorder="1" applyAlignment="1" applyProtection="1"/>
    <xf numFmtId="10" fontId="33" fillId="0" borderId="0" xfId="4" applyNumberFormat="1" applyFont="1" applyFill="1" applyBorder="1"/>
    <xf numFmtId="4" fontId="2" fillId="0" borderId="4" xfId="4" applyNumberFormat="1" applyFont="1" applyFill="1" applyBorder="1" applyAlignment="1">
      <alignment horizontal="center"/>
    </xf>
    <xf numFmtId="4" fontId="2" fillId="0" borderId="0" xfId="4" applyNumberFormat="1" applyFont="1" applyFill="1" applyBorder="1" applyAlignment="1">
      <alignment horizontal="center"/>
    </xf>
    <xf numFmtId="4" fontId="2" fillId="0" borderId="7" xfId="4" applyNumberFormat="1" applyFont="1" applyFill="1" applyBorder="1" applyAlignment="1">
      <alignment horizontal="center"/>
    </xf>
    <xf numFmtId="0" fontId="35" fillId="0" borderId="0" xfId="1" applyFont="1"/>
    <xf numFmtId="0" fontId="36" fillId="0" borderId="0" xfId="2" applyFont="1" applyFill="1" applyAlignment="1" applyProtection="1">
      <alignment horizontal="left"/>
    </xf>
    <xf numFmtId="171" fontId="0" fillId="0" borderId="0" xfId="1" applyNumberFormat="1" applyFont="1"/>
    <xf numFmtId="171" fontId="2" fillId="0" borderId="0" xfId="4" applyNumberFormat="1" applyFont="1" applyFill="1" applyBorder="1" applyAlignment="1">
      <alignment horizontal="center"/>
    </xf>
    <xf numFmtId="170" fontId="2" fillId="0" borderId="5" xfId="4" applyNumberFormat="1" applyFont="1" applyFill="1" applyBorder="1" applyAlignment="1">
      <alignment horizontal="center"/>
    </xf>
    <xf numFmtId="3" fontId="2" fillId="0" borderId="5" xfId="4" applyNumberFormat="1" applyFont="1" applyFill="1" applyBorder="1" applyAlignment="1">
      <alignment horizontal="center"/>
    </xf>
    <xf numFmtId="166" fontId="3" fillId="0" borderId="18" xfId="3" applyNumberFormat="1" applyFont="1" applyFill="1" applyBorder="1"/>
    <xf numFmtId="166" fontId="3" fillId="0" borderId="20" xfId="3" applyNumberFormat="1" applyFont="1" applyFill="1" applyBorder="1"/>
    <xf numFmtId="166" fontId="3" fillId="0" borderId="19" xfId="3" applyNumberFormat="1" applyFont="1" applyFill="1" applyBorder="1"/>
    <xf numFmtId="3" fontId="3" fillId="0" borderId="5" xfId="4" applyNumberFormat="1" applyFont="1" applyFill="1" applyBorder="1" applyAlignment="1">
      <alignment horizontal="center"/>
    </xf>
    <xf numFmtId="3" fontId="3" fillId="0" borderId="6" xfId="4" applyNumberFormat="1" applyFont="1" applyFill="1" applyBorder="1" applyAlignment="1">
      <alignment horizontal="center"/>
    </xf>
    <xf numFmtId="3" fontId="3" fillId="0" borderId="8" xfId="4" applyNumberFormat="1" applyFont="1" applyFill="1" applyBorder="1" applyAlignment="1">
      <alignment horizontal="center"/>
    </xf>
    <xf numFmtId="0" fontId="37" fillId="0" borderId="0" xfId="1" applyFont="1"/>
    <xf numFmtId="3" fontId="3" fillId="0" borderId="5" xfId="3" applyNumberFormat="1" applyFont="1" applyFill="1" applyBorder="1" applyAlignment="1">
      <alignment horizontal="center"/>
    </xf>
    <xf numFmtId="3" fontId="3" fillId="0" borderId="6" xfId="3" applyNumberFormat="1" applyFont="1" applyFill="1" applyBorder="1" applyAlignment="1">
      <alignment horizontal="center"/>
    </xf>
    <xf numFmtId="3" fontId="3" fillId="0" borderId="8" xfId="3" applyNumberFormat="1" applyFont="1" applyFill="1" applyBorder="1" applyAlignment="1">
      <alignment horizontal="center"/>
    </xf>
    <xf numFmtId="3" fontId="0" fillId="0" borderId="0" xfId="1" applyNumberFormat="1" applyFont="1"/>
    <xf numFmtId="3" fontId="0" fillId="0" borderId="0" xfId="4" applyNumberFormat="1" applyFont="1" applyFill="1" applyBorder="1"/>
    <xf numFmtId="172" fontId="14" fillId="0" borderId="0" xfId="4" applyNumberFormat="1" applyFont="1" applyFill="1" applyBorder="1"/>
    <xf numFmtId="173" fontId="34" fillId="0" borderId="0" xfId="4" applyNumberFormat="1" applyFont="1" applyFill="1" applyBorder="1" applyAlignment="1" applyProtection="1"/>
    <xf numFmtId="174" fontId="2" fillId="0" borderId="4" xfId="1" applyNumberFormat="1" applyFont="1" applyBorder="1" applyAlignment="1">
      <alignment horizontal="center"/>
    </xf>
    <xf numFmtId="174" fontId="2" fillId="0" borderId="11" xfId="1" applyNumberFormat="1" applyFont="1" applyBorder="1" applyAlignment="1">
      <alignment horizontal="center"/>
    </xf>
    <xf numFmtId="175" fontId="2" fillId="0" borderId="5" xfId="1" applyNumberFormat="1" applyFont="1" applyBorder="1" applyAlignment="1">
      <alignment horizontal="center"/>
    </xf>
    <xf numFmtId="175" fontId="2" fillId="0" borderId="6" xfId="1" applyNumberFormat="1" applyFont="1" applyBorder="1" applyAlignment="1">
      <alignment horizontal="center"/>
    </xf>
    <xf numFmtId="175" fontId="2" fillId="0" borderId="8" xfId="1" applyNumberFormat="1" applyFont="1" applyBorder="1" applyAlignment="1">
      <alignment horizontal="center"/>
    </xf>
    <xf numFmtId="174" fontId="2" fillId="0" borderId="0" xfId="3" applyNumberFormat="1" applyFont="1" applyFill="1" applyBorder="1" applyAlignment="1">
      <alignment horizontal="center"/>
    </xf>
    <xf numFmtId="174" fontId="2" fillId="0" borderId="7" xfId="3" applyNumberFormat="1" applyFont="1" applyFill="1" applyBorder="1" applyAlignment="1">
      <alignment horizontal="center"/>
    </xf>
    <xf numFmtId="174" fontId="2" fillId="0" borderId="10" xfId="3" applyNumberFormat="1" applyFont="1" applyFill="1" applyBorder="1" applyAlignment="1">
      <alignment horizontal="center"/>
    </xf>
    <xf numFmtId="174" fontId="2" fillId="0" borderId="11" xfId="3" applyNumberFormat="1" applyFont="1" applyFill="1" applyBorder="1" applyAlignment="1">
      <alignment horizontal="center"/>
    </xf>
    <xf numFmtId="174" fontId="2" fillId="0" borderId="12" xfId="3" applyNumberFormat="1" applyFont="1" applyFill="1" applyBorder="1" applyAlignment="1">
      <alignment horizontal="center"/>
    </xf>
    <xf numFmtId="10" fontId="2" fillId="0" borderId="4" xfId="1" applyNumberFormat="1" applyFont="1" applyBorder="1" applyAlignment="1">
      <alignment horizontal="center"/>
    </xf>
    <xf numFmtId="3" fontId="2" fillId="0" borderId="0" xfId="1" applyNumberFormat="1" applyFont="1" applyAlignment="1">
      <alignment horizontal="center"/>
    </xf>
    <xf numFmtId="3" fontId="3" fillId="0" borderId="20" xfId="3" applyNumberFormat="1" applyFont="1" applyFill="1" applyBorder="1" applyAlignment="1">
      <alignment horizontal="center"/>
    </xf>
    <xf numFmtId="3" fontId="3" fillId="0" borderId="18" xfId="3" applyNumberFormat="1" applyFont="1" applyFill="1" applyBorder="1" applyAlignment="1">
      <alignment horizontal="center"/>
    </xf>
    <xf numFmtId="10" fontId="2" fillId="0" borderId="4" xfId="3" applyNumberFormat="1" applyFont="1" applyFill="1" applyBorder="1" applyAlignment="1">
      <alignment horizontal="center"/>
    </xf>
    <xf numFmtId="175" fontId="2" fillId="0" borderId="4" xfId="3" applyNumberFormat="1" applyFont="1" applyFill="1" applyBorder="1" applyAlignment="1">
      <alignment horizontal="center"/>
    </xf>
    <xf numFmtId="175" fontId="2" fillId="0" borderId="0" xfId="3" applyNumberFormat="1" applyFont="1" applyFill="1" applyBorder="1" applyAlignment="1">
      <alignment horizontal="center"/>
    </xf>
    <xf numFmtId="175" fontId="2" fillId="0" borderId="0" xfId="1" applyNumberFormat="1" applyFont="1" applyAlignment="1">
      <alignment horizontal="center"/>
    </xf>
    <xf numFmtId="175" fontId="2" fillId="0" borderId="7" xfId="1" applyNumberFormat="1" applyFont="1" applyBorder="1" applyAlignment="1">
      <alignment horizontal="center"/>
    </xf>
    <xf numFmtId="175" fontId="2" fillId="0" borderId="5" xfId="3" applyNumberFormat="1" applyFont="1" applyFill="1" applyBorder="1" applyAlignment="1">
      <alignment horizontal="center"/>
    </xf>
    <xf numFmtId="175" fontId="2" fillId="0" borderId="6" xfId="3" applyNumberFormat="1" applyFont="1" applyFill="1" applyBorder="1" applyAlignment="1">
      <alignment horizontal="center"/>
    </xf>
    <xf numFmtId="175" fontId="2" fillId="0" borderId="7" xfId="3" applyNumberFormat="1" applyFont="1" applyFill="1" applyBorder="1" applyAlignment="1">
      <alignment horizontal="center"/>
    </xf>
    <xf numFmtId="175" fontId="2" fillId="0" borderId="8" xfId="3" applyNumberFormat="1" applyFont="1" applyFill="1" applyBorder="1" applyAlignment="1">
      <alignment horizontal="center"/>
    </xf>
    <xf numFmtId="174" fontId="3" fillId="0" borderId="20" xfId="3" applyNumberFormat="1" applyFont="1" applyFill="1" applyBorder="1" applyAlignment="1">
      <alignment horizontal="center"/>
    </xf>
    <xf numFmtId="174" fontId="3" fillId="0" borderId="18" xfId="3" applyNumberFormat="1" applyFont="1" applyFill="1" applyBorder="1" applyAlignment="1">
      <alignment horizontal="center"/>
    </xf>
    <xf numFmtId="174" fontId="3" fillId="0" borderId="19" xfId="3" applyNumberFormat="1" applyFont="1" applyFill="1" applyBorder="1" applyAlignment="1">
      <alignment horizontal="center"/>
    </xf>
    <xf numFmtId="166" fontId="33" fillId="0" borderId="0" xfId="3" applyNumberFormat="1" applyFont="1" applyFill="1" applyBorder="1"/>
    <xf numFmtId="0" fontId="38" fillId="0" borderId="0" xfId="1" applyFont="1"/>
    <xf numFmtId="0" fontId="7" fillId="3" borderId="3" xfId="1" applyFont="1" applyFill="1" applyBorder="1" applyAlignment="1">
      <alignment horizontal="center" vertical="center"/>
    </xf>
    <xf numFmtId="0" fontId="7" fillId="3" borderId="2" xfId="1" applyFont="1" applyFill="1" applyBorder="1" applyAlignment="1">
      <alignment horizontal="center" vertical="center"/>
    </xf>
    <xf numFmtId="0" fontId="7" fillId="3" borderId="9" xfId="1" applyFont="1" applyFill="1" applyBorder="1" applyAlignment="1">
      <alignment horizontal="center" vertical="top" wrapText="1"/>
    </xf>
    <xf numFmtId="0" fontId="7" fillId="3" borderId="1" xfId="1" applyFont="1" applyFill="1" applyBorder="1" applyAlignment="1">
      <alignment horizontal="center" vertical="top" wrapText="1"/>
    </xf>
    <xf numFmtId="0" fontId="7" fillId="3" borderId="2" xfId="1" applyFont="1" applyFill="1" applyBorder="1" applyAlignment="1">
      <alignment horizontal="center" vertical="top" wrapText="1"/>
    </xf>
    <xf numFmtId="0" fontId="7" fillId="3" borderId="9"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1" xfId="1" applyFont="1" applyFill="1" applyBorder="1" applyAlignment="1">
      <alignment horizontal="center" vertical="center"/>
    </xf>
    <xf numFmtId="0" fontId="7" fillId="3" borderId="13" xfId="1" applyFont="1" applyFill="1" applyBorder="1" applyAlignment="1">
      <alignment horizontal="center" vertical="top" wrapText="1"/>
    </xf>
    <xf numFmtId="0" fontId="7" fillId="3" borderId="3" xfId="1" applyFont="1" applyFill="1" applyBorder="1" applyAlignment="1">
      <alignment horizontal="center" vertical="top" wrapText="1"/>
    </xf>
    <xf numFmtId="0" fontId="39" fillId="0" borderId="0" xfId="1" applyFont="1"/>
    <xf numFmtId="0" fontId="40" fillId="3" borderId="14" xfId="0" applyFont="1" applyFill="1" applyBorder="1"/>
    <xf numFmtId="0" fontId="40" fillId="3" borderId="16" xfId="0" applyFont="1" applyFill="1" applyBorder="1" applyAlignment="1">
      <alignment horizontal="center"/>
    </xf>
    <xf numFmtId="171" fontId="40" fillId="3" borderId="15" xfId="4" applyNumberFormat="1" applyFont="1" applyFill="1" applyBorder="1" applyAlignment="1">
      <alignment horizontal="center"/>
    </xf>
    <xf numFmtId="171" fontId="40" fillId="3" borderId="16" xfId="4" applyNumberFormat="1" applyFont="1" applyFill="1" applyBorder="1" applyAlignment="1">
      <alignment horizontal="center"/>
    </xf>
    <xf numFmtId="171" fontId="40" fillId="3" borderId="17" xfId="4" applyNumberFormat="1" applyFont="1" applyFill="1" applyBorder="1" applyAlignment="1">
      <alignment horizontal="center"/>
    </xf>
    <xf numFmtId="169" fontId="40" fillId="3" borderId="15" xfId="4" applyNumberFormat="1" applyFont="1" applyFill="1" applyBorder="1" applyAlignment="1">
      <alignment horizontal="center"/>
    </xf>
    <xf numFmtId="10" fontId="40" fillId="3" borderId="15" xfId="4" applyNumberFormat="1" applyFont="1" applyFill="1" applyBorder="1" applyAlignment="1">
      <alignment horizontal="center"/>
    </xf>
    <xf numFmtId="9" fontId="2" fillId="0" borderId="0" xfId="4" applyFont="1" applyFill="1" applyBorder="1" applyAlignment="1">
      <alignment horizontal="center"/>
    </xf>
    <xf numFmtId="166" fontId="41" fillId="0" borderId="0" xfId="3" applyNumberFormat="1" applyFont="1" applyFill="1" applyBorder="1"/>
    <xf numFmtId="170" fontId="40" fillId="3" borderId="15" xfId="4" applyNumberFormat="1" applyFont="1" applyFill="1" applyBorder="1" applyAlignment="1">
      <alignment horizontal="center"/>
    </xf>
    <xf numFmtId="0" fontId="7" fillId="3" borderId="3" xfId="1" applyFont="1" applyFill="1" applyBorder="1" applyAlignment="1">
      <alignment horizontal="center" vertical="center" wrapText="1"/>
    </xf>
    <xf numFmtId="0" fontId="7" fillId="3" borderId="17" xfId="1" applyFont="1" applyFill="1" applyBorder="1" applyAlignment="1">
      <alignment horizontal="center" vertical="center" wrapText="1"/>
    </xf>
    <xf numFmtId="0" fontId="7" fillId="3" borderId="13" xfId="1" applyFont="1" applyFill="1" applyBorder="1" applyAlignment="1">
      <alignment horizontal="center" vertical="center" wrapText="1"/>
    </xf>
    <xf numFmtId="169" fontId="40" fillId="3" borderId="16" xfId="4" applyNumberFormat="1" applyFont="1" applyFill="1" applyBorder="1" applyAlignment="1">
      <alignment horizontal="center"/>
    </xf>
    <xf numFmtId="0" fontId="40" fillId="3" borderId="17" xfId="0" applyFont="1" applyFill="1" applyBorder="1"/>
    <xf numFmtId="0" fontId="1" fillId="0" borderId="0" xfId="1" applyFont="1"/>
    <xf numFmtId="174" fontId="2" fillId="0" borderId="7" xfId="1" applyNumberFormat="1" applyFont="1" applyBorder="1" applyAlignment="1">
      <alignment horizontal="center"/>
    </xf>
    <xf numFmtId="0" fontId="42" fillId="0" borderId="0" xfId="1" applyFont="1"/>
    <xf numFmtId="0" fontId="43" fillId="2" borderId="0" xfId="1" applyFont="1" applyFill="1"/>
    <xf numFmtId="10" fontId="43" fillId="2" borderId="0" xfId="1" applyNumberFormat="1" applyFont="1" applyFill="1"/>
    <xf numFmtId="0" fontId="38" fillId="0" borderId="0" xfId="0" applyFont="1"/>
    <xf numFmtId="0" fontId="33" fillId="0" borderId="0" xfId="1" applyFont="1"/>
    <xf numFmtId="0" fontId="7" fillId="3" borderId="0" xfId="1" applyFont="1" applyFill="1" applyAlignment="1">
      <alignment horizontal="center" vertical="top" wrapText="1"/>
    </xf>
    <xf numFmtId="0" fontId="44" fillId="3" borderId="2" xfId="1" applyFont="1" applyFill="1" applyBorder="1" applyAlignment="1">
      <alignment horizontal="center" vertical="center" wrapText="1"/>
    </xf>
    <xf numFmtId="174" fontId="2" fillId="0" borderId="0" xfId="1" applyNumberFormat="1" applyFont="1" applyAlignment="1">
      <alignment horizontal="center"/>
    </xf>
    <xf numFmtId="0" fontId="40" fillId="3" borderId="14" xfId="0" applyFont="1" applyFill="1" applyBorder="1" applyAlignment="1">
      <alignment horizontal="left"/>
    </xf>
    <xf numFmtId="171" fontId="2" fillId="0" borderId="11" xfId="4" applyNumberFormat="1" applyFont="1" applyFill="1" applyBorder="1" applyAlignment="1">
      <alignment horizontal="center"/>
    </xf>
  </cellXfs>
  <cellStyles count="5">
    <cellStyle name="%" xfId="1" xr:uid="{00000000-0005-0000-0000-000000000000}"/>
    <cellStyle name="Hipervínculo" xfId="2" builtinId="8"/>
    <cellStyle name="Millares" xfId="3" builtinId="3"/>
    <cellStyle name="Normal" xfId="0" builtinId="0"/>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800" b="1" i="0" u="none" strike="noStrike" baseline="0">
                <a:solidFill>
                  <a:schemeClr val="tx2"/>
                </a:solidFill>
                <a:latin typeface="Calibri"/>
                <a:cs typeface="Calibri"/>
              </a:rPr>
              <a:t>Abonados Móviles </a:t>
            </a:r>
            <a:r>
              <a:rPr lang="es-CL" sz="1200" b="1" i="0" u="none" strike="noStrike" baseline="0">
                <a:solidFill>
                  <a:schemeClr val="tx2"/>
                </a:solidFill>
                <a:latin typeface="Calibri"/>
                <a:cs typeface="Calibri"/>
              </a:rPr>
              <a:t>(Dic.)</a:t>
            </a:r>
            <a:endParaRPr lang="es-CL">
              <a:solidFill>
                <a:schemeClr val="tx2"/>
              </a:solidFill>
            </a:endParaRPr>
          </a:p>
        </c:rich>
      </c:tx>
      <c:layout>
        <c:manualLayout>
          <c:xMode val="edge"/>
          <c:yMode val="edge"/>
          <c:x val="0.30389714566929138"/>
          <c:y val="2.500789730734573E-2"/>
        </c:manualLayout>
      </c:layout>
      <c:overlay val="1"/>
    </c:title>
    <c:autoTitleDeleted val="0"/>
    <c:plotArea>
      <c:layout>
        <c:manualLayout>
          <c:layoutTarget val="inner"/>
          <c:xMode val="edge"/>
          <c:yMode val="edge"/>
          <c:x val="0.11365457076770845"/>
          <c:y val="0.11602563822617012"/>
          <c:w val="0.79884532303813938"/>
          <c:h val="0.71378091872791505"/>
        </c:manualLayout>
      </c:layout>
      <c:barChart>
        <c:barDir val="col"/>
        <c:grouping val="clustered"/>
        <c:varyColors val="0"/>
        <c:ser>
          <c:idx val="0"/>
          <c:order val="0"/>
          <c:tx>
            <c:strRef>
              <c:f>'3.1.Abonados'!$D$6</c:f>
              <c:strCache>
                <c:ptCount val="1"/>
                <c:pt idx="0">
                  <c:v>Abonados  a nivel nacional </c:v>
                </c:pt>
              </c:strCache>
            </c:strRef>
          </c:tx>
          <c:spPr>
            <a:solidFill>
              <a:srgbClr val="0070C0"/>
            </a:solidFill>
            <a:ln>
              <a:solidFill>
                <a:srgbClr val="0070C0"/>
              </a:solidFill>
            </a:ln>
          </c:spPr>
          <c:invertIfNegative val="0"/>
          <c:cat>
            <c:numRef>
              <c:f>'3.1.Abonados'!$B$7:$B$31</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'3.1.Abonados'!$D$7:$D$31</c:f>
              <c:numCache>
                <c:formatCode>#,##0_ ;\-#,##0\ </c:formatCode>
                <c:ptCount val="25"/>
                <c:pt idx="0">
                  <c:v>3401525</c:v>
                </c:pt>
                <c:pt idx="1">
                  <c:v>5100783</c:v>
                </c:pt>
                <c:pt idx="2">
                  <c:v>6244310</c:v>
                </c:pt>
                <c:pt idx="3">
                  <c:v>7268281</c:v>
                </c:pt>
                <c:pt idx="4">
                  <c:v>9261385</c:v>
                </c:pt>
                <c:pt idx="5">
                  <c:v>10569572</c:v>
                </c:pt>
                <c:pt idx="6">
                  <c:v>12450801</c:v>
                </c:pt>
                <c:pt idx="7">
                  <c:v>13955202</c:v>
                </c:pt>
                <c:pt idx="8">
                  <c:v>14796593</c:v>
                </c:pt>
                <c:pt idx="9">
                  <c:v>16450223</c:v>
                </c:pt>
                <c:pt idx="10">
                  <c:v>19852242</c:v>
                </c:pt>
                <c:pt idx="11">
                  <c:v>22315248</c:v>
                </c:pt>
                <c:pt idx="12">
                  <c:v>23940973</c:v>
                </c:pt>
                <c:pt idx="13">
                  <c:v>23661339</c:v>
                </c:pt>
                <c:pt idx="14">
                  <c:v>23680718</c:v>
                </c:pt>
                <c:pt idx="15">
                  <c:v>23206353</c:v>
                </c:pt>
                <c:pt idx="16">
                  <c:v>23302603</c:v>
                </c:pt>
                <c:pt idx="17">
                  <c:v>23013147</c:v>
                </c:pt>
                <c:pt idx="18">
                  <c:v>25178981</c:v>
                </c:pt>
                <c:pt idx="19">
                  <c:v>25051668</c:v>
                </c:pt>
                <c:pt idx="20">
                  <c:v>25068249</c:v>
                </c:pt>
                <c:pt idx="21">
                  <c:v>26571823</c:v>
                </c:pt>
                <c:pt idx="22">
                  <c:v>26418944</c:v>
                </c:pt>
                <c:pt idx="23">
                  <c:v>26710679</c:v>
                </c:pt>
                <c:pt idx="24">
                  <c:v>26220026</c:v>
                </c:pt>
              </c:numCache>
            </c:numRef>
          </c:val>
          <c:extLst>
            <c:ext xmlns:c16="http://schemas.microsoft.com/office/drawing/2014/chart" uri="{C3380CC4-5D6E-409C-BE32-E72D297353CC}">
              <c16:uniqueId val="{00000000-B08B-4472-9E30-36CFDC4EC945}"/>
            </c:ext>
          </c:extLst>
        </c:ser>
        <c:dLbls>
          <c:showLegendKey val="0"/>
          <c:showVal val="0"/>
          <c:showCatName val="0"/>
          <c:showSerName val="0"/>
          <c:showPercent val="0"/>
          <c:showBubbleSize val="0"/>
        </c:dLbls>
        <c:gapWidth val="150"/>
        <c:axId val="1917350848"/>
        <c:axId val="1917351392"/>
      </c:barChart>
      <c:lineChart>
        <c:grouping val="standard"/>
        <c:varyColors val="0"/>
        <c:ser>
          <c:idx val="1"/>
          <c:order val="1"/>
          <c:tx>
            <c:strRef>
              <c:f>'3.1.Abonados'!$F$6</c:f>
              <c:strCache>
                <c:ptCount val="1"/>
                <c:pt idx="0">
                  <c:v>Penetración cada 100 hab. </c:v>
                </c:pt>
              </c:strCache>
            </c:strRef>
          </c:tx>
          <c:marker>
            <c:symbol val="none"/>
          </c:marker>
          <c:cat>
            <c:numRef>
              <c:f>'3.1.Abonados'!$B$7:$B$31</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'3.1.Abonados'!$F$7:$F$31</c:f>
              <c:numCache>
                <c:formatCode>#,##0.00_ ;\-#,##0.00\ </c:formatCode>
                <c:ptCount val="25"/>
                <c:pt idx="0">
                  <c:v>21.966961454901561</c:v>
                </c:pt>
                <c:pt idx="1">
                  <c:v>32.574897511793978</c:v>
                </c:pt>
                <c:pt idx="2">
                  <c:v>39.439745925651422</c:v>
                </c:pt>
                <c:pt idx="3">
                  <c:v>45.408511961303518</c:v>
                </c:pt>
                <c:pt idx="4">
                  <c:v>57.238549181450423</c:v>
                </c:pt>
                <c:pt idx="5">
                  <c:v>64.645795198720762</c:v>
                </c:pt>
                <c:pt idx="6">
                  <c:v>75.389155583155372</c:v>
                </c:pt>
                <c:pt idx="7">
                  <c:v>83.660408523058692</c:v>
                </c:pt>
                <c:pt idx="8">
                  <c:v>87.833565032862168</c:v>
                </c:pt>
                <c:pt idx="9">
                  <c:v>96.700196098873093</c:v>
                </c:pt>
                <c:pt idx="10">
                  <c:v>115.61250308471438</c:v>
                </c:pt>
                <c:pt idx="11">
                  <c:v>128.79972572283452</c:v>
                </c:pt>
                <c:pt idx="12">
                  <c:v>136.96426244753016</c:v>
                </c:pt>
                <c:pt idx="13">
                  <c:v>134.18090299261195</c:v>
                </c:pt>
                <c:pt idx="14">
                  <c:v>132.20049282827094</c:v>
                </c:pt>
                <c:pt idx="15">
                  <c:v>128.21794818987445</c:v>
                </c:pt>
                <c:pt idx="16">
                  <c:v>127.45572290348555</c:v>
                </c:pt>
                <c:pt idx="17">
                  <c:v>123.82446803316067</c:v>
                </c:pt>
                <c:pt idx="18">
                  <c:v>133.01583805707011</c:v>
                </c:pt>
                <c:pt idx="19">
                  <c:v>129.91741899228845</c:v>
                </c:pt>
                <c:pt idx="20">
                  <c:v>128.10618316993873</c:v>
                </c:pt>
                <c:pt idx="21">
                  <c:v>134.51728944944981</c:v>
                </c:pt>
                <c:pt idx="22">
                  <c:v>132.79370623149046</c:v>
                </c:pt>
                <c:pt idx="23">
                  <c:v>133.3957678908715</c:v>
                </c:pt>
                <c:pt idx="24">
                  <c:v>130.14573876122901</c:v>
                </c:pt>
              </c:numCache>
            </c:numRef>
          </c:val>
          <c:smooth val="0"/>
          <c:extLst>
            <c:ext xmlns:c16="http://schemas.microsoft.com/office/drawing/2014/chart" uri="{C3380CC4-5D6E-409C-BE32-E72D297353CC}">
              <c16:uniqueId val="{00000001-B08B-4472-9E30-36CFDC4EC945}"/>
            </c:ext>
          </c:extLst>
        </c:ser>
        <c:dLbls>
          <c:showLegendKey val="0"/>
          <c:showVal val="0"/>
          <c:showCatName val="0"/>
          <c:showSerName val="0"/>
          <c:showPercent val="0"/>
          <c:showBubbleSize val="0"/>
        </c:dLbls>
        <c:marker val="1"/>
        <c:smooth val="0"/>
        <c:axId val="1917352480"/>
        <c:axId val="493002560"/>
      </c:lineChart>
      <c:catAx>
        <c:axId val="1917350848"/>
        <c:scaling>
          <c:orientation val="minMax"/>
        </c:scaling>
        <c:delete val="0"/>
        <c:axPos val="b"/>
        <c:numFmt formatCode="General" sourceLinked="1"/>
        <c:majorTickMark val="out"/>
        <c:minorTickMark val="none"/>
        <c:tickLblPos val="nextTo"/>
        <c:txPr>
          <a:bodyPr rot="0" vert="horz"/>
          <a:lstStyle/>
          <a:p>
            <a:pPr>
              <a:defRPr sz="850" b="0" i="0" u="none" strike="noStrike" baseline="0">
                <a:solidFill>
                  <a:srgbClr val="000000"/>
                </a:solidFill>
                <a:latin typeface="Calibri"/>
                <a:ea typeface="Calibri"/>
                <a:cs typeface="Calibri"/>
              </a:defRPr>
            </a:pPr>
            <a:endParaRPr lang="es-CL"/>
          </a:p>
        </c:txPr>
        <c:crossAx val="1917351392"/>
        <c:crosses val="autoZero"/>
        <c:auto val="1"/>
        <c:lblAlgn val="ctr"/>
        <c:lblOffset val="100"/>
        <c:noMultiLvlLbl val="0"/>
      </c:catAx>
      <c:valAx>
        <c:axId val="1917351392"/>
        <c:scaling>
          <c:orientation val="minMax"/>
          <c:max val="27000000"/>
          <c:min val="0"/>
        </c:scaling>
        <c:delete val="0"/>
        <c:axPos val="l"/>
        <c:majorGridlines/>
        <c:numFmt formatCode="#,##0_ ;\-#,##0\ "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1917350848"/>
        <c:crosses val="autoZero"/>
        <c:crossBetween val="between"/>
        <c:majorUnit val="2000000"/>
      </c:valAx>
      <c:catAx>
        <c:axId val="1917352480"/>
        <c:scaling>
          <c:orientation val="minMax"/>
        </c:scaling>
        <c:delete val="1"/>
        <c:axPos val="b"/>
        <c:numFmt formatCode="General" sourceLinked="1"/>
        <c:majorTickMark val="out"/>
        <c:minorTickMark val="none"/>
        <c:tickLblPos val="nextTo"/>
        <c:crossAx val="493002560"/>
        <c:crosses val="autoZero"/>
        <c:auto val="1"/>
        <c:lblAlgn val="ctr"/>
        <c:lblOffset val="100"/>
        <c:noMultiLvlLbl val="0"/>
      </c:catAx>
      <c:valAx>
        <c:axId val="493002560"/>
        <c:scaling>
          <c:orientation val="minMax"/>
          <c:max val="140"/>
        </c:scaling>
        <c:delete val="0"/>
        <c:axPos val="r"/>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1917352480"/>
        <c:crosses val="max"/>
        <c:crossBetween val="between"/>
      </c:valAx>
    </c:plotArea>
    <c:legend>
      <c:legendPos val="b"/>
      <c:overlay val="0"/>
      <c:txPr>
        <a:bodyPr/>
        <a:lstStyle/>
        <a:p>
          <a:pPr>
            <a:defRPr sz="845" b="0" i="0" u="none" strike="noStrike" baseline="0">
              <a:solidFill>
                <a:srgbClr val="000000"/>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b="1">
                <a:solidFill>
                  <a:schemeClr val="tx2"/>
                </a:solidFill>
              </a:rPr>
              <a:t>Abonados por Tipo de Plan</a:t>
            </a:r>
            <a:r>
              <a:rPr lang="es-CL" b="1" baseline="0">
                <a:solidFill>
                  <a:schemeClr val="tx2"/>
                </a:solidFill>
              </a:rPr>
              <a:t> (Dic.)</a:t>
            </a:r>
            <a:endParaRPr lang="es-CL"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0"/>
          <c:tx>
            <c:v>Abonados con contrato</c:v>
          </c:tx>
          <c:spPr>
            <a:ln w="28575" cap="rnd">
              <a:solidFill>
                <a:srgbClr val="0070C0"/>
              </a:solidFill>
              <a:round/>
            </a:ln>
            <a:effectLst/>
          </c:spPr>
          <c:marker>
            <c:symbol val="none"/>
          </c:marker>
          <c:cat>
            <c:numRef>
              <c:f>'3.2.Abonados por plan comercial'!$B$7:$B$31</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'3.2.Abonados por plan comercial'!$D$7:$D$31</c:f>
              <c:numCache>
                <c:formatCode>#,##0</c:formatCode>
                <c:ptCount val="25"/>
                <c:pt idx="0">
                  <c:v>1068130</c:v>
                </c:pt>
                <c:pt idx="1">
                  <c:v>1290852</c:v>
                </c:pt>
                <c:pt idx="2">
                  <c:v>1382871</c:v>
                </c:pt>
                <c:pt idx="3">
                  <c:v>1473310</c:v>
                </c:pt>
                <c:pt idx="4">
                  <c:v>1616653</c:v>
                </c:pt>
                <c:pt idx="5">
                  <c:v>1931459</c:v>
                </c:pt>
                <c:pt idx="6">
                  <c:v>2644224</c:v>
                </c:pt>
                <c:pt idx="7">
                  <c:v>3523166</c:v>
                </c:pt>
                <c:pt idx="8">
                  <c:v>4033678</c:v>
                </c:pt>
                <c:pt idx="9">
                  <c:v>4517200</c:v>
                </c:pt>
                <c:pt idx="10">
                  <c:v>5786405</c:v>
                </c:pt>
                <c:pt idx="11">
                  <c:v>6429681</c:v>
                </c:pt>
                <c:pt idx="12">
                  <c:v>6657716</c:v>
                </c:pt>
                <c:pt idx="13">
                  <c:v>7031350</c:v>
                </c:pt>
                <c:pt idx="14">
                  <c:v>7375577</c:v>
                </c:pt>
                <c:pt idx="15">
                  <c:v>7638385</c:v>
                </c:pt>
                <c:pt idx="16">
                  <c:v>8556131</c:v>
                </c:pt>
                <c:pt idx="17">
                  <c:v>9878035</c:v>
                </c:pt>
                <c:pt idx="18">
                  <c:v>12051532</c:v>
                </c:pt>
                <c:pt idx="19">
                  <c:v>13431953</c:v>
                </c:pt>
                <c:pt idx="20">
                  <c:v>14943390</c:v>
                </c:pt>
                <c:pt idx="21">
                  <c:v>17450637</c:v>
                </c:pt>
                <c:pt idx="22">
                  <c:v>18431373</c:v>
                </c:pt>
                <c:pt idx="23">
                  <c:v>18748328</c:v>
                </c:pt>
                <c:pt idx="24">
                  <c:v>18968418</c:v>
                </c:pt>
              </c:numCache>
            </c:numRef>
          </c:val>
          <c:smooth val="0"/>
          <c:extLst>
            <c:ext xmlns:c16="http://schemas.microsoft.com/office/drawing/2014/chart" uri="{C3380CC4-5D6E-409C-BE32-E72D297353CC}">
              <c16:uniqueId val="{00000000-9820-4AF3-8D4F-C6EA4CB02CC3}"/>
            </c:ext>
          </c:extLst>
        </c:ser>
        <c:ser>
          <c:idx val="3"/>
          <c:order val="1"/>
          <c:tx>
            <c:v>Abonados con Prepago</c:v>
          </c:tx>
          <c:spPr>
            <a:ln w="28575" cap="rnd">
              <a:solidFill>
                <a:srgbClr val="C00000"/>
              </a:solidFill>
              <a:round/>
            </a:ln>
            <a:effectLst/>
          </c:spPr>
          <c:marker>
            <c:symbol val="none"/>
          </c:marker>
          <c:cat>
            <c:numRef>
              <c:f>'3.2.Abonados por plan comercial'!$B$7:$B$31</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'3.2.Abonados por plan comercial'!$G$7:$G$31</c:f>
              <c:numCache>
                <c:formatCode>#,##0</c:formatCode>
                <c:ptCount val="25"/>
                <c:pt idx="0">
                  <c:v>2333395</c:v>
                </c:pt>
                <c:pt idx="1">
                  <c:v>3809931</c:v>
                </c:pt>
                <c:pt idx="2">
                  <c:v>4861439</c:v>
                </c:pt>
                <c:pt idx="3">
                  <c:v>5794971</c:v>
                </c:pt>
                <c:pt idx="4">
                  <c:v>7644732</c:v>
                </c:pt>
                <c:pt idx="5">
                  <c:v>8638113</c:v>
                </c:pt>
                <c:pt idx="6">
                  <c:v>9806577</c:v>
                </c:pt>
                <c:pt idx="7">
                  <c:v>10432036</c:v>
                </c:pt>
                <c:pt idx="8">
                  <c:v>10762915</c:v>
                </c:pt>
                <c:pt idx="9">
                  <c:v>11933023</c:v>
                </c:pt>
                <c:pt idx="10">
                  <c:v>14065837</c:v>
                </c:pt>
                <c:pt idx="11">
                  <c:v>15885567</c:v>
                </c:pt>
                <c:pt idx="12">
                  <c:v>17283257</c:v>
                </c:pt>
                <c:pt idx="13">
                  <c:v>16629989</c:v>
                </c:pt>
                <c:pt idx="14">
                  <c:v>16305141</c:v>
                </c:pt>
                <c:pt idx="15">
                  <c:v>15567968</c:v>
                </c:pt>
                <c:pt idx="16">
                  <c:v>14746472</c:v>
                </c:pt>
                <c:pt idx="17">
                  <c:v>13135112</c:v>
                </c:pt>
                <c:pt idx="18">
                  <c:v>13127449</c:v>
                </c:pt>
                <c:pt idx="19">
                  <c:v>11619715</c:v>
                </c:pt>
                <c:pt idx="20">
                  <c:v>10124859</c:v>
                </c:pt>
                <c:pt idx="21">
                  <c:v>9121186</c:v>
                </c:pt>
                <c:pt idx="22">
                  <c:v>7987571</c:v>
                </c:pt>
                <c:pt idx="23">
                  <c:v>7962351</c:v>
                </c:pt>
                <c:pt idx="24">
                  <c:v>7251608</c:v>
                </c:pt>
              </c:numCache>
            </c:numRef>
          </c:val>
          <c:smooth val="0"/>
          <c:extLst>
            <c:ext xmlns:c16="http://schemas.microsoft.com/office/drawing/2014/chart" uri="{C3380CC4-5D6E-409C-BE32-E72D297353CC}">
              <c16:uniqueId val="{00000001-9820-4AF3-8D4F-C6EA4CB02CC3}"/>
            </c:ext>
          </c:extLst>
        </c:ser>
        <c:dLbls>
          <c:showLegendKey val="0"/>
          <c:showVal val="0"/>
          <c:showCatName val="0"/>
          <c:showSerName val="0"/>
          <c:showPercent val="0"/>
          <c:showBubbleSize val="0"/>
        </c:dLbls>
        <c:smooth val="0"/>
        <c:axId val="492999296"/>
        <c:axId val="493003648"/>
      </c:lineChart>
      <c:catAx>
        <c:axId val="4929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s-CL"/>
          </a:p>
        </c:txPr>
        <c:crossAx val="493003648"/>
        <c:crosses val="autoZero"/>
        <c:auto val="1"/>
        <c:lblAlgn val="ctr"/>
        <c:lblOffset val="100"/>
        <c:noMultiLvlLbl val="0"/>
      </c:catAx>
      <c:valAx>
        <c:axId val="49300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CL"/>
          </a:p>
        </c:txPr>
        <c:crossAx val="49299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213" name="Rectangle 3">
          <a:extLst>
            <a:ext uri="{FF2B5EF4-FFF2-40B4-BE49-F238E27FC236}">
              <a16:creationId xmlns:a16="http://schemas.microsoft.com/office/drawing/2014/main" id="{00000000-0008-0000-0000-0000BD040000}"/>
            </a:ext>
          </a:extLst>
        </xdr:cNvPr>
        <xdr:cNvSpPr>
          <a:spLocks noChangeArrowheads="1"/>
        </xdr:cNvSpPr>
      </xdr:nvSpPr>
      <xdr:spPr bwMode="auto">
        <a:xfrm rot="5400000">
          <a:off x="461962" y="747713"/>
          <a:ext cx="147637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56030</xdr:colOff>
      <xdr:row>0</xdr:row>
      <xdr:rowOff>28575</xdr:rowOff>
    </xdr:from>
    <xdr:to>
      <xdr:col>0</xdr:col>
      <xdr:colOff>1151404</xdr:colOff>
      <xdr:row>2</xdr:row>
      <xdr:rowOff>190500</xdr:rowOff>
    </xdr:to>
    <xdr:pic>
      <xdr:nvPicPr>
        <xdr:cNvPr id="1214" name="Picture 0" descr="SUBTEL_rgb.jpg">
          <a:extLst>
            <a:ext uri="{FF2B5EF4-FFF2-40B4-BE49-F238E27FC236}">
              <a16:creationId xmlns:a16="http://schemas.microsoft.com/office/drawing/2014/main" id="{00000000-0008-0000-0000-0000B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28575"/>
          <a:ext cx="1095374" cy="1002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4</xdr:row>
      <xdr:rowOff>219075</xdr:rowOff>
    </xdr:to>
    <xdr:pic>
      <xdr:nvPicPr>
        <xdr:cNvPr id="2513" name="Picture 0" descr="SUBTEL_rgb.jpg">
          <a:extLst>
            <a:ext uri="{FF2B5EF4-FFF2-40B4-BE49-F238E27FC236}">
              <a16:creationId xmlns:a16="http://schemas.microsoft.com/office/drawing/2014/main" id="{00000000-0008-0000-0100-0000D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463838</xdr:colOff>
      <xdr:row>223</xdr:row>
      <xdr:rowOff>49695</xdr:rowOff>
    </xdr:from>
    <xdr:ext cx="3295224" cy="3750780"/>
    <xdr:sp macro="" textlink="">
      <xdr:nvSpPr>
        <xdr:cNvPr id="5" name="Text Box 66">
          <a:extLst>
            <a:ext uri="{FF2B5EF4-FFF2-40B4-BE49-F238E27FC236}">
              <a16:creationId xmlns:a16="http://schemas.microsoft.com/office/drawing/2014/main" id="{00000000-0008-0000-0100-000005000000}"/>
            </a:ext>
          </a:extLst>
        </xdr:cNvPr>
        <xdr:cNvSpPr txBox="1">
          <a:spLocks noChangeArrowheads="1"/>
        </xdr:cNvSpPr>
      </xdr:nvSpPr>
      <xdr:spPr bwMode="auto">
        <a:xfrm>
          <a:off x="463838" y="33015720"/>
          <a:ext cx="3295224" cy="375078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a:t>
          </a:r>
          <a:r>
            <a:rPr lang="es-CL" sz="900" b="0" i="0" u="none" strike="noStrike" baseline="0">
              <a:solidFill>
                <a:srgbClr val="000000"/>
              </a:solidFill>
              <a:latin typeface="Arial"/>
              <a:cs typeface="Arial"/>
            </a:rPr>
            <a:t>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Penetración cada 100 hab. Calculada como el número de abonados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En esta estadística se incluyen las concesionarias de servicio móvil de radiocomunicaciones especializado (Trunking Digital). </a:t>
          </a:r>
        </a:p>
        <a:p>
          <a:pPr algn="l" rtl="0">
            <a:defRPr sz="1000"/>
          </a:pPr>
          <a:endParaRPr lang="es-CL" sz="900" b="0" i="0" u="none" strike="noStrike" baseline="0">
            <a:solidFill>
              <a:srgbClr val="000000"/>
            </a:solidFill>
            <a:latin typeface="Arial"/>
            <a:cs typeface="Arial"/>
          </a:endParaRPr>
        </a:p>
      </xdr:txBody>
    </xdr:sp>
    <xdr:clientData/>
  </xdr:oneCellAnchor>
  <xdr:twoCellAnchor>
    <xdr:from>
      <xdr:col>5</xdr:col>
      <xdr:colOff>149087</xdr:colOff>
      <xdr:row>223</xdr:row>
      <xdr:rowOff>66261</xdr:rowOff>
    </xdr:from>
    <xdr:to>
      <xdr:col>10</xdr:col>
      <xdr:colOff>289887</xdr:colOff>
      <xdr:row>246</xdr:row>
      <xdr:rowOff>152400</xdr:rowOff>
    </xdr:to>
    <xdr:sp macro="" textlink="">
      <xdr:nvSpPr>
        <xdr:cNvPr id="6" name="Text Box 66">
          <a:extLst>
            <a:ext uri="{FF2B5EF4-FFF2-40B4-BE49-F238E27FC236}">
              <a16:creationId xmlns:a16="http://schemas.microsoft.com/office/drawing/2014/main" id="{00000000-0008-0000-0100-000006000000}"/>
            </a:ext>
          </a:extLst>
        </xdr:cNvPr>
        <xdr:cNvSpPr txBox="1">
          <a:spLocks noChangeArrowheads="1"/>
        </xdr:cNvSpPr>
      </xdr:nvSpPr>
      <xdr:spPr bwMode="auto">
        <a:xfrm>
          <a:off x="4562337" y="33289461"/>
          <a:ext cx="3411050" cy="373738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a:t>
          </a:r>
          <a:r>
            <a:rPr lang="es-CL" sz="900" b="0" i="0" u="none" strike="noStrike" baseline="0">
              <a:solidFill>
                <a:sysClr val="windowText" lastClr="000000"/>
              </a:solidFill>
              <a:latin typeface="Arial"/>
              <a:cs typeface="Arial"/>
            </a:rPr>
            <a:t>Nextel informa cantidad de </a:t>
          </a:r>
          <a:r>
            <a:rPr lang="es-CL" sz="900" b="0" i="0" u="none" strike="noStrike" baseline="0">
              <a:solidFill>
                <a:srgbClr val="000000"/>
              </a:solidFill>
              <a:latin typeface="Arial"/>
              <a:cs typeface="Arial"/>
            </a:rPr>
            <a:t>abonados conectados.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 </a:t>
          </a:r>
        </a:p>
        <a:p>
          <a:pPr algn="just" rtl="0">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algn="just" rtl="0">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algn="just" rtl="0">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 </a:t>
          </a:r>
          <a:r>
            <a:rPr lang="es-CL" sz="900" b="0" i="0" u="none" strike="noStrike" baseline="0">
              <a:solidFill>
                <a:srgbClr val="000000"/>
              </a:solidFill>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modificó todas las cifras de los años 2022 y 2023.</a:t>
          </a: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6</xdr:col>
      <xdr:colOff>596901</xdr:colOff>
      <xdr:row>4</xdr:row>
      <xdr:rowOff>108584</xdr:rowOff>
    </xdr:from>
    <xdr:to>
      <xdr:col>17</xdr:col>
      <xdr:colOff>101601</xdr:colOff>
      <xdr:row>24</xdr:row>
      <xdr:rowOff>158750</xdr:rowOff>
    </xdr:to>
    <xdr:graphicFrame macro="">
      <xdr:nvGraphicFramePr>
        <xdr:cNvPr id="2517" name="1 Gráfico">
          <a:extLst>
            <a:ext uri="{FF2B5EF4-FFF2-40B4-BE49-F238E27FC236}">
              <a16:creationId xmlns:a16="http://schemas.microsoft.com/office/drawing/2014/main" id="{00000000-0008-0000-0100-0000D5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4</xdr:row>
      <xdr:rowOff>219075</xdr:rowOff>
    </xdr:to>
    <xdr:pic>
      <xdr:nvPicPr>
        <xdr:cNvPr id="3449" name="Picture 0" descr="SUBTEL_rgb.jpg">
          <a:extLst>
            <a:ext uri="{FF2B5EF4-FFF2-40B4-BE49-F238E27FC236}">
              <a16:creationId xmlns:a16="http://schemas.microsoft.com/office/drawing/2014/main" id="{00000000-0008-0000-0200-0000790D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1151260</xdr:colOff>
      <xdr:row>223</xdr:row>
      <xdr:rowOff>149087</xdr:rowOff>
    </xdr:from>
    <xdr:to>
      <xdr:col>4</xdr:col>
      <xdr:colOff>729963</xdr:colOff>
      <xdr:row>246</xdr:row>
      <xdr:rowOff>41414</xdr:rowOff>
    </xdr:to>
    <xdr:sp macro="" textlink="">
      <xdr:nvSpPr>
        <xdr:cNvPr id="7" name="Text Box 66">
          <a:extLst>
            <a:ext uri="{FF2B5EF4-FFF2-40B4-BE49-F238E27FC236}">
              <a16:creationId xmlns:a16="http://schemas.microsoft.com/office/drawing/2014/main" id="{00000000-0008-0000-0200-000007000000}"/>
            </a:ext>
          </a:extLst>
        </xdr:cNvPr>
        <xdr:cNvSpPr txBox="1">
          <a:spLocks noChangeArrowheads="1"/>
        </xdr:cNvSpPr>
      </xdr:nvSpPr>
      <xdr:spPr bwMode="auto">
        <a:xfrm>
          <a:off x="1151260" y="32277326"/>
          <a:ext cx="3264464" cy="370232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a:t>
          </a:r>
          <a:r>
            <a:rPr lang="es-CL" sz="900" b="1" i="0" u="none" strike="noStrike" baseline="0">
              <a:solidFill>
                <a:sysClr val="windowText" lastClr="000000"/>
              </a:solidFill>
              <a:latin typeface="Arial"/>
              <a:cs typeface="Arial"/>
            </a:rPr>
            <a:t>Se considera abonados a todos aquellos clientes que hayan cursado tráfico dentro del mes</a:t>
          </a:r>
          <a:r>
            <a:rPr lang="es-CL" sz="900" b="0" i="0" u="none" strike="noStrike" baseline="0">
              <a:solidFill>
                <a:srgbClr val="000000"/>
              </a:solidFill>
              <a:latin typeface="Arial"/>
              <a:cs typeface="Arial"/>
            </a:rPr>
            <a:t>. 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Penetración cada 100 hab. Calculada como el número de abonados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En esta estadística se incluyen las concesionarias de servicio móvil de radiocomunicaciones especializado (Trunking Digital). </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215354</xdr:colOff>
      <xdr:row>223</xdr:row>
      <xdr:rowOff>157369</xdr:rowOff>
    </xdr:from>
    <xdr:to>
      <xdr:col>9</xdr:col>
      <xdr:colOff>74489</xdr:colOff>
      <xdr:row>246</xdr:row>
      <xdr:rowOff>49696</xdr:rowOff>
    </xdr:to>
    <xdr:sp macro="" textlink="">
      <xdr:nvSpPr>
        <xdr:cNvPr id="8" name="Text Box 66">
          <a:extLst>
            <a:ext uri="{FF2B5EF4-FFF2-40B4-BE49-F238E27FC236}">
              <a16:creationId xmlns:a16="http://schemas.microsoft.com/office/drawing/2014/main" id="{00000000-0008-0000-0200-000008000000}"/>
            </a:ext>
          </a:extLst>
        </xdr:cNvPr>
        <xdr:cNvSpPr txBox="1">
          <a:spLocks noChangeArrowheads="1"/>
        </xdr:cNvSpPr>
      </xdr:nvSpPr>
      <xdr:spPr bwMode="auto">
        <a:xfrm>
          <a:off x="4663115" y="32285608"/>
          <a:ext cx="3271570" cy="370232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algn="just" rtl="0">
            <a:defRPr sz="1000"/>
          </a:pPr>
          <a:r>
            <a:rPr lang="es-CL" sz="900" b="1" i="0" u="none" strike="noStrike" baseline="0">
              <a:solidFill>
                <a:srgbClr val="000000"/>
              </a:solidFill>
              <a:latin typeface="Arial"/>
              <a:cs typeface="Arial"/>
            </a:rPr>
            <a:t>3/ </a:t>
          </a:r>
          <a:r>
            <a:rPr kumimoji="0" lang="es-CL" sz="900" b="0" i="0" u="none" strike="noStrike" kern="0" cap="none" spc="0" normalizeH="0" baseline="0" noProof="0">
              <a:ln>
                <a:noFill/>
              </a:ln>
              <a:solidFill>
                <a:srgbClr val="000000"/>
              </a:solidFill>
              <a:effectLst/>
              <a:uLnTx/>
              <a:uFillTx/>
              <a:latin typeface="Arial"/>
              <a:ea typeface="+mn-ea"/>
              <a:cs typeface="Arial"/>
            </a:rPr>
            <a:t>A partir de Marzo 2010, la empresa</a:t>
          </a:r>
          <a:r>
            <a:rPr kumimoji="0" lang="es-CL" sz="900" b="1" i="0" u="none" strike="noStrike" kern="0" cap="none" spc="0" normalizeH="0" baseline="0" noProof="0">
              <a:ln>
                <a:noFill/>
              </a:ln>
              <a:solidFill>
                <a:srgbClr val="FF0000"/>
              </a:solidFill>
              <a:effectLst/>
              <a:uLnTx/>
              <a:uFillTx/>
              <a:latin typeface="Arial"/>
              <a:ea typeface="+mn-ea"/>
              <a:cs typeface="Arial"/>
            </a:rPr>
            <a:t> Interexport, </a:t>
          </a:r>
          <a:r>
            <a:rPr kumimoji="0" lang="es-CL" sz="900" b="0" i="0" u="none" strike="noStrike" kern="0" cap="none" spc="0" normalizeH="0" baseline="0" noProof="0">
              <a:ln>
                <a:noFill/>
              </a:ln>
              <a:solidFill>
                <a:srgbClr val="000000"/>
              </a:solidFill>
              <a:effectLst/>
              <a:uLnTx/>
              <a:uFillTx/>
              <a:latin typeface="Arial"/>
              <a:ea typeface="+mn-ea"/>
              <a:cs typeface="Arial"/>
            </a:rPr>
            <a:t>también de Trunking Digital, informa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4/ </a:t>
          </a:r>
          <a:r>
            <a:rPr kumimoji="0" lang="es-CL" sz="900" b="0" i="0" u="none" strike="noStrike" kern="0" cap="none" spc="0" normalizeH="0" baseline="0">
              <a:ln>
                <a:noFill/>
              </a:ln>
              <a:solidFill>
                <a:srgbClr val="000000"/>
              </a:solidFill>
              <a:effectLst/>
              <a:uLnTx/>
              <a:uFillTx/>
              <a:latin typeface="Arial"/>
              <a:ea typeface="+mn-ea"/>
              <a:cs typeface="Arial"/>
            </a:rPr>
            <a:t>La empresa </a:t>
          </a:r>
          <a:r>
            <a:rPr kumimoji="0" lang="es-CL" sz="900" b="1" i="0" u="none" strike="noStrike" kern="0" cap="none" spc="0" normalizeH="0" baseline="0">
              <a:ln>
                <a:noFill/>
              </a:ln>
              <a:solidFill>
                <a:srgbClr val="FF0000"/>
              </a:solidFill>
              <a:effectLst/>
              <a:uLnTx/>
              <a:uFillTx/>
              <a:latin typeface="Arial"/>
              <a:ea typeface="+mn-ea"/>
              <a:cs typeface="Arial"/>
            </a:rPr>
            <a:t>Telsur</a:t>
          </a:r>
          <a:r>
            <a:rPr kumimoji="0" lang="es-CL" sz="900" b="0" i="0" u="none" strike="noStrike" kern="0" cap="none" spc="0" normalizeH="0" baseline="0">
              <a:ln>
                <a:noFill/>
              </a:ln>
              <a:solidFill>
                <a:srgbClr val="000000"/>
              </a:solidFill>
              <a:effectLst/>
              <a:uLnTx/>
              <a:uFillTx/>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 empresa </a:t>
          </a:r>
          <a:r>
            <a:rPr kumimoji="0" lang="es-CL" sz="900" b="1" i="0" u="none" strike="noStrike" kern="0" cap="none" spc="0" normalizeH="0" baseline="0">
              <a:ln>
                <a:noFill/>
              </a:ln>
              <a:solidFill>
                <a:srgbClr val="FF0000"/>
              </a:solidFill>
              <a:effectLst/>
              <a:uLnTx/>
              <a:uFillTx/>
              <a:latin typeface="Arial"/>
              <a:ea typeface="+mn-ea"/>
              <a:cs typeface="Arial"/>
            </a:rPr>
            <a:t>Entel PCS </a:t>
          </a:r>
          <a:r>
            <a:rPr kumimoji="0" lang="es-CL" sz="900" b="0" i="0" u="none" strike="noStrike" kern="0" cap="none" spc="0" normalizeH="0" baseline="0">
              <a:ln>
                <a:noFill/>
              </a:ln>
              <a:solidFill>
                <a:srgbClr val="000000"/>
              </a:solidFill>
              <a:effectLst/>
              <a:uLnTx/>
              <a:uFillTx/>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Las empresas </a:t>
          </a:r>
          <a:r>
            <a:rPr kumimoji="0" lang="es-CL" sz="900" b="1" i="0" u="none" strike="noStrike" kern="0" cap="none" spc="0" normalizeH="0" baseline="0">
              <a:ln>
                <a:noFill/>
              </a:ln>
              <a:solidFill>
                <a:srgbClr val="FF0000"/>
              </a:solidFill>
              <a:effectLst/>
              <a:uLnTx/>
              <a:uFillTx/>
              <a:latin typeface="Arial"/>
              <a:ea typeface="+mn-ea"/>
              <a:cs typeface="Arial"/>
            </a:rPr>
            <a:t>Claro</a:t>
          </a:r>
          <a:r>
            <a:rPr kumimoji="0" lang="es-CL" sz="900" b="0" i="0" u="none" strike="noStrike" kern="0" cap="none" spc="0" normalizeH="0" baseline="0">
              <a:ln>
                <a:noFill/>
              </a:ln>
              <a:solidFill>
                <a:srgbClr val="000000"/>
              </a:solidFill>
              <a:effectLst/>
              <a:uLnTx/>
              <a:uFillTx/>
              <a:latin typeface="Arial"/>
              <a:ea typeface="+mn-ea"/>
              <a:cs typeface="Arial"/>
            </a:rPr>
            <a:t> y </a:t>
          </a:r>
          <a:r>
            <a:rPr kumimoji="0" lang="es-CL" sz="900" b="1" i="0" u="none" strike="noStrike" kern="0" cap="none" spc="0" normalizeH="0" baseline="0">
              <a:ln>
                <a:noFill/>
              </a:ln>
              <a:solidFill>
                <a:srgbClr val="FF0000"/>
              </a:solidFill>
              <a:effectLst/>
              <a:uLnTx/>
              <a:uFillTx/>
              <a:latin typeface="Arial"/>
              <a:ea typeface="+mn-ea"/>
              <a:cs typeface="Arial"/>
            </a:rPr>
            <a:t>Movistar</a:t>
          </a:r>
          <a:r>
            <a:rPr kumimoji="0" lang="es-CL" sz="900" b="0" i="0" u="none" strike="noStrike" kern="0" cap="none" spc="0" normalizeH="0" baseline="0">
              <a:ln>
                <a:noFill/>
              </a:ln>
              <a:solidFill>
                <a:srgbClr val="000000"/>
              </a:solidFill>
              <a:effectLst/>
              <a:uLnTx/>
              <a:uFillTx/>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8/ </a:t>
          </a:r>
          <a:r>
            <a:rPr kumimoji="0" lang="es-CL" sz="900" b="0" i="0" u="none" strike="noStrike" kern="0" cap="none" spc="0" normalizeH="0" baseline="0">
              <a:ln>
                <a:noFill/>
              </a:ln>
              <a:solidFill>
                <a:srgbClr val="000000"/>
              </a:solidFill>
              <a:effectLst/>
              <a:uLnTx/>
              <a:uFillTx/>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9/ </a:t>
          </a:r>
          <a:r>
            <a:rPr kumimoji="0" lang="es-CL" sz="900" b="0" i="0" u="none" strike="noStrike" kern="0" cap="none" spc="0" normalizeH="0" baseline="0">
              <a:ln>
                <a:noFill/>
              </a:ln>
              <a:solidFill>
                <a:srgbClr val="000000"/>
              </a:solidFill>
              <a:effectLst/>
              <a:uLnTx/>
              <a:uFillTx/>
              <a:latin typeface="Arial"/>
              <a:ea typeface="+mn-ea"/>
              <a:cs typeface="Arial"/>
            </a:rPr>
            <a:t>A partir de Junio 2023 la empresa </a:t>
          </a:r>
          <a:r>
            <a:rPr kumimoji="0" lang="es-CL" sz="900" b="1" i="0" u="none" strike="noStrike" kern="0" cap="none" spc="0" normalizeH="0" baseline="0">
              <a:ln>
                <a:noFill/>
              </a:ln>
              <a:solidFill>
                <a:srgbClr val="FF0000"/>
              </a:solidFill>
              <a:effectLst/>
              <a:uLnTx/>
              <a:uFillTx/>
              <a:latin typeface="Arial"/>
              <a:ea typeface="+mn-ea"/>
              <a:cs typeface="Arial"/>
            </a:rPr>
            <a:t>Suma Móvil Chile </a:t>
          </a:r>
          <a:r>
            <a:rPr kumimoji="0" lang="es-CL" sz="900" b="0" i="0" u="none" strike="noStrike" kern="0" cap="none" spc="0" normalizeH="0" baseline="0">
              <a:ln>
                <a:noFill/>
              </a:ln>
              <a:solidFill>
                <a:srgbClr val="000000"/>
              </a:solidFill>
              <a:effectLst/>
              <a:uLnTx/>
              <a:uFillTx/>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10/ </a:t>
          </a:r>
          <a:r>
            <a:rPr kumimoji="0" lang="es-CL" sz="900" b="0" i="0" u="none" strike="noStrike" kern="0" cap="none" spc="0" normalizeH="0" baseline="0">
              <a:ln>
                <a:noFill/>
              </a:ln>
              <a:solidFill>
                <a:srgbClr val="000000"/>
              </a:solidFill>
              <a:effectLst/>
              <a:uLnTx/>
              <a:uFillTx/>
              <a:latin typeface="Arial"/>
              <a:ea typeface="+mn-ea"/>
              <a:cs typeface="Arial"/>
            </a:rPr>
            <a:t>La empresa </a:t>
          </a:r>
          <a:r>
            <a:rPr kumimoji="0" lang="es-CL" sz="900" b="1" i="0" u="none" strike="noStrike" kern="0" cap="none" spc="0" normalizeH="0" baseline="0">
              <a:ln>
                <a:noFill/>
              </a:ln>
              <a:solidFill>
                <a:srgbClr val="FF0000"/>
              </a:solidFill>
              <a:effectLst/>
              <a:uLnTx/>
              <a:uFillTx/>
              <a:latin typeface="Arial"/>
              <a:ea typeface="+mn-ea"/>
              <a:cs typeface="Arial"/>
            </a:rPr>
            <a:t>Claro</a:t>
          </a:r>
          <a:r>
            <a:rPr kumimoji="0" lang="es-CL" sz="900" b="0" i="0" u="none" strike="noStrike" kern="0" cap="none" spc="0" normalizeH="0" baseline="0">
              <a:ln>
                <a:noFill/>
              </a:ln>
              <a:solidFill>
                <a:srgbClr val="000000"/>
              </a:solidFill>
              <a:effectLst/>
              <a:uLnTx/>
              <a:uFillTx/>
              <a:latin typeface="Arial"/>
              <a:ea typeface="+mn-ea"/>
              <a:cs typeface="Arial"/>
            </a:rPr>
            <a:t> 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noProof="0">
            <a:ln>
              <a:noFill/>
            </a:ln>
            <a:solidFill>
              <a:srgbClr val="000000"/>
            </a:solidFill>
            <a:effectLst/>
            <a:uLnTx/>
            <a:uFillTx/>
            <a:latin typeface="Arial"/>
            <a:ea typeface="+mn-ea"/>
            <a:cs typeface="Arial"/>
          </a:endParaRPr>
        </a:p>
      </xdr:txBody>
    </xdr:sp>
    <xdr:clientData/>
  </xdr:twoCellAnchor>
  <xdr:twoCellAnchor>
    <xdr:from>
      <xdr:col>10</xdr:col>
      <xdr:colOff>455544</xdr:colOff>
      <xdr:row>4</xdr:row>
      <xdr:rowOff>347041</xdr:rowOff>
    </xdr:from>
    <xdr:to>
      <xdr:col>20</xdr:col>
      <xdr:colOff>85725</xdr:colOff>
      <xdr:row>19</xdr:row>
      <xdr:rowOff>108502</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4471" name="Picture 0" descr="SUBTEL_rgb.jpg">
          <a:extLst>
            <a:ext uri="{FF2B5EF4-FFF2-40B4-BE49-F238E27FC236}">
              <a16:creationId xmlns:a16="http://schemas.microsoft.com/office/drawing/2014/main" id="{00000000-0008-0000-0300-0000771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1352550</xdr:colOff>
      <xdr:row>207</xdr:row>
      <xdr:rowOff>152400</xdr:rowOff>
    </xdr:from>
    <xdr:to>
      <xdr:col>4</xdr:col>
      <xdr:colOff>824408</xdr:colOff>
      <xdr:row>234</xdr:row>
      <xdr:rowOff>68036</xdr:rowOff>
    </xdr:to>
    <xdr:sp macro="" textlink="">
      <xdr:nvSpPr>
        <xdr:cNvPr id="5" name="Text Box 66">
          <a:extLst>
            <a:ext uri="{FF2B5EF4-FFF2-40B4-BE49-F238E27FC236}">
              <a16:creationId xmlns:a16="http://schemas.microsoft.com/office/drawing/2014/main" id="{00000000-0008-0000-0300-000005000000}"/>
            </a:ext>
          </a:extLst>
        </xdr:cNvPr>
        <xdr:cNvSpPr txBox="1">
          <a:spLocks noChangeArrowheads="1"/>
        </xdr:cNvSpPr>
      </xdr:nvSpPr>
      <xdr:spPr bwMode="auto">
        <a:xfrm>
          <a:off x="1352550" y="17595056"/>
          <a:ext cx="3273354" cy="427842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a:t>
          </a:r>
          <a:r>
            <a:rPr lang="es-CL" sz="900" b="0" i="0" u="none" strike="noStrike" baseline="0">
              <a:solidFill>
                <a:srgbClr val="000000"/>
              </a:solidFill>
              <a:latin typeface="Arial"/>
              <a:cs typeface="Arial"/>
            </a:rPr>
            <a:t>. 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Clasificación Tipo de Abonados: 1) Residencial: abonados residenciales. 2) Comercial: abonados comerciales, correspondientes a grandes empresas, a pequeñas y medianas empresas (PYME), 3) abonados comerciales totales, en el caso de que la empresa que informa no realice clasificación entre PYME y grandes empresas y abonados que no corresponden a ninguna de las categorías señaladas. La distinción entre abonados residenciales y comerciales dependerá de si el RUT del abonado corresponde a persona natural o jurídica respectivamente.  Finalmente, debe señalarse que este criterio se ha utilizado desde Abril del 2006 en adelante. El criterio de clasificación utilizado en el período 2000-2006 no es el mismo que utiliza a partir del 2006.</a:t>
          </a:r>
          <a:endParaRPr lang="es-CL" sz="900" b="1" i="0" u="none" strike="noStrike" baseline="0">
            <a:solidFill>
              <a:srgbClr val="000000"/>
            </a:solidFill>
            <a:latin typeface="Arial"/>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a:p>
          <a:pPr algn="l" rtl="0">
            <a:defRPr sz="1000"/>
          </a:pPr>
          <a:endParaRPr lang="es-CL" sz="900" b="1"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4</xdr:col>
      <xdr:colOff>1028701</xdr:colOff>
      <xdr:row>207</xdr:row>
      <xdr:rowOff>152401</xdr:rowOff>
    </xdr:from>
    <xdr:to>
      <xdr:col>7</xdr:col>
      <xdr:colOff>1173481</xdr:colOff>
      <xdr:row>234</xdr:row>
      <xdr:rowOff>59533</xdr:rowOff>
    </xdr:to>
    <xdr:sp macro="" textlink="">
      <xdr:nvSpPr>
        <xdr:cNvPr id="6" name="Text Box 66">
          <a:extLst>
            <a:ext uri="{FF2B5EF4-FFF2-40B4-BE49-F238E27FC236}">
              <a16:creationId xmlns:a16="http://schemas.microsoft.com/office/drawing/2014/main" id="{00000000-0008-0000-0300-000006000000}"/>
            </a:ext>
          </a:extLst>
        </xdr:cNvPr>
        <xdr:cNvSpPr txBox="1">
          <a:spLocks noChangeArrowheads="1"/>
        </xdr:cNvSpPr>
      </xdr:nvSpPr>
      <xdr:spPr bwMode="auto">
        <a:xfrm>
          <a:off x="4930141" y="21000721"/>
          <a:ext cx="3505200" cy="443341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 </a:t>
          </a:r>
          <a:r>
            <a:rPr lang="es-CL" sz="900" b="0" i="0" u="none" strike="noStrike" baseline="0">
              <a:solidFill>
                <a:srgbClr val="000000"/>
              </a:solidFill>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noProof="0">
            <a:ln>
              <a:noFill/>
            </a:ln>
            <a:solidFill>
              <a:srgbClr val="000000"/>
            </a:solidFill>
            <a:effectLst/>
            <a:uLnTx/>
            <a:uFillTx/>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5572" name="Picture 0" descr="SUBTEL_rgb.jpg">
          <a:extLst>
            <a:ext uri="{FF2B5EF4-FFF2-40B4-BE49-F238E27FC236}">
              <a16:creationId xmlns:a16="http://schemas.microsoft.com/office/drawing/2014/main" id="{00000000-0008-0000-0400-0000C41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186010</xdr:colOff>
      <xdr:row>203</xdr:row>
      <xdr:rowOff>158879</xdr:rowOff>
    </xdr:from>
    <xdr:to>
      <xdr:col>6</xdr:col>
      <xdr:colOff>203600</xdr:colOff>
      <xdr:row>342</xdr:row>
      <xdr:rowOff>45357</xdr:rowOff>
    </xdr:to>
    <xdr:sp macro="" textlink="">
      <xdr:nvSpPr>
        <xdr:cNvPr id="6" name="Text Box 66">
          <a:extLst>
            <a:ext uri="{FF2B5EF4-FFF2-40B4-BE49-F238E27FC236}">
              <a16:creationId xmlns:a16="http://schemas.microsoft.com/office/drawing/2014/main" id="{00000000-0008-0000-0400-000006000000}"/>
            </a:ext>
          </a:extLst>
        </xdr:cNvPr>
        <xdr:cNvSpPr txBox="1">
          <a:spLocks noChangeArrowheads="1"/>
        </xdr:cNvSpPr>
      </xdr:nvSpPr>
      <xdr:spPr bwMode="auto">
        <a:xfrm>
          <a:off x="1618000" y="30567603"/>
          <a:ext cx="3885906" cy="361224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lnSpc>
              <a:spcPct val="100000"/>
            </a:lnSpc>
            <a:spcBef>
              <a:spcPts val="0"/>
            </a:spcBef>
            <a:spcAft>
              <a:spcPts val="0"/>
            </a:spcAft>
            <a:defRPr sz="1000"/>
          </a:pPr>
          <a:r>
            <a:rPr lang="es-CL" sz="900" b="0" i="0" u="none" strike="noStrike" baseline="0">
              <a:solidFill>
                <a:srgbClr val="000000"/>
              </a:solidFill>
              <a:latin typeface="Arial"/>
              <a:cs typeface="Arial"/>
            </a:rPr>
            <a:t>Notas: </a:t>
          </a:r>
        </a:p>
        <a:p>
          <a:pPr marL="0" indent="0"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t>
          </a:r>
          <a:r>
            <a:rPr lang="es-CL" sz="900" b="0" i="0" u="none" strike="noStrike" baseline="0">
              <a:solidFill>
                <a:srgbClr val="000000"/>
              </a:solidFill>
              <a:latin typeface="Arial"/>
              <a:ea typeface="+mn-ea"/>
              <a:cs typeface="Arial"/>
            </a:rPr>
            <a:t>a los abonados móviles existentes al último día hábil del mes informado (30 días).</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xdr:txBody>
    </xdr:sp>
    <xdr:clientData/>
  </xdr:twoCellAnchor>
  <xdr:twoCellAnchor>
    <xdr:from>
      <xdr:col>6</xdr:col>
      <xdr:colOff>445161</xdr:colOff>
      <xdr:row>203</xdr:row>
      <xdr:rowOff>161989</xdr:rowOff>
    </xdr:from>
    <xdr:to>
      <xdr:col>10</xdr:col>
      <xdr:colOff>531458</xdr:colOff>
      <xdr:row>342</xdr:row>
      <xdr:rowOff>45356</xdr:rowOff>
    </xdr:to>
    <xdr:sp macro="" textlink="">
      <xdr:nvSpPr>
        <xdr:cNvPr id="7" name="Text Box 66">
          <a:extLst>
            <a:ext uri="{FF2B5EF4-FFF2-40B4-BE49-F238E27FC236}">
              <a16:creationId xmlns:a16="http://schemas.microsoft.com/office/drawing/2014/main" id="{00000000-0008-0000-0400-000007000000}"/>
            </a:ext>
          </a:extLst>
        </xdr:cNvPr>
        <xdr:cNvSpPr txBox="1">
          <a:spLocks noChangeArrowheads="1"/>
        </xdr:cNvSpPr>
      </xdr:nvSpPr>
      <xdr:spPr bwMode="auto">
        <a:xfrm>
          <a:off x="5745467" y="30570713"/>
          <a:ext cx="4129562" cy="360913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a:t>
          </a:r>
          <a:r>
            <a:rPr lang="es-CL" sz="900" b="0" i="0" u="none" strike="noStrike" baseline="0">
              <a:solidFill>
                <a:srgbClr val="000000"/>
              </a:solidFill>
              <a:latin typeface="Arial"/>
              <a:ea typeface="+mn-ea"/>
              <a:cs typeface="Arial"/>
            </a:rPr>
            <a:t>PCS agrupa a Entel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a:t>
          </a:r>
          <a:r>
            <a:rPr lang="es-CL" sz="900" b="0" i="0" u="none" strike="noStrike" baseline="0">
              <a:solidFill>
                <a:srgbClr val="000000"/>
              </a:solidFill>
              <a:latin typeface="Arial"/>
              <a:ea typeface="+mn-ea"/>
              <a:cs typeface="Arial"/>
            </a:rPr>
            <a:t> 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11/</a:t>
          </a:r>
          <a:r>
            <a:rPr lang="es-CL" sz="900" b="0" i="0" u="none" strike="noStrike" baseline="0">
              <a:solidFill>
                <a:srgbClr val="000000"/>
              </a:solidFill>
              <a:latin typeface="Arial"/>
              <a:ea typeface="+mn-ea"/>
              <a:cs typeface="Arial"/>
            </a:rPr>
            <a:t> La empresa </a:t>
          </a:r>
          <a:r>
            <a:rPr lang="es-CL" sz="900" b="1" i="0" u="none" strike="noStrike" baseline="0">
              <a:solidFill>
                <a:srgbClr val="FF0000"/>
              </a:solidFill>
              <a:latin typeface="Arial"/>
              <a:ea typeface="+mn-ea"/>
              <a:cs typeface="Arial"/>
            </a:rPr>
            <a:t>Claro </a:t>
          </a:r>
          <a:r>
            <a:rPr lang="es-CL" sz="900" b="0" i="0" u="none" strike="noStrike" baseline="0">
              <a:solidFill>
                <a:srgbClr val="000000"/>
              </a:solidFill>
              <a:latin typeface="Arial"/>
              <a:ea typeface="+mn-ea"/>
              <a:cs typeface="Arial"/>
            </a:rPr>
            <a:t>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6515" name="Picture 0" descr="SUBTEL_rgb.jpg">
          <a:extLst>
            <a:ext uri="{FF2B5EF4-FFF2-40B4-BE49-F238E27FC236}">
              <a16:creationId xmlns:a16="http://schemas.microsoft.com/office/drawing/2014/main" id="{00000000-0008-0000-0500-0000731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393</xdr:colOff>
      <xdr:row>206</xdr:row>
      <xdr:rowOff>139389</xdr:rowOff>
    </xdr:from>
    <xdr:to>
      <xdr:col>5</xdr:col>
      <xdr:colOff>460291</xdr:colOff>
      <xdr:row>228</xdr:row>
      <xdr:rowOff>128351</xdr:rowOff>
    </xdr:to>
    <xdr:sp macro="" textlink="">
      <xdr:nvSpPr>
        <xdr:cNvPr id="5" name="Text Box 66">
          <a:extLst>
            <a:ext uri="{FF2B5EF4-FFF2-40B4-BE49-F238E27FC236}">
              <a16:creationId xmlns:a16="http://schemas.microsoft.com/office/drawing/2014/main" id="{00000000-0008-0000-0500-000005000000}"/>
            </a:ext>
          </a:extLst>
        </xdr:cNvPr>
        <xdr:cNvSpPr txBox="1">
          <a:spLocks noChangeArrowheads="1"/>
        </xdr:cNvSpPr>
      </xdr:nvSpPr>
      <xdr:spPr bwMode="auto">
        <a:xfrm>
          <a:off x="1432521" y="31146304"/>
          <a:ext cx="4033461" cy="355577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marL="0" indent="0"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xdr:txBody>
    </xdr:sp>
    <xdr:clientData/>
  </xdr:twoCellAnchor>
  <xdr:twoCellAnchor>
    <xdr:from>
      <xdr:col>5</xdr:col>
      <xdr:colOff>690314</xdr:colOff>
      <xdr:row>206</xdr:row>
      <xdr:rowOff>151004</xdr:rowOff>
    </xdr:from>
    <xdr:to>
      <xdr:col>9</xdr:col>
      <xdr:colOff>867240</xdr:colOff>
      <xdr:row>228</xdr:row>
      <xdr:rowOff>128351</xdr:rowOff>
    </xdr:to>
    <xdr:sp macro="" textlink="">
      <xdr:nvSpPr>
        <xdr:cNvPr id="6" name="Text Box 66">
          <a:extLst>
            <a:ext uri="{FF2B5EF4-FFF2-40B4-BE49-F238E27FC236}">
              <a16:creationId xmlns:a16="http://schemas.microsoft.com/office/drawing/2014/main" id="{00000000-0008-0000-0500-000006000000}"/>
            </a:ext>
          </a:extLst>
        </xdr:cNvPr>
        <xdr:cNvSpPr txBox="1">
          <a:spLocks noChangeArrowheads="1"/>
        </xdr:cNvSpPr>
      </xdr:nvSpPr>
      <xdr:spPr bwMode="auto">
        <a:xfrm>
          <a:off x="5696005" y="31157919"/>
          <a:ext cx="4203097" cy="354415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cs typeface="Arial"/>
            </a:rPr>
            <a:t>La empresa </a:t>
          </a:r>
          <a:r>
            <a:rPr lang="es-CL" sz="900" b="1" i="0" u="none" strike="noStrike" baseline="0">
              <a:solidFill>
                <a:srgbClr val="FF0000"/>
              </a:solidFill>
              <a:latin typeface="Arial"/>
              <a:cs typeface="Arial"/>
            </a:rPr>
            <a:t>Telsur</a:t>
          </a:r>
          <a:r>
            <a:rPr lang="es-CL" sz="900" b="0" i="0" u="none" strike="noStrike" baseline="0">
              <a:solidFill>
                <a:srgbClr val="000000"/>
              </a:solidFill>
              <a:latin typeface="Arial"/>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 </a:t>
          </a:r>
          <a:r>
            <a:rPr lang="es-CL" sz="900" b="0" i="0" u="none" strike="noStrike" baseline="0">
              <a:solidFill>
                <a:srgbClr val="000000"/>
              </a:solidFill>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11/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7540" name="Picture 0" descr="SUBTEL_rgb.jpg">
          <a:extLst>
            <a:ext uri="{FF2B5EF4-FFF2-40B4-BE49-F238E27FC236}">
              <a16:creationId xmlns:a16="http://schemas.microsoft.com/office/drawing/2014/main" id="{00000000-0008-0000-0600-0000741D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1338048</xdr:colOff>
      <xdr:row>208</xdr:row>
      <xdr:rowOff>60877</xdr:rowOff>
    </xdr:from>
    <xdr:to>
      <xdr:col>5</xdr:col>
      <xdr:colOff>332133</xdr:colOff>
      <xdr:row>228</xdr:row>
      <xdr:rowOff>19050</xdr:rowOff>
    </xdr:to>
    <xdr:sp macro="" textlink="">
      <xdr:nvSpPr>
        <xdr:cNvPr id="5" name="Text Box 66">
          <a:extLst>
            <a:ext uri="{FF2B5EF4-FFF2-40B4-BE49-F238E27FC236}">
              <a16:creationId xmlns:a16="http://schemas.microsoft.com/office/drawing/2014/main" id="{00000000-0008-0000-0600-000005000000}"/>
            </a:ext>
          </a:extLst>
        </xdr:cNvPr>
        <xdr:cNvSpPr txBox="1">
          <a:spLocks noChangeArrowheads="1"/>
        </xdr:cNvSpPr>
      </xdr:nvSpPr>
      <xdr:spPr bwMode="auto">
        <a:xfrm>
          <a:off x="1338048" y="30166227"/>
          <a:ext cx="3858185" cy="313317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a:t>
          </a:r>
          <a:r>
            <a:rPr lang="es-CL" sz="900" b="0" i="0" u="none" strike="noStrike" baseline="0">
              <a:solidFill>
                <a:srgbClr val="000000"/>
              </a:solidFill>
              <a:latin typeface="Arial"/>
              <a:ea typeface="+mn-ea"/>
              <a:cs typeface="Arial"/>
            </a:rPr>
            <a:t>informado (30 días).</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ES" sz="900" b="1" i="0" u="none" strike="noStrike" baseline="0">
              <a:solidFill>
                <a:srgbClr val="000000"/>
              </a:solidFill>
              <a:latin typeface="Arial"/>
              <a:ea typeface="+mn-ea"/>
              <a:cs typeface="Arial"/>
            </a:rPr>
            <a:t>4/  </a:t>
          </a:r>
          <a:r>
            <a:rPr lang="es-ES" sz="900" b="0" i="0" u="none" strike="noStrike" baseline="0">
              <a:solidFill>
                <a:srgbClr val="000000"/>
              </a:solidFill>
              <a:latin typeface="Arial"/>
              <a:ea typeface="+mn-ea"/>
              <a:cs typeface="Arial"/>
            </a:rPr>
            <a:t>La cantidad de abonados incluye tipo cliente residencial, comercial y no clasificado.</a:t>
          </a:r>
        </a:p>
        <a:p>
          <a:pPr algn="l" rtl="0">
            <a:lnSpc>
              <a:spcPts val="900"/>
            </a:lnSpc>
            <a:defRPr sz="1000"/>
          </a:pPr>
          <a:endParaRPr lang="es-CL" sz="900" b="0" i="0" u="none" strike="noStrike" baseline="0">
            <a:solidFill>
              <a:srgbClr val="000000"/>
            </a:solidFill>
            <a:latin typeface="Arial"/>
            <a:cs typeface="Arial"/>
          </a:endParaRPr>
        </a:p>
      </xdr:txBody>
    </xdr:sp>
    <xdr:clientData/>
  </xdr:twoCellAnchor>
  <xdr:twoCellAnchor>
    <xdr:from>
      <xdr:col>5</xdr:col>
      <xdr:colOff>506739</xdr:colOff>
      <xdr:row>208</xdr:row>
      <xdr:rowOff>60876</xdr:rowOff>
    </xdr:from>
    <xdr:to>
      <xdr:col>10</xdr:col>
      <xdr:colOff>257175</xdr:colOff>
      <xdr:row>228</xdr:row>
      <xdr:rowOff>19049</xdr:rowOff>
    </xdr:to>
    <xdr:sp macro="" textlink="">
      <xdr:nvSpPr>
        <xdr:cNvPr id="6" name="Text Box 66">
          <a:extLst>
            <a:ext uri="{FF2B5EF4-FFF2-40B4-BE49-F238E27FC236}">
              <a16:creationId xmlns:a16="http://schemas.microsoft.com/office/drawing/2014/main" id="{00000000-0008-0000-0600-000006000000}"/>
            </a:ext>
          </a:extLst>
        </xdr:cNvPr>
        <xdr:cNvSpPr txBox="1">
          <a:spLocks noChangeArrowheads="1"/>
        </xdr:cNvSpPr>
      </xdr:nvSpPr>
      <xdr:spPr bwMode="auto">
        <a:xfrm>
          <a:off x="5370839" y="30166226"/>
          <a:ext cx="4798686" cy="313317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Entel PCS y Entel Telefonía Móvil.</a:t>
          </a:r>
        </a:p>
        <a:p>
          <a:pPr algn="just" rtl="0">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a:t>
          </a:r>
          <a:r>
            <a:rPr lang="es-CL" sz="900" b="0" i="0" u="none" strike="noStrike" baseline="0">
              <a:solidFill>
                <a:srgbClr val="000000"/>
              </a:solidFill>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 </a:t>
          </a:r>
          <a:r>
            <a:rPr lang="es-CL" sz="900" b="0" i="0" u="none" strike="noStrike" baseline="0">
              <a:solidFill>
                <a:srgbClr val="000000"/>
              </a:solidFill>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11/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8561" name="Picture 0" descr="SUBTEL_rgb.jpg">
          <a:extLst>
            <a:ext uri="{FF2B5EF4-FFF2-40B4-BE49-F238E27FC236}">
              <a16:creationId xmlns:a16="http://schemas.microsoft.com/office/drawing/2014/main" id="{00000000-0008-0000-0700-0000712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16968</xdr:colOff>
      <xdr:row>208</xdr:row>
      <xdr:rowOff>32301</xdr:rowOff>
    </xdr:from>
    <xdr:to>
      <xdr:col>5</xdr:col>
      <xdr:colOff>394667</xdr:colOff>
      <xdr:row>232</xdr:row>
      <xdr:rowOff>133350</xdr:rowOff>
    </xdr:to>
    <xdr:sp macro="" textlink="">
      <xdr:nvSpPr>
        <xdr:cNvPr id="5" name="Text Box 66">
          <a:extLst>
            <a:ext uri="{FF2B5EF4-FFF2-40B4-BE49-F238E27FC236}">
              <a16:creationId xmlns:a16="http://schemas.microsoft.com/office/drawing/2014/main" id="{00000000-0008-0000-0700-000005000000}"/>
            </a:ext>
          </a:extLst>
        </xdr:cNvPr>
        <xdr:cNvSpPr txBox="1">
          <a:spLocks noChangeArrowheads="1"/>
        </xdr:cNvSpPr>
      </xdr:nvSpPr>
      <xdr:spPr bwMode="auto">
        <a:xfrm>
          <a:off x="1445718" y="31109201"/>
          <a:ext cx="3774949" cy="327604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ES" sz="900" b="1" i="0" u="none" strike="noStrike" baseline="0">
              <a:solidFill>
                <a:srgbClr val="000000"/>
              </a:solidFill>
              <a:latin typeface="Arial"/>
              <a:ea typeface="+mn-ea"/>
              <a:cs typeface="Arial"/>
            </a:rPr>
            <a:t>4/ </a:t>
          </a:r>
          <a:r>
            <a:rPr lang="es-ES" sz="900" b="0" i="0" u="none" strike="noStrike" baseline="0">
              <a:solidFill>
                <a:srgbClr val="000000"/>
              </a:solidFill>
              <a:latin typeface="Arial"/>
              <a:ea typeface="+mn-ea"/>
              <a:cs typeface="Arial"/>
            </a:rPr>
            <a:t>La cantidad de abonados incluye tipo cliente residencial, comercial y no clasificado.</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563972</xdr:colOff>
      <xdr:row>208</xdr:row>
      <xdr:rowOff>28575</xdr:rowOff>
    </xdr:from>
    <xdr:to>
      <xdr:col>10</xdr:col>
      <xdr:colOff>161926</xdr:colOff>
      <xdr:row>232</xdr:row>
      <xdr:rowOff>139700</xdr:rowOff>
    </xdr:to>
    <xdr:sp macro="" textlink="">
      <xdr:nvSpPr>
        <xdr:cNvPr id="6" name="Text Box 66">
          <a:extLst>
            <a:ext uri="{FF2B5EF4-FFF2-40B4-BE49-F238E27FC236}">
              <a16:creationId xmlns:a16="http://schemas.microsoft.com/office/drawing/2014/main" id="{00000000-0008-0000-0700-000006000000}"/>
            </a:ext>
          </a:extLst>
        </xdr:cNvPr>
        <xdr:cNvSpPr txBox="1">
          <a:spLocks noChangeArrowheads="1"/>
        </xdr:cNvSpPr>
      </xdr:nvSpPr>
      <xdr:spPr bwMode="auto">
        <a:xfrm>
          <a:off x="5389972" y="31105475"/>
          <a:ext cx="4646204" cy="32861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a:t>
          </a:r>
          <a:r>
            <a:rPr lang="es-CL" sz="900" b="0" i="0" u="none" strike="noStrike" baseline="0">
              <a:solidFill>
                <a:srgbClr val="000000"/>
              </a:solidFill>
              <a:latin typeface="Arial"/>
              <a:ea typeface="+mn-ea"/>
              <a:cs typeface="Arial"/>
            </a:rPr>
            <a:t>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a:t>
          </a:r>
          <a:r>
            <a:rPr lang="es-CL" sz="900" b="0" i="0" u="none" strike="noStrike" baseline="0">
              <a:solidFill>
                <a:srgbClr val="000000"/>
              </a:solidFill>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10/ </a:t>
          </a:r>
          <a:r>
            <a:rPr lang="es-CL" sz="900" b="0" i="0" u="none" strike="noStrike" baseline="0">
              <a:solidFill>
                <a:srgbClr val="000000"/>
              </a:solidFill>
              <a:latin typeface="Arial"/>
              <a:ea typeface="+mn-ea"/>
              <a:cs typeface="Arial"/>
            </a:rPr>
            <a:t>A partir de Junio 2023 la empresa </a:t>
          </a:r>
          <a:r>
            <a:rPr lang="es-CL" sz="900" b="1" i="0" u="none" strike="noStrike" baseline="0">
              <a:solidFill>
                <a:srgbClr val="FF0000"/>
              </a:solidFill>
              <a:latin typeface="Arial"/>
              <a:ea typeface="+mn-ea"/>
              <a:cs typeface="Arial"/>
            </a:rPr>
            <a:t>Suma Móvil Chile </a:t>
          </a:r>
          <a:r>
            <a:rPr lang="es-CL" sz="900" b="0" i="0" u="none" strike="noStrike" baseline="0">
              <a:solidFill>
                <a:srgbClr val="000000"/>
              </a:solidFill>
              <a:latin typeface="Arial"/>
              <a:ea typeface="+mn-ea"/>
              <a:cs typeface="Arial"/>
            </a:rPr>
            <a:t>comienza a informar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11/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modificó todas las cifras de los años 2022 y 2023.</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ubtel.c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109"/>
  <sheetViews>
    <sheetView showGridLines="0" showRowColHeaders="0" zoomScale="85" zoomScaleSheetLayoutView="100" workbookViewId="0">
      <selection activeCell="F16" sqref="F16"/>
    </sheetView>
  </sheetViews>
  <sheetFormatPr baseColWidth="10" defaultColWidth="0" defaultRowHeight="12.75" zeroHeight="1" x14ac:dyDescent="0.2"/>
  <cols>
    <col min="1" max="1" width="24.5703125" style="1" customWidth="1"/>
    <col min="2" max="2" width="2" customWidth="1"/>
    <col min="3" max="3" width="5.42578125" customWidth="1"/>
    <col min="4" max="4" width="5.28515625" customWidth="1"/>
    <col min="5" max="5" width="19.85546875" customWidth="1"/>
    <col min="6" max="6" width="19.28515625" customWidth="1"/>
    <col min="7" max="7" width="20.42578125" customWidth="1"/>
    <col min="8" max="8" width="45.28515625" customWidth="1"/>
    <col min="9" max="9" width="9.28515625" customWidth="1"/>
    <col min="10" max="255" width="0" hidden="1" customWidth="1"/>
    <col min="256" max="16384" width="11.7109375" hidden="1"/>
  </cols>
  <sheetData>
    <row r="1" spans="1:11" ht="24" customHeight="1" x14ac:dyDescent="0.2">
      <c r="B1" s="1"/>
      <c r="C1" s="1"/>
      <c r="D1" s="1"/>
      <c r="E1" s="1"/>
      <c r="F1" s="1"/>
      <c r="G1" s="1"/>
      <c r="H1" s="1"/>
      <c r="I1" s="1"/>
    </row>
    <row r="2" spans="1:11" ht="42" customHeight="1" x14ac:dyDescent="0.25">
      <c r="B2" s="66" t="s">
        <v>32</v>
      </c>
      <c r="C2" s="66"/>
      <c r="D2" s="2"/>
      <c r="E2" s="2"/>
      <c r="F2" s="2"/>
      <c r="G2" s="1"/>
      <c r="H2" s="1"/>
      <c r="I2" s="1"/>
      <c r="J2" s="1"/>
    </row>
    <row r="3" spans="1:11" ht="19.5" customHeight="1" x14ac:dyDescent="0.25">
      <c r="B3" s="66" t="s">
        <v>31</v>
      </c>
      <c r="C3" s="66"/>
      <c r="D3" s="2"/>
      <c r="E3" s="2"/>
      <c r="F3" s="2"/>
      <c r="G3" s="1"/>
      <c r="H3" s="1"/>
      <c r="I3" s="1"/>
      <c r="J3" s="1"/>
    </row>
    <row r="4" spans="1:11" ht="10.5" customHeight="1" x14ac:dyDescent="0.2">
      <c r="B4" s="2"/>
      <c r="C4" s="2"/>
      <c r="D4" s="2"/>
      <c r="E4" s="2"/>
      <c r="F4" s="2"/>
      <c r="G4" s="1"/>
      <c r="H4" s="1"/>
      <c r="I4" s="1"/>
      <c r="J4" s="1"/>
    </row>
    <row r="5" spans="1:11" s="21" customFormat="1" ht="21" customHeight="1" x14ac:dyDescent="0.2">
      <c r="C5" s="67" t="s">
        <v>28</v>
      </c>
    </row>
    <row r="6" spans="1:11" x14ac:dyDescent="0.2">
      <c r="B6" s="3"/>
      <c r="C6" s="3"/>
      <c r="D6" s="1"/>
      <c r="E6" s="1"/>
      <c r="F6" s="1"/>
      <c r="G6" s="1"/>
      <c r="H6" s="1"/>
      <c r="I6" s="1"/>
      <c r="J6" s="1"/>
    </row>
    <row r="7" spans="1:11" s="21" customFormat="1" ht="15.75" x14ac:dyDescent="0.25">
      <c r="A7" s="68"/>
      <c r="B7" s="69"/>
      <c r="C7" s="72"/>
      <c r="D7" s="72"/>
      <c r="E7" s="72"/>
      <c r="F7" s="72"/>
      <c r="G7" s="72"/>
      <c r="H7" s="72"/>
      <c r="I7" s="70"/>
    </row>
    <row r="8" spans="1:11" s="21" customFormat="1" ht="15.75" x14ac:dyDescent="0.25">
      <c r="A8" s="68"/>
      <c r="B8" s="71" t="s">
        <v>29</v>
      </c>
      <c r="C8" s="72" t="s">
        <v>52</v>
      </c>
      <c r="D8" s="72"/>
      <c r="E8" s="72"/>
      <c r="F8" s="72"/>
      <c r="G8" s="72"/>
      <c r="H8" s="72"/>
      <c r="I8" s="70"/>
    </row>
    <row r="9" spans="1:11" s="21" customFormat="1" ht="15.75" x14ac:dyDescent="0.25">
      <c r="A9" s="68"/>
      <c r="B9" s="71" t="s">
        <v>29</v>
      </c>
      <c r="C9" s="72" t="s">
        <v>53</v>
      </c>
      <c r="D9" s="72"/>
      <c r="E9" s="72"/>
      <c r="F9" s="72"/>
      <c r="G9" s="72"/>
      <c r="H9" s="72"/>
      <c r="I9" s="70"/>
    </row>
    <row r="10" spans="1:11" s="21" customFormat="1" ht="15.75" x14ac:dyDescent="0.25">
      <c r="A10" s="68"/>
      <c r="B10" s="71" t="s">
        <v>29</v>
      </c>
      <c r="C10" s="72" t="s">
        <v>54</v>
      </c>
      <c r="D10" s="72"/>
      <c r="E10" s="72"/>
      <c r="F10" s="72"/>
      <c r="G10" s="72"/>
      <c r="H10" s="72"/>
      <c r="I10" s="70"/>
    </row>
    <row r="11" spans="1:11" s="21" customFormat="1" ht="15.75" x14ac:dyDescent="0.25">
      <c r="A11" s="68"/>
      <c r="B11" s="71" t="s">
        <v>29</v>
      </c>
      <c r="C11" s="72" t="s">
        <v>55</v>
      </c>
      <c r="D11" s="72"/>
      <c r="E11" s="72"/>
      <c r="F11" s="72"/>
      <c r="G11" s="72"/>
      <c r="H11" s="72"/>
      <c r="I11" s="70"/>
    </row>
    <row r="12" spans="1:11" s="21" customFormat="1" ht="15.75" x14ac:dyDescent="0.25">
      <c r="A12" s="68"/>
      <c r="B12" s="71" t="s">
        <v>29</v>
      </c>
      <c r="C12" s="72" t="s">
        <v>56</v>
      </c>
      <c r="D12" s="72"/>
      <c r="E12" s="72"/>
      <c r="F12" s="72"/>
      <c r="G12" s="72"/>
      <c r="H12" s="72"/>
      <c r="I12" s="70"/>
    </row>
    <row r="13" spans="1:11" s="21" customFormat="1" ht="15.75" x14ac:dyDescent="0.25">
      <c r="A13" s="68"/>
      <c r="B13" s="71" t="s">
        <v>29</v>
      </c>
      <c r="C13" s="72" t="s">
        <v>58</v>
      </c>
      <c r="D13" s="72"/>
      <c r="E13" s="72"/>
      <c r="F13" s="72"/>
      <c r="G13" s="72"/>
      <c r="H13" s="72"/>
      <c r="I13" s="70"/>
    </row>
    <row r="14" spans="1:11" s="21" customFormat="1" ht="15.75" x14ac:dyDescent="0.25">
      <c r="A14" s="68"/>
      <c r="B14" s="71" t="s">
        <v>29</v>
      </c>
      <c r="C14" s="72" t="s">
        <v>60</v>
      </c>
      <c r="D14" s="72"/>
      <c r="E14" s="72"/>
      <c r="F14" s="72"/>
      <c r="G14" s="72"/>
      <c r="H14" s="72"/>
      <c r="I14" s="70"/>
    </row>
    <row r="15" spans="1:11" s="21" customFormat="1" ht="15.75" x14ac:dyDescent="0.25">
      <c r="A15" s="68"/>
      <c r="B15" s="71"/>
      <c r="C15" s="72"/>
      <c r="D15" s="71"/>
      <c r="E15" s="71"/>
      <c r="F15" s="71"/>
      <c r="G15" s="71"/>
      <c r="H15" s="71"/>
      <c r="I15" s="70"/>
    </row>
    <row r="16" spans="1:11" s="21" customFormat="1" ht="15" x14ac:dyDescent="0.2">
      <c r="A16" s="68"/>
      <c r="B16" s="68"/>
      <c r="C16" s="68"/>
      <c r="D16" s="68"/>
      <c r="E16" s="68"/>
      <c r="F16" s="68"/>
      <c r="G16" s="68"/>
      <c r="H16" s="68"/>
      <c r="I16" s="22"/>
      <c r="J16" s="22"/>
      <c r="K16" s="22"/>
    </row>
    <row r="17" spans="2:11" ht="21" customHeight="1" x14ac:dyDescent="0.2">
      <c r="B17" s="1"/>
      <c r="C17" s="1"/>
      <c r="D17" s="1"/>
      <c r="E17" s="1"/>
      <c r="F17" s="1"/>
      <c r="G17" s="1"/>
      <c r="H17" s="101"/>
      <c r="I17" s="1"/>
      <c r="J17" s="10"/>
      <c r="K17" s="10"/>
    </row>
    <row r="18" spans="2:11" ht="23.25" customHeight="1" x14ac:dyDescent="0.2">
      <c r="B18" s="1"/>
      <c r="C18" s="1"/>
      <c r="D18" s="1"/>
      <c r="E18" s="1"/>
      <c r="F18" s="1"/>
      <c r="G18" s="73"/>
      <c r="H18" s="102" t="s">
        <v>30</v>
      </c>
      <c r="I18" s="1"/>
      <c r="J18" s="10"/>
      <c r="K18" s="10"/>
    </row>
    <row r="19" spans="2:11" ht="24.75" customHeight="1" x14ac:dyDescent="0.2">
      <c r="B19" s="1"/>
      <c r="C19" s="1"/>
      <c r="D19" s="1"/>
      <c r="E19" s="1"/>
      <c r="F19" s="1"/>
      <c r="G19" s="1"/>
      <c r="H19" s="1"/>
      <c r="I19" s="1"/>
      <c r="J19" s="10"/>
      <c r="K19" s="10"/>
    </row>
    <row r="20" spans="2:11" hidden="1" x14ac:dyDescent="0.2">
      <c r="B20" s="1"/>
      <c r="I20" s="10"/>
      <c r="J20" s="10"/>
      <c r="K20" s="10"/>
    </row>
    <row r="21" spans="2:11" hidden="1" x14ac:dyDescent="0.2">
      <c r="B21" s="1"/>
      <c r="I21" s="10"/>
      <c r="J21" s="10"/>
      <c r="K21" s="10"/>
    </row>
    <row r="22" spans="2:11" hidden="1" x14ac:dyDescent="0.2">
      <c r="B22" s="1"/>
      <c r="I22" s="10"/>
      <c r="J22" s="10"/>
      <c r="K22" s="10"/>
    </row>
    <row r="23" spans="2:11" hidden="1" x14ac:dyDescent="0.2">
      <c r="B23" s="1"/>
      <c r="I23" s="1"/>
    </row>
    <row r="25" spans="2:11" hidden="1" x14ac:dyDescent="0.2">
      <c r="C25" s="1"/>
      <c r="D25" s="1"/>
      <c r="E25" s="1"/>
      <c r="F25" s="1"/>
      <c r="G25" s="1"/>
      <c r="H25" s="1"/>
    </row>
    <row r="26" spans="2:11" hidden="1" x14ac:dyDescent="0.2">
      <c r="C26" s="1"/>
      <c r="D26" s="1"/>
      <c r="E26" s="1"/>
      <c r="F26" s="1"/>
      <c r="G26" s="1"/>
      <c r="H26" s="1"/>
    </row>
    <row r="27" spans="2:11" hidden="1" x14ac:dyDescent="0.2">
      <c r="B27" s="1"/>
      <c r="C27" s="1"/>
      <c r="D27" s="1"/>
      <c r="E27" s="1"/>
      <c r="F27" s="1"/>
      <c r="G27" s="1"/>
      <c r="H27" s="1"/>
      <c r="I27" s="1"/>
    </row>
    <row r="28" spans="2:11" hidden="1" x14ac:dyDescent="0.2">
      <c r="B28" s="1"/>
      <c r="C28" s="1"/>
      <c r="D28" s="1"/>
      <c r="E28" s="1"/>
      <c r="F28" s="1"/>
      <c r="G28" s="1"/>
      <c r="H28" s="1"/>
      <c r="I28" s="1"/>
    </row>
    <row r="29" spans="2:11" hidden="1" x14ac:dyDescent="0.2">
      <c r="B29" s="1"/>
      <c r="C29" s="1"/>
      <c r="D29" s="1"/>
      <c r="E29" s="1"/>
      <c r="F29" s="1"/>
      <c r="G29" s="1"/>
      <c r="H29" s="1"/>
      <c r="I29" s="1"/>
    </row>
    <row r="30" spans="2:11" hidden="1" x14ac:dyDescent="0.2">
      <c r="B30" s="1"/>
      <c r="C30" s="1"/>
      <c r="D30" s="1"/>
      <c r="E30" s="1"/>
      <c r="F30" s="1"/>
      <c r="G30" s="1"/>
      <c r="H30" s="1"/>
      <c r="I30" s="1"/>
    </row>
    <row r="31" spans="2:11" hidden="1" x14ac:dyDescent="0.2">
      <c r="B31" s="1"/>
      <c r="C31" s="1"/>
      <c r="D31" s="1"/>
      <c r="E31" s="1"/>
      <c r="F31" s="1"/>
      <c r="G31" s="1"/>
      <c r="H31" s="1"/>
      <c r="I31" s="1"/>
    </row>
    <row r="32" spans="2:11" hidden="1" x14ac:dyDescent="0.2">
      <c r="B32" s="1"/>
      <c r="C32" s="1"/>
      <c r="D32" s="1"/>
      <c r="E32" s="1"/>
      <c r="F32" s="1"/>
      <c r="G32" s="1"/>
      <c r="H32" s="1"/>
      <c r="I32" s="1"/>
    </row>
    <row r="33" spans="2:9" hidden="1" x14ac:dyDescent="0.2">
      <c r="B33" s="1"/>
      <c r="C33" s="1"/>
      <c r="D33" s="1"/>
      <c r="E33" s="1"/>
      <c r="F33" s="1"/>
      <c r="G33" s="1"/>
      <c r="H33" s="1"/>
      <c r="I33" s="1"/>
    </row>
    <row r="34" spans="2:9" hidden="1" x14ac:dyDescent="0.2">
      <c r="B34" s="1"/>
      <c r="C34" s="1"/>
      <c r="D34" s="1"/>
      <c r="E34" s="1"/>
      <c r="F34" s="1"/>
      <c r="G34" s="1"/>
      <c r="H34" s="1"/>
      <c r="I34" s="1"/>
    </row>
    <row r="35" spans="2:9" hidden="1" x14ac:dyDescent="0.2">
      <c r="B35" s="1"/>
      <c r="C35" s="1"/>
      <c r="D35" s="1"/>
      <c r="E35" s="1"/>
      <c r="F35" s="1"/>
      <c r="G35" s="1"/>
      <c r="H35" s="1"/>
      <c r="I35" s="1"/>
    </row>
    <row r="36" spans="2:9" hidden="1" x14ac:dyDescent="0.2">
      <c r="B36" s="1"/>
      <c r="C36" s="1"/>
      <c r="D36" s="1"/>
      <c r="E36" s="1"/>
      <c r="F36" s="1"/>
      <c r="G36" s="1"/>
      <c r="H36" s="1"/>
      <c r="I36" s="1"/>
    </row>
    <row r="37" spans="2:9" hidden="1" x14ac:dyDescent="0.2">
      <c r="B37" s="1"/>
      <c r="C37" s="1"/>
      <c r="D37" s="1"/>
      <c r="E37" s="1"/>
      <c r="F37" s="1"/>
      <c r="G37" s="1"/>
      <c r="H37" s="1"/>
      <c r="I37" s="1"/>
    </row>
    <row r="38" spans="2:9" hidden="1" x14ac:dyDescent="0.2">
      <c r="B38" s="1"/>
      <c r="C38" s="1"/>
      <c r="D38" s="1"/>
      <c r="E38" s="1"/>
      <c r="F38" s="1"/>
      <c r="G38" s="1"/>
      <c r="H38" s="1"/>
      <c r="I38" s="1"/>
    </row>
    <row r="39" spans="2:9" hidden="1" x14ac:dyDescent="0.2">
      <c r="B39" s="1"/>
      <c r="C39" s="1"/>
      <c r="D39" s="1"/>
      <c r="E39" s="1"/>
      <c r="F39" s="1"/>
      <c r="G39" s="1"/>
      <c r="H39" s="1"/>
      <c r="I39" s="1"/>
    </row>
    <row r="40" spans="2:9" hidden="1" x14ac:dyDescent="0.2">
      <c r="B40" s="1"/>
      <c r="C40" s="1"/>
      <c r="D40" s="1"/>
      <c r="E40" s="1"/>
      <c r="F40" s="1"/>
      <c r="G40" s="1"/>
      <c r="H40" s="1"/>
      <c r="I40" s="1"/>
    </row>
    <row r="41" spans="2:9" hidden="1" x14ac:dyDescent="0.2">
      <c r="B41" s="1"/>
      <c r="C41" s="1"/>
      <c r="D41" s="1"/>
      <c r="E41" s="1"/>
      <c r="F41" s="1"/>
      <c r="G41" s="1"/>
      <c r="H41" s="1"/>
      <c r="I41" s="1"/>
    </row>
    <row r="42" spans="2:9" hidden="1" x14ac:dyDescent="0.2">
      <c r="B42" s="1"/>
      <c r="C42" s="1"/>
      <c r="D42" s="1"/>
      <c r="E42" s="1"/>
      <c r="F42" s="1"/>
      <c r="G42" s="1"/>
      <c r="H42" s="1"/>
      <c r="I42" s="1"/>
    </row>
    <row r="43" spans="2:9" hidden="1" x14ac:dyDescent="0.2">
      <c r="B43" s="1"/>
      <c r="C43" s="1"/>
      <c r="D43" s="1"/>
      <c r="E43" s="1"/>
      <c r="F43" s="1"/>
      <c r="G43" s="1"/>
      <c r="H43" s="1"/>
      <c r="I43" s="1"/>
    </row>
    <row r="44" spans="2:9" hidden="1" x14ac:dyDescent="0.2">
      <c r="B44" s="1"/>
      <c r="C44" s="1"/>
      <c r="D44" s="1"/>
      <c r="E44" s="1"/>
      <c r="F44" s="1"/>
      <c r="G44" s="1"/>
      <c r="H44" s="1"/>
      <c r="I44" s="1"/>
    </row>
    <row r="45" spans="2:9" hidden="1" x14ac:dyDescent="0.2">
      <c r="B45" s="1"/>
      <c r="C45" s="1"/>
      <c r="D45" s="1"/>
      <c r="E45" s="1"/>
      <c r="F45" s="1"/>
      <c r="G45" s="1"/>
      <c r="H45" s="1"/>
      <c r="I45" s="1"/>
    </row>
    <row r="46" spans="2:9" hidden="1" x14ac:dyDescent="0.2">
      <c r="B46" s="1"/>
      <c r="C46" s="1"/>
      <c r="D46" s="1"/>
      <c r="E46" s="1"/>
      <c r="F46" s="1"/>
      <c r="G46" s="1"/>
      <c r="H46" s="1"/>
      <c r="I46" s="1"/>
    </row>
    <row r="47" spans="2:9" hidden="1" x14ac:dyDescent="0.2">
      <c r="B47" s="1"/>
      <c r="C47" s="1"/>
      <c r="D47" s="1"/>
      <c r="E47" s="1"/>
      <c r="F47" s="1"/>
      <c r="G47" s="1"/>
      <c r="H47" s="1"/>
      <c r="I47" s="1"/>
    </row>
    <row r="48" spans="2:9" hidden="1" x14ac:dyDescent="0.2">
      <c r="B48" s="1"/>
      <c r="C48" s="1"/>
      <c r="D48" s="1"/>
      <c r="E48" s="1"/>
      <c r="F48" s="1"/>
      <c r="G48" s="1"/>
      <c r="H48" s="1"/>
      <c r="I48" s="1"/>
    </row>
    <row r="49" spans="2:9" hidden="1" x14ac:dyDescent="0.2">
      <c r="B49" s="1"/>
      <c r="C49" s="1"/>
      <c r="D49" s="1"/>
      <c r="E49" s="1"/>
      <c r="F49" s="1"/>
      <c r="G49" s="1"/>
      <c r="H49" s="1"/>
      <c r="I49" s="1"/>
    </row>
    <row r="50" spans="2:9" hidden="1" x14ac:dyDescent="0.2">
      <c r="B50" s="1"/>
      <c r="C50" s="1"/>
      <c r="D50" s="1"/>
      <c r="E50" s="1"/>
      <c r="F50" s="1"/>
      <c r="G50" s="1"/>
      <c r="H50" s="1"/>
      <c r="I50" s="1"/>
    </row>
    <row r="51" spans="2:9" hidden="1" x14ac:dyDescent="0.2">
      <c r="B51" s="1"/>
      <c r="C51" s="1"/>
      <c r="D51" s="1"/>
      <c r="E51" s="1"/>
      <c r="F51" s="1"/>
      <c r="G51" s="1"/>
      <c r="H51" s="1"/>
      <c r="I51" s="1"/>
    </row>
    <row r="52" spans="2:9" hidden="1" x14ac:dyDescent="0.2">
      <c r="B52" s="1"/>
      <c r="C52" s="1"/>
      <c r="D52" s="1"/>
      <c r="E52" s="1"/>
      <c r="F52" s="1"/>
      <c r="G52" s="1"/>
      <c r="H52" s="1"/>
      <c r="I52" s="1"/>
    </row>
    <row r="53" spans="2:9" hidden="1" x14ac:dyDescent="0.2">
      <c r="B53" s="1"/>
      <c r="C53" s="1"/>
      <c r="D53" s="1"/>
      <c r="E53" s="1"/>
      <c r="F53" s="1"/>
      <c r="G53" s="1"/>
      <c r="H53" s="1"/>
      <c r="I53" s="1"/>
    </row>
    <row r="54" spans="2:9" hidden="1" x14ac:dyDescent="0.2">
      <c r="B54" s="1"/>
      <c r="C54" s="1"/>
      <c r="D54" s="1"/>
      <c r="E54" s="1"/>
      <c r="F54" s="1"/>
      <c r="G54" s="1"/>
      <c r="H54" s="1"/>
      <c r="I54" s="1"/>
    </row>
    <row r="55" spans="2:9" hidden="1" x14ac:dyDescent="0.2">
      <c r="B55" s="1"/>
      <c r="C55" s="1"/>
      <c r="D55" s="1"/>
      <c r="E55" s="1"/>
      <c r="F55" s="1"/>
      <c r="G55" s="1"/>
      <c r="H55" s="1"/>
      <c r="I55" s="1"/>
    </row>
    <row r="56" spans="2:9" hidden="1" x14ac:dyDescent="0.2">
      <c r="B56" s="1"/>
      <c r="C56" s="1"/>
      <c r="D56" s="1"/>
      <c r="E56" s="1"/>
      <c r="F56" s="1"/>
      <c r="G56" s="1"/>
      <c r="H56" s="1"/>
      <c r="I56" s="1"/>
    </row>
    <row r="57" spans="2:9" hidden="1" x14ac:dyDescent="0.2">
      <c r="B57" s="1"/>
      <c r="C57" s="1"/>
      <c r="D57" s="1"/>
      <c r="E57" s="1"/>
      <c r="F57" s="1"/>
      <c r="G57" s="1"/>
      <c r="H57" s="1"/>
      <c r="I57" s="1"/>
    </row>
    <row r="58" spans="2:9" hidden="1" x14ac:dyDescent="0.2">
      <c r="B58" s="1"/>
      <c r="C58" s="1"/>
      <c r="D58" s="1"/>
      <c r="E58" s="1"/>
      <c r="F58" s="1"/>
      <c r="G58" s="1"/>
      <c r="H58" s="1"/>
      <c r="I58" s="1"/>
    </row>
    <row r="59" spans="2:9" hidden="1" x14ac:dyDescent="0.2">
      <c r="B59" s="1"/>
      <c r="C59" s="1"/>
      <c r="D59" s="1"/>
      <c r="E59" s="1"/>
      <c r="F59" s="1"/>
      <c r="G59" s="1"/>
      <c r="H59" s="1"/>
      <c r="I59" s="1"/>
    </row>
    <row r="60" spans="2:9" hidden="1" x14ac:dyDescent="0.2">
      <c r="B60" s="1"/>
      <c r="C60" s="1"/>
      <c r="D60" s="1"/>
      <c r="E60" s="1"/>
      <c r="F60" s="1"/>
      <c r="G60" s="1"/>
      <c r="H60" s="1"/>
      <c r="I60" s="1"/>
    </row>
    <row r="61" spans="2:9" hidden="1" x14ac:dyDescent="0.2">
      <c r="B61" s="1"/>
      <c r="C61" s="1"/>
      <c r="D61" s="1"/>
      <c r="E61" s="1"/>
      <c r="F61" s="1"/>
      <c r="G61" s="1"/>
      <c r="H61" s="1"/>
      <c r="I61" s="1"/>
    </row>
    <row r="62" spans="2:9" hidden="1" x14ac:dyDescent="0.2">
      <c r="B62" s="1"/>
      <c r="C62" s="1"/>
      <c r="D62" s="1"/>
      <c r="E62" s="1"/>
      <c r="F62" s="1"/>
      <c r="G62" s="1"/>
      <c r="H62" s="1"/>
      <c r="I62" s="1"/>
    </row>
    <row r="63" spans="2:9" hidden="1" x14ac:dyDescent="0.2">
      <c r="B63" s="1"/>
      <c r="C63" s="1"/>
      <c r="D63" s="1"/>
      <c r="E63" s="1"/>
      <c r="F63" s="1"/>
      <c r="G63" s="1"/>
      <c r="H63" s="1"/>
      <c r="I63" s="1"/>
    </row>
    <row r="64" spans="2:9" hidden="1" x14ac:dyDescent="0.2">
      <c r="B64" s="1"/>
      <c r="C64" s="1"/>
      <c r="D64" s="1"/>
      <c r="E64" s="1"/>
      <c r="F64" s="1"/>
      <c r="G64" s="1"/>
      <c r="H64" s="1"/>
      <c r="I64" s="1"/>
    </row>
    <row r="65" spans="2:9" hidden="1" x14ac:dyDescent="0.2">
      <c r="B65" s="1"/>
      <c r="C65" s="1"/>
      <c r="D65" s="1"/>
      <c r="E65" s="1"/>
      <c r="F65" s="1"/>
      <c r="G65" s="1"/>
      <c r="H65" s="1"/>
      <c r="I65" s="1"/>
    </row>
    <row r="66" spans="2:9" hidden="1" x14ac:dyDescent="0.2">
      <c r="B66" s="1"/>
      <c r="C66" s="1"/>
      <c r="D66" s="1"/>
      <c r="E66" s="1"/>
      <c r="F66" s="1"/>
      <c r="G66" s="1"/>
      <c r="H66" s="1"/>
      <c r="I66" s="1"/>
    </row>
    <row r="67" spans="2:9" hidden="1" x14ac:dyDescent="0.2">
      <c r="B67" s="1"/>
      <c r="C67" s="1"/>
      <c r="D67" s="1"/>
      <c r="E67" s="1"/>
      <c r="F67" s="1"/>
      <c r="G67" s="1"/>
      <c r="H67" s="1"/>
      <c r="I67" s="1"/>
    </row>
    <row r="68" spans="2:9" hidden="1" x14ac:dyDescent="0.2">
      <c r="B68" s="1"/>
      <c r="C68" s="1"/>
      <c r="D68" s="1"/>
      <c r="E68" s="1"/>
      <c r="F68" s="1"/>
      <c r="G68" s="1"/>
      <c r="H68" s="1"/>
      <c r="I68" s="1"/>
    </row>
    <row r="69" spans="2:9" hidden="1" x14ac:dyDescent="0.2">
      <c r="B69" s="1"/>
      <c r="C69" s="1"/>
      <c r="D69" s="1"/>
      <c r="E69" s="1"/>
      <c r="F69" s="1"/>
      <c r="G69" s="1"/>
      <c r="H69" s="1"/>
      <c r="I69" s="1"/>
    </row>
    <row r="70" spans="2:9" hidden="1" x14ac:dyDescent="0.2">
      <c r="B70" s="1"/>
      <c r="C70" s="1"/>
      <c r="D70" s="1"/>
      <c r="E70" s="1"/>
      <c r="F70" s="1"/>
      <c r="G70" s="1"/>
      <c r="H70" s="1"/>
      <c r="I70" s="1"/>
    </row>
    <row r="71" spans="2:9" hidden="1" x14ac:dyDescent="0.2">
      <c r="B71" s="1"/>
      <c r="C71" s="1"/>
      <c r="D71" s="1"/>
      <c r="E71" s="1"/>
      <c r="F71" s="1"/>
      <c r="G71" s="1"/>
      <c r="H71" s="1"/>
      <c r="I71" s="1"/>
    </row>
    <row r="72" spans="2:9" hidden="1" x14ac:dyDescent="0.2">
      <c r="B72" s="1"/>
      <c r="C72" s="1"/>
      <c r="D72" s="1"/>
      <c r="E72" s="1"/>
      <c r="F72" s="1"/>
      <c r="G72" s="1"/>
      <c r="H72" s="1"/>
      <c r="I72" s="1"/>
    </row>
    <row r="73" spans="2:9" hidden="1" x14ac:dyDescent="0.2">
      <c r="B73" s="1"/>
      <c r="C73" s="1"/>
      <c r="D73" s="1"/>
      <c r="E73" s="1"/>
      <c r="F73" s="1"/>
      <c r="G73" s="1"/>
      <c r="H73" s="1"/>
      <c r="I73" s="1"/>
    </row>
    <row r="74" spans="2:9" hidden="1" x14ac:dyDescent="0.2">
      <c r="B74" s="1"/>
      <c r="C74" s="1"/>
      <c r="D74" s="1"/>
      <c r="E74" s="1"/>
      <c r="F74" s="1"/>
      <c r="G74" s="1"/>
      <c r="H74" s="1"/>
      <c r="I74" s="1"/>
    </row>
    <row r="75" spans="2:9" hidden="1" x14ac:dyDescent="0.2">
      <c r="B75" s="1"/>
      <c r="C75" s="1"/>
      <c r="D75" s="1"/>
      <c r="E75" s="1"/>
      <c r="F75" s="1"/>
      <c r="G75" s="1"/>
      <c r="H75" s="1"/>
      <c r="I75" s="1"/>
    </row>
    <row r="76" spans="2:9" hidden="1" x14ac:dyDescent="0.2">
      <c r="B76" s="1"/>
      <c r="C76" s="1"/>
      <c r="D76" s="1"/>
      <c r="E76" s="1"/>
      <c r="F76" s="1"/>
      <c r="G76" s="1"/>
      <c r="H76" s="1"/>
      <c r="I76" s="1"/>
    </row>
    <row r="77" spans="2:9" hidden="1" x14ac:dyDescent="0.2">
      <c r="B77" s="1"/>
      <c r="C77" s="1"/>
      <c r="D77" s="1"/>
      <c r="E77" s="1"/>
      <c r="F77" s="1"/>
      <c r="G77" s="1"/>
      <c r="H77" s="1"/>
      <c r="I77" s="1"/>
    </row>
    <row r="78" spans="2:9" hidden="1" x14ac:dyDescent="0.2">
      <c r="B78" s="1"/>
      <c r="C78" s="1"/>
      <c r="D78" s="1"/>
      <c r="E78" s="1"/>
      <c r="F78" s="1"/>
      <c r="G78" s="1"/>
      <c r="H78" s="1"/>
      <c r="I78" s="1"/>
    </row>
    <row r="79" spans="2:9" hidden="1" x14ac:dyDescent="0.2">
      <c r="B79" s="1"/>
      <c r="C79" s="1"/>
      <c r="D79" s="1"/>
      <c r="E79" s="1"/>
      <c r="F79" s="1"/>
      <c r="G79" s="1"/>
      <c r="H79" s="1"/>
      <c r="I79" s="1"/>
    </row>
    <row r="80" spans="2:9" hidden="1" x14ac:dyDescent="0.2">
      <c r="B80" s="1"/>
      <c r="C80" s="1"/>
      <c r="D80" s="1"/>
      <c r="E80" s="1"/>
      <c r="F80" s="1"/>
      <c r="G80" s="1"/>
      <c r="H80" s="1"/>
      <c r="I80" s="1"/>
    </row>
    <row r="81" spans="2:9" hidden="1" x14ac:dyDescent="0.2">
      <c r="B81" s="1"/>
      <c r="C81" s="1"/>
      <c r="D81" s="1"/>
      <c r="E81" s="1"/>
      <c r="F81" s="1"/>
      <c r="G81" s="1"/>
      <c r="H81" s="1"/>
      <c r="I81" s="1"/>
    </row>
    <row r="82" spans="2:9" hidden="1" x14ac:dyDescent="0.2">
      <c r="B82" s="1"/>
      <c r="C82" s="1"/>
      <c r="D82" s="1"/>
      <c r="E82" s="1"/>
      <c r="F82" s="1"/>
      <c r="G82" s="1"/>
      <c r="H82" s="1"/>
      <c r="I82" s="1"/>
    </row>
    <row r="83" spans="2:9" hidden="1" x14ac:dyDescent="0.2">
      <c r="B83" s="1"/>
      <c r="C83" s="1"/>
      <c r="D83" s="1"/>
      <c r="E83" s="1"/>
      <c r="F83" s="1"/>
      <c r="G83" s="1"/>
      <c r="H83" s="1"/>
      <c r="I83" s="1"/>
    </row>
    <row r="84" spans="2:9" hidden="1" x14ac:dyDescent="0.2">
      <c r="B84" s="1"/>
      <c r="C84" s="1"/>
      <c r="D84" s="1"/>
      <c r="E84" s="1"/>
      <c r="F84" s="1"/>
      <c r="G84" s="1"/>
      <c r="H84" s="1"/>
      <c r="I84" s="1"/>
    </row>
    <row r="85" spans="2:9" hidden="1" x14ac:dyDescent="0.2">
      <c r="B85" s="1"/>
      <c r="C85" s="1"/>
      <c r="D85" s="1"/>
      <c r="E85" s="1"/>
      <c r="F85" s="1"/>
      <c r="G85" s="1"/>
      <c r="H85" s="1"/>
      <c r="I85" s="1"/>
    </row>
    <row r="86" spans="2:9" hidden="1" x14ac:dyDescent="0.2">
      <c r="B86" s="1"/>
      <c r="C86" s="1"/>
      <c r="D86" s="1"/>
      <c r="E86" s="1"/>
      <c r="F86" s="1"/>
      <c r="G86" s="1"/>
      <c r="H86" s="1"/>
      <c r="I86" s="1"/>
    </row>
    <row r="87" spans="2:9" hidden="1" x14ac:dyDescent="0.2">
      <c r="B87" s="1"/>
      <c r="C87" s="1"/>
      <c r="D87" s="1"/>
      <c r="E87" s="1"/>
      <c r="F87" s="1"/>
      <c r="G87" s="1"/>
      <c r="H87" s="1"/>
      <c r="I87" s="1"/>
    </row>
    <row r="88" spans="2:9" hidden="1" x14ac:dyDescent="0.2">
      <c r="B88" s="1"/>
      <c r="C88" s="1"/>
      <c r="D88" s="1"/>
      <c r="E88" s="1"/>
      <c r="F88" s="1"/>
      <c r="G88" s="1"/>
      <c r="H88" s="1"/>
      <c r="I88" s="1"/>
    </row>
    <row r="89" spans="2:9" hidden="1" x14ac:dyDescent="0.2">
      <c r="B89" s="1"/>
      <c r="C89" s="1"/>
      <c r="D89" s="1"/>
      <c r="E89" s="1"/>
      <c r="F89" s="1"/>
      <c r="G89" s="1"/>
      <c r="H89" s="1"/>
      <c r="I89" s="1"/>
    </row>
    <row r="90" spans="2:9" hidden="1" x14ac:dyDescent="0.2">
      <c r="B90" s="1"/>
      <c r="C90" s="1"/>
      <c r="D90" s="1"/>
      <c r="E90" s="1"/>
      <c r="F90" s="1"/>
      <c r="G90" s="1"/>
      <c r="H90" s="1"/>
      <c r="I90" s="1"/>
    </row>
    <row r="91" spans="2:9" hidden="1" x14ac:dyDescent="0.2">
      <c r="B91" s="1"/>
      <c r="C91" s="1"/>
      <c r="D91" s="1"/>
      <c r="E91" s="1"/>
      <c r="F91" s="1"/>
      <c r="G91" s="1"/>
      <c r="H91" s="1"/>
      <c r="I91" s="1"/>
    </row>
    <row r="92" spans="2:9" hidden="1" x14ac:dyDescent="0.2">
      <c r="B92" s="1"/>
      <c r="C92" s="1"/>
      <c r="D92" s="1"/>
      <c r="E92" s="1"/>
      <c r="F92" s="1"/>
      <c r="G92" s="1"/>
      <c r="H92" s="1"/>
      <c r="I92" s="1"/>
    </row>
    <row r="93" spans="2:9" hidden="1" x14ac:dyDescent="0.2">
      <c r="B93" s="1"/>
      <c r="C93" s="1"/>
      <c r="D93" s="1"/>
      <c r="E93" s="1"/>
      <c r="F93" s="1"/>
      <c r="G93" s="1"/>
      <c r="H93" s="1"/>
      <c r="I93" s="1"/>
    </row>
    <row r="94" spans="2:9" hidden="1" x14ac:dyDescent="0.2">
      <c r="B94" s="1"/>
      <c r="C94" s="1"/>
      <c r="D94" s="1"/>
      <c r="E94" s="1"/>
      <c r="F94" s="1"/>
      <c r="G94" s="1"/>
      <c r="H94" s="1"/>
      <c r="I94" s="1"/>
    </row>
    <row r="95" spans="2:9" hidden="1" x14ac:dyDescent="0.2">
      <c r="B95" s="1"/>
      <c r="C95" s="1"/>
      <c r="D95" s="1"/>
      <c r="E95" s="1"/>
      <c r="F95" s="1"/>
      <c r="G95" s="1"/>
      <c r="H95" s="1"/>
      <c r="I95" s="1"/>
    </row>
    <row r="96" spans="2:9" hidden="1" x14ac:dyDescent="0.2">
      <c r="B96" s="1"/>
      <c r="C96" s="1"/>
      <c r="D96" s="1"/>
      <c r="E96" s="1"/>
      <c r="F96" s="1"/>
      <c r="G96" s="1"/>
      <c r="H96" s="1"/>
      <c r="I96" s="1"/>
    </row>
    <row r="97" spans="2:9" hidden="1" x14ac:dyDescent="0.2">
      <c r="B97" s="1"/>
      <c r="C97" s="1"/>
      <c r="D97" s="1"/>
      <c r="E97" s="1"/>
      <c r="F97" s="1"/>
      <c r="G97" s="1"/>
      <c r="H97" s="1"/>
      <c r="I97" s="1"/>
    </row>
    <row r="98" spans="2:9" hidden="1" x14ac:dyDescent="0.2">
      <c r="B98" s="1"/>
      <c r="C98" s="1"/>
      <c r="D98" s="1"/>
      <c r="E98" s="1"/>
      <c r="F98" s="1"/>
      <c r="G98" s="1"/>
      <c r="H98" s="1"/>
      <c r="I98" s="1"/>
    </row>
    <row r="99" spans="2:9" hidden="1" x14ac:dyDescent="0.2">
      <c r="B99" s="1"/>
      <c r="C99" s="1"/>
      <c r="D99" s="1"/>
      <c r="E99" s="1"/>
      <c r="F99" s="1"/>
      <c r="G99" s="1"/>
      <c r="H99" s="1"/>
      <c r="I99" s="1"/>
    </row>
    <row r="100" spans="2:9" hidden="1" x14ac:dyDescent="0.2">
      <c r="B100" s="1"/>
      <c r="I100" s="1"/>
    </row>
    <row r="101" spans="2:9" hidden="1" x14ac:dyDescent="0.2">
      <c r="B101" s="1"/>
      <c r="I101" s="1"/>
    </row>
    <row r="109" spans="2:9" x14ac:dyDescent="0.2"/>
  </sheetData>
  <phoneticPr fontId="0" type="noConversion"/>
  <hyperlinks>
    <hyperlink ref="H18" r:id="rId1" xr:uid="{00000000-0004-0000-0000-000000000000}"/>
    <hyperlink ref="C8" location="'3.1.Abonados'!A1" display="3.1.Servicio de telefonía Móvil: Número de abonados totales 30 días." xr:uid="{00000000-0004-0000-0000-000001000000}"/>
    <hyperlink ref="C9" location="'3.2.Abonados por plan comercial'!A1" display="3.2.Servicio de telefonía Móvil: Número de abonados 30 días por tipo de plan comercial. " xr:uid="{00000000-0004-0000-0000-000002000000}"/>
    <hyperlink ref="C10" location="'3.3.Abonados por Tipo Cliente'!A1" display="3.3.Servicio de telefonía Móvil: Número de abonados 30 días por tipo de cliente." xr:uid="{00000000-0004-0000-0000-000003000000}"/>
    <hyperlink ref="C11" location="'3.4.Participación de Mercado'!A1" display="3.4.Servicio de telefonía Móvil: Participación de Mercado Abonados 30 días" xr:uid="{00000000-0004-0000-0000-000004000000}"/>
    <hyperlink ref="C12" location="'3.5.Abonados por empresa'!A1" display="3.5.Servicio de telefonía Móvil: Abonados 30 días por empresa " xr:uid="{00000000-0004-0000-0000-000005000000}"/>
    <hyperlink ref="C13" location="'3.6.Abonados prepago por empr'!A1" display="3.6.Servicio de telefonía Móvil: Abonados 30 días de prepago por empresa " xr:uid="{00000000-0004-0000-0000-000006000000}"/>
    <hyperlink ref="C14" location="'3.7.Abonados contrato por empr'!A1" display="3.7.Servicio de telefonía Móvil: Abonados 30 días de contrato por empresa " xr:uid="{00000000-0004-0000-0000-000007000000}"/>
  </hyperlinks>
  <pageMargins left="0.75" right="0.75" top="1" bottom="1" header="0" footer="0"/>
  <pageSetup paperSize="9" scale="74" orientation="portrait"/>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85"/>
  <sheetViews>
    <sheetView showGridLines="0" topLeftCell="A207" zoomScale="104" zoomScaleNormal="104" zoomScaleSheetLayoutView="100" workbookViewId="0">
      <selection activeCell="I208" sqref="I208"/>
    </sheetView>
  </sheetViews>
  <sheetFormatPr baseColWidth="10" defaultColWidth="0" defaultRowHeight="12.75" zeroHeight="1" x14ac:dyDescent="0.2"/>
  <cols>
    <col min="1" max="1" width="18.140625" style="18" customWidth="1"/>
    <col min="2" max="2" width="12.140625" style="18" customWidth="1"/>
    <col min="3" max="3" width="8.140625" style="18" customWidth="1"/>
    <col min="4" max="4" width="12.85546875" style="18" bestFit="1" customWidth="1"/>
    <col min="5" max="5" width="11.85546875" style="18" bestFit="1" customWidth="1"/>
    <col min="6" max="6" width="12.42578125" style="18" bestFit="1" customWidth="1"/>
    <col min="7" max="7" width="13.42578125" style="18" bestFit="1" customWidth="1"/>
    <col min="8" max="8" width="6.42578125" style="18" customWidth="1"/>
    <col min="9" max="9" width="3" style="18" customWidth="1"/>
    <col min="10" max="14" width="11.42578125" style="18" customWidth="1"/>
    <col min="15" max="18" width="13" style="18" customWidth="1"/>
    <col min="19" max="20" width="13" style="18" hidden="1" customWidth="1"/>
    <col min="21" max="16384" width="2.140625" style="18" hidden="1"/>
  </cols>
  <sheetData>
    <row r="1" spans="2:29" ht="33.75" customHeight="1" x14ac:dyDescent="0.2">
      <c r="K1" s="79"/>
    </row>
    <row r="2" spans="2:29" s="2" customFormat="1" ht="12.75" customHeight="1" x14ac:dyDescent="0.2">
      <c r="B2" s="160" t="s">
        <v>12</v>
      </c>
      <c r="D2" s="27"/>
      <c r="I2" s="18"/>
      <c r="K2" s="80"/>
    </row>
    <row r="3" spans="2:29" s="2" customFormat="1" ht="10.5" customHeight="1" x14ac:dyDescent="0.2">
      <c r="B3" s="160" t="s">
        <v>47</v>
      </c>
      <c r="D3" s="27"/>
      <c r="J3" s="77"/>
      <c r="K3" s="81"/>
    </row>
    <row r="4" spans="2:29" s="2" customFormat="1" ht="10.5" customHeight="1" x14ac:dyDescent="0.2">
      <c r="B4" s="26"/>
      <c r="D4" s="27"/>
      <c r="I4" s="18"/>
      <c r="K4" s="81"/>
    </row>
    <row r="5" spans="2:29" ht="28.5" customHeight="1" thickBot="1" x14ac:dyDescent="0.25">
      <c r="B5" s="51" t="s">
        <v>27</v>
      </c>
      <c r="G5" s="2"/>
      <c r="K5" s="80"/>
      <c r="X5" s="3"/>
    </row>
    <row r="6" spans="2:29" ht="24.75" thickBot="1" x14ac:dyDescent="0.25">
      <c r="B6" s="149" t="s">
        <v>13</v>
      </c>
      <c r="C6" s="150" t="s">
        <v>19</v>
      </c>
      <c r="D6" s="151" t="s">
        <v>18</v>
      </c>
      <c r="E6" s="152" t="s">
        <v>14</v>
      </c>
      <c r="F6" s="153" t="s">
        <v>0</v>
      </c>
      <c r="G6" s="2"/>
      <c r="H6" s="5"/>
      <c r="J6" s="5"/>
      <c r="K6" s="5"/>
      <c r="L6" s="5"/>
      <c r="M6" s="5"/>
      <c r="N6" s="5"/>
      <c r="O6" s="5"/>
      <c r="P6" s="5"/>
      <c r="Q6" s="5"/>
      <c r="R6" s="5"/>
      <c r="S6" s="5"/>
      <c r="T6" s="5"/>
      <c r="U6" s="5"/>
      <c r="V6" s="5"/>
      <c r="W6" s="5"/>
      <c r="X6" s="5"/>
      <c r="Y6" s="5"/>
      <c r="Z6" s="5"/>
      <c r="AA6" s="5"/>
      <c r="AB6" s="5"/>
      <c r="AC6" s="5"/>
    </row>
    <row r="7" spans="2:29" x14ac:dyDescent="0.2">
      <c r="B7" s="30">
        <v>2000</v>
      </c>
      <c r="C7" s="31" t="s">
        <v>11</v>
      </c>
      <c r="D7" s="121">
        <v>3401525</v>
      </c>
      <c r="E7" s="131"/>
      <c r="F7" s="123">
        <v>21.966961454901561</v>
      </c>
      <c r="G7" s="2"/>
      <c r="H7" s="6"/>
      <c r="J7" s="6"/>
      <c r="K7" s="6"/>
      <c r="L7" s="6"/>
      <c r="M7" s="14"/>
      <c r="N7" s="19"/>
      <c r="O7" s="19"/>
      <c r="P7" s="19"/>
      <c r="Q7" s="19"/>
      <c r="R7" s="19"/>
      <c r="S7" s="19"/>
      <c r="T7" s="19"/>
      <c r="U7" s="19"/>
      <c r="V7" s="19"/>
      <c r="W7" s="19"/>
      <c r="X7" s="19"/>
      <c r="Y7" s="19"/>
      <c r="Z7" s="19"/>
      <c r="AA7" s="19"/>
      <c r="AB7" s="6"/>
      <c r="AC7" s="6"/>
    </row>
    <row r="8" spans="2:29" x14ac:dyDescent="0.2">
      <c r="B8" s="32">
        <v>2001</v>
      </c>
      <c r="C8" s="33" t="s">
        <v>11</v>
      </c>
      <c r="D8" s="185">
        <v>5100783</v>
      </c>
      <c r="E8" s="24">
        <v>0.49955769838528308</v>
      </c>
      <c r="F8" s="124">
        <v>32.574897511793978</v>
      </c>
      <c r="G8" s="2"/>
      <c r="H8" s="28"/>
      <c r="J8" s="6"/>
      <c r="K8" s="6"/>
      <c r="L8" s="6"/>
      <c r="M8" s="20"/>
      <c r="N8" s="15"/>
      <c r="O8" s="15"/>
      <c r="P8" s="15"/>
      <c r="Q8" s="15"/>
      <c r="R8" s="15"/>
      <c r="S8" s="15"/>
      <c r="T8" s="15"/>
      <c r="U8" s="15"/>
      <c r="V8" s="15"/>
      <c r="W8" s="15"/>
      <c r="X8" s="15"/>
      <c r="Y8" s="15"/>
      <c r="Z8" s="15"/>
      <c r="AA8" s="16"/>
      <c r="AB8" s="6"/>
      <c r="AC8" s="6"/>
    </row>
    <row r="9" spans="2:29" x14ac:dyDescent="0.2">
      <c r="B9" s="32">
        <v>2002</v>
      </c>
      <c r="C9" s="33" t="s">
        <v>11</v>
      </c>
      <c r="D9" s="185">
        <v>6244310</v>
      </c>
      <c r="E9" s="24">
        <v>0.22418656116129621</v>
      </c>
      <c r="F9" s="124">
        <v>39.439745925651422</v>
      </c>
      <c r="G9" s="2"/>
      <c r="H9" s="28"/>
      <c r="J9" s="6"/>
      <c r="K9" s="6"/>
      <c r="L9" s="6"/>
      <c r="M9" s="20"/>
      <c r="N9" s="15"/>
      <c r="O9" s="15"/>
      <c r="P9" s="15"/>
      <c r="Q9" s="15"/>
      <c r="R9" s="15"/>
      <c r="S9" s="15"/>
      <c r="T9" s="15"/>
      <c r="U9" s="15"/>
      <c r="V9" s="15"/>
      <c r="W9" s="15"/>
      <c r="X9" s="15"/>
      <c r="Y9" s="15"/>
      <c r="Z9" s="15"/>
      <c r="AA9" s="16"/>
      <c r="AB9" s="6"/>
      <c r="AC9" s="6"/>
    </row>
    <row r="10" spans="2:29" x14ac:dyDescent="0.2">
      <c r="B10" s="32">
        <v>2003</v>
      </c>
      <c r="C10" s="33" t="s">
        <v>11</v>
      </c>
      <c r="D10" s="185">
        <v>7268281</v>
      </c>
      <c r="E10" s="24">
        <v>0.16398465162684109</v>
      </c>
      <c r="F10" s="124">
        <v>45.408511961303518</v>
      </c>
      <c r="G10" s="2"/>
      <c r="H10" s="28"/>
      <c r="J10" s="6"/>
      <c r="K10" s="6"/>
      <c r="L10" s="6"/>
      <c r="M10" s="19"/>
      <c r="AB10" s="6"/>
      <c r="AC10" s="6"/>
    </row>
    <row r="11" spans="2:29" x14ac:dyDescent="0.2">
      <c r="B11" s="32">
        <v>2004</v>
      </c>
      <c r="C11" s="33" t="s">
        <v>11</v>
      </c>
      <c r="D11" s="185">
        <v>9261385</v>
      </c>
      <c r="E11" s="24">
        <v>0.27421944748696397</v>
      </c>
      <c r="F11" s="124">
        <v>57.238549181450423</v>
      </c>
      <c r="G11" s="2"/>
      <c r="H11" s="28"/>
      <c r="J11" s="6"/>
      <c r="K11" s="6"/>
      <c r="L11" s="6"/>
      <c r="M11" s="19"/>
      <c r="AB11" s="6"/>
      <c r="AC11" s="6"/>
    </row>
    <row r="12" spans="2:29" x14ac:dyDescent="0.2">
      <c r="B12" s="32">
        <v>2005</v>
      </c>
      <c r="C12" s="33" t="s">
        <v>11</v>
      </c>
      <c r="D12" s="185">
        <v>10569572</v>
      </c>
      <c r="E12" s="24">
        <v>0.14125176741923601</v>
      </c>
      <c r="F12" s="124">
        <v>64.645795198720762</v>
      </c>
      <c r="G12" s="2"/>
      <c r="H12" s="28"/>
      <c r="J12" s="6"/>
      <c r="K12" s="6"/>
      <c r="L12" s="6"/>
      <c r="M12" s="20"/>
      <c r="N12" s="17"/>
      <c r="O12" s="17"/>
      <c r="P12" s="17"/>
      <c r="Q12" s="17"/>
      <c r="R12" s="17"/>
      <c r="S12" s="17"/>
      <c r="T12" s="17"/>
      <c r="U12" s="17"/>
      <c r="V12" s="17"/>
      <c r="W12" s="17"/>
      <c r="X12" s="17"/>
      <c r="Y12" s="17"/>
      <c r="Z12" s="17"/>
      <c r="AA12" s="17"/>
      <c r="AB12" s="6"/>
      <c r="AC12" s="6"/>
    </row>
    <row r="13" spans="2:29" x14ac:dyDescent="0.2">
      <c r="B13" s="32">
        <v>2006</v>
      </c>
      <c r="C13" s="33" t="s">
        <v>11</v>
      </c>
      <c r="D13" s="185">
        <v>12450801</v>
      </c>
      <c r="E13" s="24">
        <f t="shared" ref="E13:E19" si="0">+D13/D12-1</f>
        <v>0.17798535267085547</v>
      </c>
      <c r="F13" s="124">
        <v>75.389155583155372</v>
      </c>
      <c r="G13" s="2"/>
      <c r="H13" s="28"/>
      <c r="J13" s="6"/>
      <c r="K13" s="6"/>
      <c r="L13" s="6"/>
      <c r="M13" s="20"/>
      <c r="N13" s="17"/>
      <c r="O13" s="17"/>
      <c r="P13" s="17"/>
      <c r="Q13" s="17"/>
      <c r="R13" s="17"/>
      <c r="S13" s="17"/>
      <c r="T13" s="17"/>
      <c r="U13" s="17"/>
      <c r="V13" s="17"/>
      <c r="W13" s="17"/>
      <c r="X13" s="17"/>
      <c r="Y13" s="17"/>
      <c r="Z13" s="17"/>
      <c r="AA13" s="17"/>
      <c r="AB13" s="6"/>
      <c r="AC13" s="6"/>
    </row>
    <row r="14" spans="2:29" x14ac:dyDescent="0.2">
      <c r="B14" s="32">
        <v>2007</v>
      </c>
      <c r="C14" s="33" t="s">
        <v>11</v>
      </c>
      <c r="D14" s="185">
        <v>13955202</v>
      </c>
      <c r="E14" s="24">
        <f t="shared" si="0"/>
        <v>0.12082764795614365</v>
      </c>
      <c r="F14" s="124">
        <v>83.660408523058692</v>
      </c>
      <c r="G14" s="2"/>
      <c r="H14" s="28"/>
      <c r="J14" s="6"/>
      <c r="K14" s="6"/>
      <c r="L14" s="6"/>
      <c r="M14" s="6"/>
      <c r="N14" s="6"/>
      <c r="O14" s="6"/>
      <c r="P14" s="6"/>
      <c r="Q14" s="6"/>
      <c r="R14" s="6"/>
      <c r="S14" s="6"/>
      <c r="T14" s="6"/>
      <c r="U14" s="6"/>
      <c r="V14" s="6"/>
      <c r="W14" s="6"/>
      <c r="X14" s="6"/>
      <c r="Y14" s="6"/>
      <c r="Z14" s="6"/>
      <c r="AA14" s="6"/>
      <c r="AB14" s="6"/>
      <c r="AC14" s="6"/>
    </row>
    <row r="15" spans="2:29" x14ac:dyDescent="0.2">
      <c r="B15" s="32">
        <v>2008</v>
      </c>
      <c r="C15" s="33" t="s">
        <v>11</v>
      </c>
      <c r="D15" s="185">
        <v>14796593</v>
      </c>
      <c r="E15" s="24">
        <f t="shared" si="0"/>
        <v>6.0292283837955152E-2</v>
      </c>
      <c r="F15" s="124">
        <v>87.833565032862168</v>
      </c>
      <c r="G15" s="2"/>
      <c r="H15" s="28"/>
      <c r="J15" s="6"/>
      <c r="K15" s="6"/>
      <c r="L15" s="6"/>
      <c r="M15" s="6"/>
      <c r="N15" s="6"/>
      <c r="O15" s="6"/>
      <c r="P15" s="6"/>
      <c r="Q15" s="6"/>
      <c r="R15" s="6"/>
      <c r="S15" s="6"/>
      <c r="T15" s="6"/>
      <c r="U15" s="6"/>
      <c r="V15" s="6"/>
      <c r="W15" s="6"/>
      <c r="X15" s="6"/>
      <c r="Y15" s="6"/>
      <c r="Z15" s="6"/>
      <c r="AA15" s="6"/>
      <c r="AB15" s="6"/>
      <c r="AC15" s="6"/>
    </row>
    <row r="16" spans="2:29" x14ac:dyDescent="0.2">
      <c r="B16" s="32">
        <v>2009</v>
      </c>
      <c r="C16" s="33" t="s">
        <v>11</v>
      </c>
      <c r="D16" s="185">
        <v>16450223</v>
      </c>
      <c r="E16" s="24">
        <f t="shared" si="0"/>
        <v>0.11175748363153604</v>
      </c>
      <c r="F16" s="124">
        <v>96.700196098873093</v>
      </c>
      <c r="G16" s="2"/>
      <c r="H16" s="28"/>
      <c r="J16" s="6"/>
      <c r="K16" s="6"/>
      <c r="L16" s="6"/>
      <c r="M16" s="6"/>
      <c r="N16" s="6"/>
      <c r="O16" s="6"/>
      <c r="P16" s="6"/>
      <c r="Q16" s="6"/>
      <c r="R16" s="6"/>
      <c r="S16" s="6"/>
      <c r="T16" s="6"/>
      <c r="U16" s="6"/>
      <c r="V16" s="6"/>
      <c r="W16" s="6"/>
      <c r="X16" s="6"/>
      <c r="Y16" s="6"/>
      <c r="Z16" s="6"/>
      <c r="AA16" s="6"/>
      <c r="AB16" s="6"/>
      <c r="AC16" s="6"/>
    </row>
    <row r="17" spans="2:29" x14ac:dyDescent="0.2">
      <c r="B17" s="32">
        <v>2010</v>
      </c>
      <c r="C17" s="33" t="s">
        <v>11</v>
      </c>
      <c r="D17" s="122">
        <f>+D44</f>
        <v>19852242</v>
      </c>
      <c r="E17" s="24">
        <f t="shared" si="0"/>
        <v>0.20680686213189947</v>
      </c>
      <c r="F17" s="124">
        <f>+F44</f>
        <v>115.61250308471438</v>
      </c>
      <c r="G17" s="2"/>
      <c r="H17" s="28"/>
      <c r="J17" s="6"/>
      <c r="K17" s="6"/>
      <c r="L17" s="6"/>
      <c r="M17" s="6"/>
      <c r="N17" s="6"/>
      <c r="O17" s="6"/>
      <c r="P17" s="6"/>
      <c r="Q17" s="6"/>
      <c r="R17" s="6"/>
      <c r="S17" s="6"/>
      <c r="T17" s="6"/>
      <c r="U17" s="6"/>
      <c r="V17" s="6"/>
      <c r="W17" s="6"/>
      <c r="X17" s="6"/>
      <c r="Y17" s="6"/>
      <c r="Z17" s="6"/>
      <c r="AA17" s="6"/>
      <c r="AB17" s="6"/>
      <c r="AC17" s="6"/>
    </row>
    <row r="18" spans="2:29" x14ac:dyDescent="0.2">
      <c r="B18" s="32">
        <v>2011</v>
      </c>
      <c r="C18" s="33" t="s">
        <v>11</v>
      </c>
      <c r="D18" s="122">
        <f>+D56</f>
        <v>22315248</v>
      </c>
      <c r="E18" s="24">
        <f t="shared" si="0"/>
        <v>0.12406689380474001</v>
      </c>
      <c r="F18" s="124">
        <f>+F56</f>
        <v>128.79972572283452</v>
      </c>
      <c r="G18" s="2"/>
      <c r="H18" s="28"/>
      <c r="J18" s="6"/>
      <c r="K18" s="6"/>
      <c r="L18" s="6"/>
      <c r="M18" s="6"/>
      <c r="N18" s="6"/>
      <c r="O18" s="6"/>
      <c r="P18" s="6"/>
      <c r="Q18" s="6"/>
      <c r="R18" s="6"/>
      <c r="S18" s="6"/>
      <c r="T18" s="6"/>
      <c r="U18" s="6"/>
      <c r="V18" s="6"/>
      <c r="W18" s="6"/>
      <c r="X18" s="6"/>
      <c r="Y18" s="6"/>
      <c r="Z18" s="6"/>
      <c r="AA18" s="6"/>
      <c r="AB18" s="6"/>
      <c r="AC18" s="6"/>
    </row>
    <row r="19" spans="2:29" x14ac:dyDescent="0.2">
      <c r="B19" s="32">
        <v>2012</v>
      </c>
      <c r="C19" s="33" t="s">
        <v>11</v>
      </c>
      <c r="D19" s="122">
        <f>+D68</f>
        <v>23940973</v>
      </c>
      <c r="E19" s="24">
        <f t="shared" si="0"/>
        <v>7.285265214171055E-2</v>
      </c>
      <c r="F19" s="124">
        <f>+F68</f>
        <v>136.96426244753016</v>
      </c>
      <c r="G19" s="2"/>
      <c r="H19" s="28"/>
      <c r="J19" s="6"/>
      <c r="K19" s="6"/>
      <c r="L19" s="6"/>
      <c r="M19" s="6"/>
      <c r="N19" s="6"/>
      <c r="O19" s="6"/>
      <c r="P19" s="6"/>
      <c r="Q19" s="6"/>
      <c r="R19" s="6"/>
      <c r="S19" s="6"/>
      <c r="T19" s="6"/>
      <c r="U19" s="6"/>
      <c r="V19" s="6"/>
      <c r="W19" s="6"/>
      <c r="X19" s="6"/>
      <c r="Y19" s="6"/>
      <c r="Z19" s="6"/>
      <c r="AA19" s="6"/>
      <c r="AB19" s="6"/>
      <c r="AC19" s="6"/>
    </row>
    <row r="20" spans="2:29" x14ac:dyDescent="0.2">
      <c r="B20" s="32">
        <v>2013</v>
      </c>
      <c r="C20" s="33" t="s">
        <v>11</v>
      </c>
      <c r="D20" s="122">
        <f>+D80</f>
        <v>23661339</v>
      </c>
      <c r="E20" s="24">
        <f t="shared" ref="E20:E26" si="1">+D20/D19-1</f>
        <v>-1.1680143492914796E-2</v>
      </c>
      <c r="F20" s="124">
        <f>+F80</f>
        <v>134.18090299261195</v>
      </c>
      <c r="G20" s="2"/>
      <c r="H20" s="28"/>
      <c r="J20" s="6"/>
      <c r="K20" s="6"/>
      <c r="L20" s="6"/>
      <c r="M20" s="6"/>
      <c r="N20" s="6"/>
      <c r="O20" s="6"/>
      <c r="P20" s="6"/>
      <c r="Q20" s="6"/>
      <c r="R20" s="6"/>
      <c r="S20" s="6"/>
      <c r="T20" s="6"/>
      <c r="U20" s="6"/>
      <c r="V20" s="6"/>
      <c r="W20" s="6"/>
      <c r="X20" s="6"/>
      <c r="Y20" s="6"/>
      <c r="Z20" s="6"/>
      <c r="AA20" s="6"/>
      <c r="AB20" s="6"/>
      <c r="AC20" s="6"/>
    </row>
    <row r="21" spans="2:29" x14ac:dyDescent="0.2">
      <c r="B21" s="32">
        <v>2014</v>
      </c>
      <c r="C21" s="33" t="s">
        <v>11</v>
      </c>
      <c r="D21" s="122">
        <f>+D92</f>
        <v>23680718</v>
      </c>
      <c r="E21" s="24">
        <f t="shared" si="1"/>
        <v>8.1901535665407366E-4</v>
      </c>
      <c r="F21" s="124">
        <f>+F92</f>
        <v>132.20049282827094</v>
      </c>
      <c r="G21" s="2"/>
      <c r="H21" s="28"/>
      <c r="J21" s="6"/>
      <c r="K21" s="6"/>
      <c r="L21" s="6"/>
      <c r="M21" s="6"/>
      <c r="N21" s="6"/>
      <c r="O21" s="6"/>
      <c r="P21" s="6"/>
      <c r="Q21" s="6"/>
      <c r="R21" s="6"/>
      <c r="S21" s="6"/>
      <c r="T21" s="6"/>
      <c r="U21" s="6"/>
      <c r="V21" s="6"/>
      <c r="W21" s="6"/>
      <c r="X21" s="6"/>
      <c r="Y21" s="6"/>
      <c r="Z21" s="6"/>
      <c r="AA21" s="6"/>
      <c r="AB21" s="6"/>
      <c r="AC21" s="6"/>
    </row>
    <row r="22" spans="2:29" x14ac:dyDescent="0.2">
      <c r="B22" s="32">
        <v>2015</v>
      </c>
      <c r="C22" s="33" t="s">
        <v>11</v>
      </c>
      <c r="D22" s="122">
        <f>+D104</f>
        <v>23206353</v>
      </c>
      <c r="E22" s="24">
        <f t="shared" si="1"/>
        <v>-2.0031698363199957E-2</v>
      </c>
      <c r="F22" s="124">
        <f>+F104</f>
        <v>128.21794818987445</v>
      </c>
      <c r="G22" s="2"/>
      <c r="H22" s="28"/>
      <c r="J22" s="6"/>
      <c r="K22" s="6"/>
      <c r="L22" s="6"/>
      <c r="M22" s="6"/>
      <c r="N22" s="6"/>
      <c r="O22" s="6"/>
      <c r="P22" s="6"/>
      <c r="Q22" s="6"/>
      <c r="R22" s="6"/>
      <c r="S22" s="6"/>
      <c r="T22" s="6"/>
      <c r="U22" s="6"/>
      <c r="V22" s="6"/>
      <c r="W22" s="6"/>
      <c r="X22" s="6"/>
      <c r="Y22" s="6"/>
      <c r="Z22" s="6"/>
      <c r="AA22" s="6"/>
      <c r="AB22" s="6"/>
      <c r="AC22" s="6"/>
    </row>
    <row r="23" spans="2:29" x14ac:dyDescent="0.2">
      <c r="B23" s="32">
        <v>2016</v>
      </c>
      <c r="C23" s="33" t="s">
        <v>11</v>
      </c>
      <c r="D23" s="122">
        <f>+D116</f>
        <v>23302603</v>
      </c>
      <c r="E23" s="24">
        <f t="shared" si="1"/>
        <v>4.1475711414025174E-3</v>
      </c>
      <c r="F23" s="124">
        <f>+F116</f>
        <v>127.45572290348555</v>
      </c>
      <c r="G23" s="2"/>
      <c r="H23" s="28"/>
      <c r="J23" s="6"/>
      <c r="K23" s="6"/>
      <c r="L23" s="6"/>
      <c r="M23" s="6"/>
      <c r="N23" s="6"/>
      <c r="O23" s="6"/>
      <c r="P23" s="6"/>
      <c r="Q23" s="6"/>
      <c r="R23" s="6"/>
      <c r="S23" s="6"/>
      <c r="T23" s="6"/>
      <c r="U23" s="6"/>
      <c r="V23" s="6"/>
      <c r="W23" s="6"/>
      <c r="X23" s="6"/>
      <c r="Y23" s="6"/>
      <c r="Z23" s="6"/>
      <c r="AA23" s="6"/>
      <c r="AB23" s="6"/>
      <c r="AC23" s="6"/>
    </row>
    <row r="24" spans="2:29" x14ac:dyDescent="0.2">
      <c r="B24" s="32">
        <v>2017</v>
      </c>
      <c r="C24" s="33" t="s">
        <v>11</v>
      </c>
      <c r="D24" s="122">
        <f>+D128</f>
        <v>23013147</v>
      </c>
      <c r="E24" s="24">
        <f t="shared" si="1"/>
        <v>-1.2421616589357032E-2</v>
      </c>
      <c r="F24" s="124">
        <f>+F128</f>
        <v>123.82446803316067</v>
      </c>
      <c r="G24" s="2"/>
      <c r="H24" s="28"/>
      <c r="J24" s="6"/>
      <c r="K24" s="6"/>
      <c r="L24" s="6"/>
      <c r="M24" s="6"/>
      <c r="N24" s="6"/>
      <c r="O24" s="6"/>
      <c r="P24" s="6"/>
      <c r="Q24" s="6"/>
      <c r="R24" s="6"/>
      <c r="S24" s="6"/>
      <c r="T24" s="6"/>
      <c r="U24" s="6"/>
      <c r="V24" s="6"/>
      <c r="W24" s="6"/>
      <c r="X24" s="6"/>
      <c r="Y24" s="6"/>
      <c r="Z24" s="6"/>
      <c r="AA24" s="6"/>
      <c r="AB24" s="6"/>
      <c r="AC24" s="6"/>
    </row>
    <row r="25" spans="2:29" ht="13.15" customHeight="1" x14ac:dyDescent="0.2">
      <c r="B25" s="32">
        <v>2018</v>
      </c>
      <c r="C25" s="33" t="s">
        <v>11</v>
      </c>
      <c r="D25" s="185">
        <f>+D140</f>
        <v>25178981</v>
      </c>
      <c r="E25" s="24">
        <f t="shared" si="1"/>
        <v>9.4112899900217872E-2</v>
      </c>
      <c r="F25" s="124">
        <f>+F140</f>
        <v>133.01583805707011</v>
      </c>
      <c r="G25" s="2"/>
      <c r="H25" s="28"/>
      <c r="J25" s="6"/>
      <c r="K25" s="6"/>
      <c r="L25" s="6"/>
      <c r="M25" s="6"/>
      <c r="N25" s="6"/>
      <c r="O25" s="6"/>
      <c r="P25" s="6"/>
      <c r="Q25" s="6"/>
      <c r="R25" s="6"/>
      <c r="S25" s="6"/>
      <c r="T25" s="6"/>
      <c r="U25" s="6"/>
      <c r="V25" s="6"/>
      <c r="W25" s="6"/>
      <c r="X25" s="6"/>
      <c r="Y25" s="6"/>
      <c r="Z25" s="6"/>
      <c r="AA25" s="6"/>
      <c r="AB25" s="6"/>
      <c r="AC25" s="6"/>
    </row>
    <row r="26" spans="2:29" ht="13.15" customHeight="1" x14ac:dyDescent="0.2">
      <c r="B26" s="32">
        <v>2019</v>
      </c>
      <c r="C26" s="33" t="s">
        <v>11</v>
      </c>
      <c r="D26" s="185">
        <f>+D152</f>
        <v>25051668</v>
      </c>
      <c r="E26" s="24">
        <f t="shared" si="1"/>
        <v>-5.0563205873979111E-3</v>
      </c>
      <c r="F26" s="124">
        <f>+F152</f>
        <v>129.91741899228845</v>
      </c>
      <c r="G26" s="2"/>
      <c r="H26" s="28"/>
      <c r="J26" s="6"/>
      <c r="K26" s="6"/>
      <c r="L26" s="6"/>
      <c r="M26" s="6"/>
      <c r="N26" s="6"/>
      <c r="O26" s="6"/>
      <c r="P26" s="6"/>
      <c r="Q26" s="6"/>
      <c r="R26" s="6"/>
      <c r="S26" s="6"/>
      <c r="T26" s="6"/>
      <c r="U26" s="6"/>
      <c r="V26" s="6"/>
      <c r="W26" s="6"/>
      <c r="X26" s="6"/>
      <c r="Y26" s="6"/>
      <c r="Z26" s="6"/>
      <c r="AA26" s="6"/>
      <c r="AB26" s="6"/>
      <c r="AC26" s="6"/>
    </row>
    <row r="27" spans="2:29" ht="13.15" customHeight="1" x14ac:dyDescent="0.2">
      <c r="B27" s="32">
        <v>2020</v>
      </c>
      <c r="C27" s="33" t="s">
        <v>11</v>
      </c>
      <c r="D27" s="122">
        <f>+D164</f>
        <v>25068249</v>
      </c>
      <c r="E27" s="24">
        <f t="shared" ref="E27" si="2">+D27/D26-1</f>
        <v>6.6187209570234273E-4</v>
      </c>
      <c r="F27" s="124">
        <f>+F164</f>
        <v>128.10618316993873</v>
      </c>
      <c r="G27" s="2"/>
      <c r="H27" s="28"/>
      <c r="J27" s="6"/>
      <c r="K27" s="6"/>
      <c r="L27" s="6"/>
      <c r="M27" s="6"/>
      <c r="N27" s="6"/>
      <c r="O27" s="6"/>
      <c r="P27" s="6"/>
      <c r="Q27" s="6"/>
      <c r="R27" s="6"/>
      <c r="S27" s="6"/>
      <c r="T27" s="6"/>
      <c r="U27" s="6"/>
      <c r="V27" s="6"/>
      <c r="W27" s="6"/>
      <c r="X27" s="6"/>
      <c r="Y27" s="6"/>
      <c r="Z27" s="6"/>
      <c r="AA27" s="6"/>
      <c r="AB27" s="6"/>
      <c r="AC27" s="6"/>
    </row>
    <row r="28" spans="2:29" ht="13.15" customHeight="1" x14ac:dyDescent="0.2">
      <c r="B28" s="32">
        <v>2021</v>
      </c>
      <c r="C28" s="33" t="s">
        <v>11</v>
      </c>
      <c r="D28" s="122">
        <f>D176</f>
        <v>26571823</v>
      </c>
      <c r="E28" s="24">
        <f t="shared" ref="E28:E31" si="3">+D28/D27-1</f>
        <v>5.9979219130941397E-2</v>
      </c>
      <c r="F28" s="124">
        <f>F176</f>
        <v>134.51728944944981</v>
      </c>
      <c r="G28" s="2"/>
      <c r="H28" s="28"/>
      <c r="J28" s="6"/>
      <c r="K28" s="6"/>
      <c r="L28" s="6"/>
      <c r="M28" s="6"/>
      <c r="N28" s="6"/>
      <c r="O28" s="6"/>
      <c r="P28" s="6"/>
      <c r="Q28" s="6"/>
      <c r="R28" s="6"/>
      <c r="S28" s="6"/>
      <c r="T28" s="6"/>
      <c r="U28" s="6"/>
      <c r="V28" s="6"/>
      <c r="W28" s="6"/>
      <c r="X28" s="6"/>
      <c r="Y28" s="6"/>
      <c r="Z28" s="6"/>
      <c r="AA28" s="6"/>
      <c r="AB28" s="6"/>
      <c r="AC28" s="6"/>
    </row>
    <row r="29" spans="2:29" ht="13.15" customHeight="1" x14ac:dyDescent="0.2">
      <c r="B29" s="32">
        <v>2022</v>
      </c>
      <c r="C29" s="33" t="s">
        <v>11</v>
      </c>
      <c r="D29" s="185">
        <f>D188</f>
        <v>26418944</v>
      </c>
      <c r="E29" s="24">
        <f t="shared" si="3"/>
        <v>-5.7534253483473297E-3</v>
      </c>
      <c r="F29" s="124">
        <f>F188</f>
        <v>132.79370623149046</v>
      </c>
      <c r="G29" s="2"/>
      <c r="H29" s="28"/>
      <c r="J29" s="6"/>
      <c r="K29" s="6"/>
      <c r="L29" s="6"/>
      <c r="M29" s="6"/>
      <c r="N29" s="6"/>
      <c r="O29" s="6"/>
      <c r="P29" s="6"/>
      <c r="Q29" s="6"/>
      <c r="R29" s="6"/>
      <c r="S29" s="6"/>
      <c r="T29" s="6"/>
      <c r="U29" s="6"/>
      <c r="V29" s="6"/>
      <c r="W29" s="6"/>
      <c r="X29" s="6"/>
      <c r="Y29" s="6"/>
      <c r="Z29" s="6"/>
      <c r="AA29" s="6"/>
      <c r="AB29" s="6"/>
      <c r="AC29" s="6"/>
    </row>
    <row r="30" spans="2:29" ht="13.15" customHeight="1" x14ac:dyDescent="0.2">
      <c r="B30" s="32">
        <v>2023</v>
      </c>
      <c r="C30" s="33" t="s">
        <v>11</v>
      </c>
      <c r="D30" s="185">
        <f>D200</f>
        <v>26710679</v>
      </c>
      <c r="E30" s="24">
        <f t="shared" si="3"/>
        <v>1.1042644248006273E-2</v>
      </c>
      <c r="F30" s="124">
        <f>F200</f>
        <v>133.3957678908715</v>
      </c>
      <c r="G30" s="2"/>
      <c r="H30" s="28"/>
      <c r="J30" s="6"/>
      <c r="K30" s="6"/>
      <c r="L30" s="6"/>
      <c r="M30" s="6"/>
      <c r="N30" s="6"/>
      <c r="O30" s="6"/>
      <c r="P30" s="6"/>
      <c r="Q30" s="6"/>
      <c r="R30" s="6"/>
      <c r="S30" s="6"/>
      <c r="T30" s="6"/>
      <c r="U30" s="6"/>
      <c r="V30" s="6"/>
      <c r="W30" s="6"/>
      <c r="X30" s="6"/>
      <c r="Y30" s="6"/>
      <c r="Z30" s="6"/>
      <c r="AA30" s="6"/>
      <c r="AB30" s="6"/>
      <c r="AC30" s="6"/>
    </row>
    <row r="31" spans="2:29" ht="13.15" customHeight="1" thickBot="1" x14ac:dyDescent="0.25">
      <c r="B31" s="32">
        <v>2024</v>
      </c>
      <c r="C31" s="33" t="s">
        <v>11</v>
      </c>
      <c r="D31" s="177">
        <f>D212</f>
        <v>26220026</v>
      </c>
      <c r="E31" s="24">
        <f t="shared" si="3"/>
        <v>-1.8369169873966862E-2</v>
      </c>
      <c r="F31" s="125">
        <f>F212</f>
        <v>130.14573876122901</v>
      </c>
      <c r="G31" s="2"/>
      <c r="H31" s="28"/>
      <c r="J31" s="6"/>
      <c r="K31" s="6"/>
      <c r="L31" s="6"/>
      <c r="M31" s="6"/>
      <c r="N31" s="6"/>
      <c r="O31" s="6"/>
      <c r="P31" s="6"/>
      <c r="Q31" s="6"/>
      <c r="R31" s="6"/>
      <c r="S31" s="6"/>
      <c r="T31" s="6"/>
      <c r="U31" s="6"/>
      <c r="V31" s="6"/>
      <c r="W31" s="6"/>
      <c r="X31" s="6"/>
      <c r="Y31" s="6"/>
      <c r="Z31" s="6"/>
      <c r="AA31" s="6"/>
      <c r="AB31" s="6"/>
      <c r="AC31" s="6"/>
    </row>
    <row r="32" spans="2:29" ht="24.75" thickBot="1" x14ac:dyDescent="0.25">
      <c r="B32" s="149" t="s">
        <v>13</v>
      </c>
      <c r="C32" s="150" t="s">
        <v>19</v>
      </c>
      <c r="D32" s="154" t="s">
        <v>20</v>
      </c>
      <c r="E32" s="155" t="s">
        <v>15</v>
      </c>
      <c r="F32" s="156" t="s">
        <v>0</v>
      </c>
      <c r="G32" s="2"/>
      <c r="H32" s="5"/>
      <c r="J32" s="5"/>
      <c r="K32" s="5"/>
      <c r="L32" s="5"/>
      <c r="M32" s="5"/>
      <c r="N32" s="5"/>
      <c r="O32" s="5"/>
      <c r="P32" s="5"/>
      <c r="Q32" s="5"/>
      <c r="R32" s="5"/>
      <c r="S32" s="5"/>
      <c r="T32" s="5"/>
      <c r="U32" s="5"/>
      <c r="V32" s="5"/>
      <c r="W32" s="5"/>
      <c r="X32" s="5"/>
      <c r="Y32" s="5"/>
      <c r="Z32" s="5"/>
      <c r="AA32" s="5"/>
      <c r="AB32" s="5"/>
      <c r="AC32" s="5"/>
    </row>
    <row r="33" spans="2:29" x14ac:dyDescent="0.2">
      <c r="B33" s="32">
        <v>2010</v>
      </c>
      <c r="C33" s="33" t="s">
        <v>1</v>
      </c>
      <c r="D33" s="126">
        <v>16529922</v>
      </c>
      <c r="E33" s="24">
        <f>+D33/D16-1</f>
        <v>4.8448583341393903E-3</v>
      </c>
      <c r="F33" s="124">
        <v>97.090014115709451</v>
      </c>
      <c r="G33" s="2"/>
      <c r="H33" s="6"/>
      <c r="J33" s="6"/>
      <c r="K33" s="6"/>
      <c r="L33" s="6"/>
      <c r="M33" s="6"/>
      <c r="N33" s="6"/>
      <c r="O33" s="6"/>
      <c r="P33" s="6"/>
      <c r="Q33" s="6"/>
      <c r="R33" s="6"/>
      <c r="S33" s="6"/>
      <c r="T33" s="6"/>
      <c r="U33" s="6"/>
      <c r="V33" s="6"/>
      <c r="W33" s="6"/>
      <c r="X33" s="6"/>
      <c r="Y33" s="6"/>
      <c r="Z33" s="6"/>
      <c r="AA33" s="6"/>
      <c r="AB33" s="6"/>
      <c r="AC33" s="7"/>
    </row>
    <row r="34" spans="2:29" x14ac:dyDescent="0.2">
      <c r="B34" s="32"/>
      <c r="C34" s="33" t="s">
        <v>33</v>
      </c>
      <c r="D34" s="126">
        <v>16584476</v>
      </c>
      <c r="E34" s="24">
        <f t="shared" ref="E34:E47" si="4">+D34/D33-1</f>
        <v>3.3003180535273735E-3</v>
      </c>
      <c r="F34" s="124">
        <v>97.33164365504102</v>
      </c>
      <c r="G34" s="2"/>
      <c r="H34" s="6"/>
      <c r="J34" s="6"/>
      <c r="K34" s="6"/>
      <c r="L34" s="6"/>
      <c r="M34" s="6"/>
      <c r="N34" s="6"/>
      <c r="O34" s="6"/>
      <c r="P34" s="6"/>
      <c r="Q34" s="6"/>
      <c r="R34" s="6"/>
      <c r="S34" s="6"/>
      <c r="T34" s="6"/>
      <c r="U34" s="6"/>
      <c r="V34" s="6"/>
      <c r="W34" s="6"/>
      <c r="X34" s="6"/>
      <c r="Y34" s="6"/>
      <c r="Z34" s="6"/>
      <c r="AA34" s="6"/>
      <c r="AB34" s="6"/>
      <c r="AC34" s="7"/>
    </row>
    <row r="35" spans="2:29" x14ac:dyDescent="0.2">
      <c r="B35" s="32"/>
      <c r="C35" s="33" t="s">
        <v>2</v>
      </c>
      <c r="D35" s="126">
        <v>17078574</v>
      </c>
      <c r="E35" s="24">
        <f t="shared" si="4"/>
        <v>2.9792801412598102E-2</v>
      </c>
      <c r="F35" s="124">
        <v>100.15041115088495</v>
      </c>
      <c r="G35" s="2"/>
      <c r="H35" s="6"/>
      <c r="J35" s="6"/>
      <c r="K35" s="6"/>
      <c r="L35" s="6"/>
      <c r="M35" s="6"/>
      <c r="N35" s="6"/>
      <c r="O35" s="6"/>
      <c r="P35" s="6"/>
      <c r="Q35" s="6"/>
      <c r="R35" s="6"/>
      <c r="S35" s="6"/>
      <c r="T35" s="6"/>
      <c r="U35" s="6"/>
      <c r="V35" s="6"/>
      <c r="W35" s="6"/>
      <c r="X35" s="6"/>
      <c r="Y35" s="6"/>
      <c r="Z35" s="6"/>
      <c r="AA35" s="6"/>
      <c r="AB35" s="6"/>
      <c r="AC35" s="7"/>
    </row>
    <row r="36" spans="2:29" x14ac:dyDescent="0.2">
      <c r="B36" s="32"/>
      <c r="C36" s="33" t="s">
        <v>3</v>
      </c>
      <c r="D36" s="126">
        <v>17122798</v>
      </c>
      <c r="E36" s="24">
        <f t="shared" si="4"/>
        <v>2.5894433575075482E-3</v>
      </c>
      <c r="F36" s="124">
        <v>100.32865154779699</v>
      </c>
      <c r="G36" s="2"/>
      <c r="H36" s="6"/>
      <c r="J36" s="6"/>
      <c r="K36" s="6"/>
      <c r="L36" s="6"/>
      <c r="M36" s="6"/>
      <c r="N36" s="6"/>
      <c r="O36" s="6"/>
      <c r="P36" s="6"/>
      <c r="Q36" s="6"/>
      <c r="R36" s="6"/>
      <c r="S36" s="6"/>
      <c r="T36" s="6"/>
      <c r="U36" s="6"/>
      <c r="V36" s="6"/>
      <c r="W36" s="6"/>
      <c r="X36" s="6"/>
      <c r="Y36" s="6"/>
      <c r="Z36" s="6"/>
      <c r="AA36" s="6"/>
      <c r="AB36" s="6"/>
      <c r="AC36" s="7"/>
    </row>
    <row r="37" spans="2:29" x14ac:dyDescent="0.2">
      <c r="B37" s="32"/>
      <c r="C37" s="33" t="s">
        <v>4</v>
      </c>
      <c r="D37" s="126">
        <v>17456691</v>
      </c>
      <c r="E37" s="24">
        <f t="shared" si="4"/>
        <v>1.9499908834992974E-2</v>
      </c>
      <c r="F37" s="124">
        <v>102.20250980482611</v>
      </c>
      <c r="G37" s="2"/>
      <c r="H37" s="6"/>
      <c r="J37" s="6"/>
      <c r="K37" s="6"/>
      <c r="L37" s="6"/>
      <c r="M37" s="6"/>
      <c r="N37" s="6"/>
      <c r="O37" s="6"/>
      <c r="P37" s="6"/>
      <c r="Q37" s="6"/>
      <c r="R37" s="6"/>
      <c r="S37" s="6"/>
      <c r="T37" s="6"/>
      <c r="U37" s="6"/>
      <c r="V37" s="6"/>
      <c r="W37" s="6"/>
      <c r="X37" s="6"/>
      <c r="Y37" s="6"/>
      <c r="Z37" s="6"/>
      <c r="AA37" s="6"/>
      <c r="AB37" s="6"/>
      <c r="AC37" s="7"/>
    </row>
    <row r="38" spans="2:29" x14ac:dyDescent="0.2">
      <c r="B38" s="32"/>
      <c r="C38" s="33" t="s">
        <v>5</v>
      </c>
      <c r="D38" s="126">
        <v>17560635</v>
      </c>
      <c r="E38" s="24">
        <f t="shared" si="4"/>
        <v>5.9543930748386931E-3</v>
      </c>
      <c r="F38" s="124">
        <v>102.72816483881293</v>
      </c>
      <c r="G38" s="2"/>
      <c r="H38" s="6"/>
      <c r="J38" s="6"/>
      <c r="K38" s="6"/>
      <c r="L38" s="6"/>
      <c r="M38" s="6"/>
      <c r="N38" s="6"/>
      <c r="O38" s="6"/>
      <c r="P38" s="6"/>
      <c r="Q38" s="6"/>
      <c r="R38" s="6"/>
      <c r="S38" s="6"/>
      <c r="T38" s="6"/>
      <c r="U38" s="6"/>
      <c r="V38" s="6"/>
      <c r="W38" s="6"/>
      <c r="X38" s="6"/>
      <c r="Y38" s="6"/>
      <c r="Z38" s="6"/>
      <c r="AA38" s="6"/>
      <c r="AB38" s="6"/>
      <c r="AC38" s="7"/>
    </row>
    <row r="39" spans="2:29" x14ac:dyDescent="0.2">
      <c r="B39" s="32"/>
      <c r="C39" s="33" t="s">
        <v>6</v>
      </c>
      <c r="D39" s="126">
        <v>17778139</v>
      </c>
      <c r="E39" s="24">
        <f t="shared" si="4"/>
        <v>1.2385884678999259E-2</v>
      </c>
      <c r="F39" s="124">
        <v>103.92243679198438</v>
      </c>
      <c r="G39" s="2"/>
      <c r="H39" s="6"/>
      <c r="J39" s="6"/>
      <c r="K39" s="6"/>
      <c r="L39" s="6"/>
      <c r="M39" s="6"/>
      <c r="N39" s="6"/>
      <c r="O39" s="6"/>
      <c r="P39" s="6"/>
      <c r="Q39" s="6"/>
      <c r="R39" s="6"/>
      <c r="S39" s="6"/>
      <c r="T39" s="6"/>
      <c r="U39" s="6"/>
      <c r="V39" s="6"/>
      <c r="W39" s="6"/>
      <c r="X39" s="6"/>
      <c r="Y39" s="6"/>
      <c r="Z39" s="6"/>
      <c r="AA39" s="6"/>
      <c r="AB39" s="6"/>
      <c r="AC39" s="7"/>
    </row>
    <row r="40" spans="2:29" x14ac:dyDescent="0.2">
      <c r="B40" s="32"/>
      <c r="C40" s="33" t="s">
        <v>7</v>
      </c>
      <c r="D40" s="126">
        <v>18220424</v>
      </c>
      <c r="E40" s="24">
        <f t="shared" si="4"/>
        <v>2.4878025759614175E-2</v>
      </c>
      <c r="F40" s="124">
        <v>106.42789159736199</v>
      </c>
      <c r="G40" s="2"/>
      <c r="H40" s="6"/>
      <c r="J40" s="6"/>
      <c r="K40" s="6"/>
      <c r="L40" s="6"/>
      <c r="M40" s="6"/>
      <c r="N40" s="6"/>
      <c r="O40" s="6"/>
      <c r="P40" s="6"/>
      <c r="Q40" s="6"/>
      <c r="R40" s="6"/>
      <c r="S40" s="6"/>
      <c r="T40" s="6"/>
      <c r="U40" s="6"/>
      <c r="V40" s="6"/>
      <c r="W40" s="6"/>
      <c r="X40" s="6"/>
      <c r="Y40" s="6"/>
      <c r="Z40" s="6"/>
      <c r="AA40" s="6"/>
      <c r="AB40" s="6"/>
      <c r="AC40" s="7"/>
    </row>
    <row r="41" spans="2:29" x14ac:dyDescent="0.2">
      <c r="B41" s="32"/>
      <c r="C41" s="33" t="s">
        <v>8</v>
      </c>
      <c r="D41" s="126">
        <v>18310429</v>
      </c>
      <c r="E41" s="24">
        <f t="shared" si="4"/>
        <v>4.9397862530531356E-3</v>
      </c>
      <c r="F41" s="124">
        <v>106.87341801243294</v>
      </c>
      <c r="G41" s="2"/>
      <c r="H41" s="6"/>
      <c r="J41" s="6"/>
      <c r="K41" s="6"/>
      <c r="L41" s="6"/>
      <c r="M41" s="6"/>
      <c r="N41" s="6"/>
      <c r="O41" s="6"/>
      <c r="P41" s="6"/>
      <c r="Q41" s="6"/>
      <c r="R41" s="6"/>
      <c r="S41" s="6"/>
      <c r="T41" s="6"/>
      <c r="U41" s="6"/>
      <c r="V41" s="6"/>
      <c r="W41" s="6"/>
      <c r="X41" s="6"/>
      <c r="Y41" s="6"/>
      <c r="Z41" s="6"/>
      <c r="AA41" s="6"/>
      <c r="AB41" s="6"/>
      <c r="AC41" s="7"/>
    </row>
    <row r="42" spans="2:29" x14ac:dyDescent="0.2">
      <c r="B42" s="32"/>
      <c r="C42" s="33" t="s">
        <v>9</v>
      </c>
      <c r="D42" s="126">
        <v>18735547</v>
      </c>
      <c r="E42" s="24">
        <f t="shared" si="4"/>
        <v>2.3217260502197856E-2</v>
      </c>
      <c r="F42" s="124">
        <v>109.27278223846642</v>
      </c>
      <c r="G42" s="2"/>
      <c r="H42" s="6"/>
      <c r="J42" s="6"/>
      <c r="K42" s="6"/>
      <c r="L42" s="6"/>
      <c r="M42" s="6"/>
      <c r="N42" s="6"/>
      <c r="O42" s="6"/>
      <c r="P42" s="6"/>
      <c r="Q42" s="6"/>
      <c r="R42" s="6"/>
      <c r="S42" s="6"/>
      <c r="T42" s="6"/>
      <c r="U42" s="6"/>
      <c r="V42" s="6"/>
      <c r="W42" s="6"/>
      <c r="X42" s="6"/>
      <c r="Y42" s="6"/>
      <c r="Z42" s="6"/>
      <c r="AA42" s="6"/>
      <c r="AB42" s="6"/>
      <c r="AC42" s="7"/>
    </row>
    <row r="43" spans="2:29" x14ac:dyDescent="0.2">
      <c r="B43" s="32"/>
      <c r="C43" s="33" t="s">
        <v>10</v>
      </c>
      <c r="D43" s="126">
        <v>18864459</v>
      </c>
      <c r="E43" s="24">
        <f t="shared" si="4"/>
        <v>6.8806104246650346E-3</v>
      </c>
      <c r="F43" s="124">
        <v>109.94226165896492</v>
      </c>
      <c r="G43" s="2"/>
      <c r="H43" s="6"/>
      <c r="J43" s="6"/>
      <c r="K43" s="6"/>
      <c r="L43" s="6"/>
      <c r="M43" s="6"/>
      <c r="N43" s="6"/>
      <c r="O43" s="6"/>
      <c r="P43" s="6"/>
      <c r="Q43" s="6"/>
      <c r="R43" s="6"/>
      <c r="S43" s="6"/>
      <c r="T43" s="6"/>
      <c r="U43" s="6"/>
      <c r="V43" s="6"/>
      <c r="W43" s="6"/>
      <c r="X43" s="6"/>
      <c r="Y43" s="6"/>
      <c r="Z43" s="6"/>
      <c r="AA43" s="6"/>
      <c r="AB43" s="6"/>
      <c r="AC43" s="7"/>
    </row>
    <row r="44" spans="2:29" ht="13.5" thickBot="1" x14ac:dyDescent="0.25">
      <c r="B44" s="34"/>
      <c r="C44" s="35" t="s">
        <v>11</v>
      </c>
      <c r="D44" s="127">
        <v>19852242</v>
      </c>
      <c r="E44" s="55">
        <f t="shared" si="4"/>
        <v>5.2362116507025158E-2</v>
      </c>
      <c r="F44" s="125">
        <v>115.61250308471438</v>
      </c>
      <c r="G44" s="2"/>
      <c r="H44" s="6"/>
      <c r="J44" s="6"/>
      <c r="K44" s="6"/>
      <c r="L44" s="6"/>
      <c r="M44" s="6"/>
      <c r="N44" s="6"/>
      <c r="O44" s="6"/>
      <c r="P44" s="6"/>
      <c r="Q44" s="6"/>
      <c r="R44" s="6"/>
      <c r="S44" s="6"/>
      <c r="T44" s="6"/>
      <c r="U44" s="6"/>
      <c r="V44" s="6"/>
      <c r="W44" s="6"/>
      <c r="X44" s="6"/>
      <c r="Y44" s="6"/>
      <c r="Z44" s="6"/>
      <c r="AA44" s="6"/>
      <c r="AB44" s="6"/>
      <c r="AC44" s="7"/>
    </row>
    <row r="45" spans="2:29" x14ac:dyDescent="0.2">
      <c r="B45" s="30">
        <v>2011</v>
      </c>
      <c r="C45" s="31" t="s">
        <v>1</v>
      </c>
      <c r="D45" s="128">
        <v>19932052</v>
      </c>
      <c r="E45" s="56">
        <f t="shared" si="4"/>
        <v>4.0202008417991042E-3</v>
      </c>
      <c r="F45" s="123">
        <v>115.9905024246458</v>
      </c>
      <c r="G45" s="2"/>
      <c r="H45" s="6"/>
      <c r="J45" s="6"/>
      <c r="K45" s="6"/>
      <c r="L45" s="6"/>
      <c r="M45" s="6"/>
      <c r="N45" s="6"/>
      <c r="O45" s="6"/>
      <c r="P45" s="6"/>
      <c r="Q45" s="6"/>
      <c r="R45" s="6"/>
      <c r="S45" s="6"/>
      <c r="T45" s="6"/>
      <c r="U45" s="6"/>
      <c r="V45" s="6"/>
      <c r="W45" s="6"/>
      <c r="X45" s="6"/>
      <c r="Y45" s="6"/>
      <c r="Z45" s="6"/>
      <c r="AA45" s="6"/>
      <c r="AB45" s="6"/>
      <c r="AC45" s="7"/>
    </row>
    <row r="46" spans="2:29" x14ac:dyDescent="0.2">
      <c r="B46" s="32"/>
      <c r="C46" s="33" t="s">
        <v>33</v>
      </c>
      <c r="D46" s="129">
        <v>20014576</v>
      </c>
      <c r="E46" s="24">
        <f t="shared" si="4"/>
        <v>4.1402661401845897E-3</v>
      </c>
      <c r="F46" s="124">
        <v>116.38371872708844</v>
      </c>
      <c r="G46" s="2"/>
      <c r="H46" s="6"/>
      <c r="J46" s="6"/>
      <c r="K46" s="6"/>
      <c r="L46" s="6"/>
      <c r="M46" s="6"/>
      <c r="N46" s="6"/>
      <c r="O46" s="6"/>
      <c r="P46" s="6"/>
      <c r="Q46" s="6"/>
      <c r="R46" s="6"/>
      <c r="S46" s="6"/>
      <c r="T46" s="6"/>
      <c r="U46" s="6"/>
      <c r="V46" s="6"/>
      <c r="W46" s="6"/>
      <c r="X46" s="6"/>
      <c r="Y46" s="6"/>
      <c r="Z46" s="6"/>
      <c r="AA46" s="6"/>
      <c r="AB46" s="6"/>
      <c r="AC46" s="7"/>
    </row>
    <row r="47" spans="2:29" x14ac:dyDescent="0.2">
      <c r="B47" s="32"/>
      <c r="C47" s="33" t="s">
        <v>2</v>
      </c>
      <c r="D47" s="129">
        <v>20291078</v>
      </c>
      <c r="E47" s="24">
        <f t="shared" si="4"/>
        <v>1.3815031604966332E-2</v>
      </c>
      <c r="F47" s="124">
        <v>117.90347782981088</v>
      </c>
      <c r="G47" s="2"/>
      <c r="H47" s="78"/>
      <c r="J47" s="78"/>
      <c r="K47" s="6"/>
      <c r="L47" s="6"/>
      <c r="M47" s="6"/>
      <c r="N47" s="6"/>
      <c r="O47" s="6"/>
      <c r="P47" s="6"/>
      <c r="Q47" s="6"/>
      <c r="R47" s="6"/>
      <c r="S47" s="6"/>
      <c r="T47" s="6"/>
      <c r="U47" s="6"/>
      <c r="V47" s="6"/>
      <c r="W47" s="6"/>
      <c r="X47" s="6"/>
      <c r="Y47" s="6"/>
      <c r="Z47" s="6"/>
      <c r="AA47" s="6"/>
      <c r="AB47" s="6"/>
      <c r="AC47" s="7"/>
    </row>
    <row r="48" spans="2:29" x14ac:dyDescent="0.2">
      <c r="B48" s="32"/>
      <c r="C48" s="33" t="s">
        <v>3</v>
      </c>
      <c r="D48" s="129">
        <v>20440940</v>
      </c>
      <c r="E48" s="24">
        <f t="shared" ref="E48:E53" si="5">+D48/D47-1</f>
        <v>7.385610562435474E-3</v>
      </c>
      <c r="F48" s="124">
        <v>118.68566317669374</v>
      </c>
      <c r="G48" s="2"/>
      <c r="H48" s="78"/>
      <c r="J48" s="78"/>
      <c r="K48" s="6"/>
      <c r="L48" s="6"/>
      <c r="M48" s="6"/>
      <c r="N48" s="6"/>
      <c r="O48" s="6"/>
      <c r="P48" s="6"/>
      <c r="Q48" s="6"/>
      <c r="R48" s="6"/>
      <c r="S48" s="6"/>
      <c r="T48" s="6"/>
      <c r="U48" s="6"/>
      <c r="V48" s="6"/>
      <c r="W48" s="6"/>
      <c r="X48" s="6"/>
      <c r="Y48" s="6"/>
      <c r="Z48" s="6"/>
      <c r="AA48" s="6"/>
      <c r="AB48" s="6"/>
      <c r="AC48" s="7"/>
    </row>
    <row r="49" spans="2:29" x14ac:dyDescent="0.2">
      <c r="B49" s="32"/>
      <c r="C49" s="33" t="s">
        <v>4</v>
      </c>
      <c r="D49" s="129">
        <v>20686066</v>
      </c>
      <c r="E49" s="24">
        <f t="shared" si="5"/>
        <v>1.1991914266173742E-2</v>
      </c>
      <c r="F49" s="124">
        <v>120.01939880013369</v>
      </c>
      <c r="G49" s="2"/>
      <c r="H49" s="78"/>
      <c r="J49" s="78"/>
      <c r="K49" s="6"/>
      <c r="L49" s="6"/>
      <c r="M49" s="6"/>
      <c r="N49" s="6"/>
      <c r="O49" s="6"/>
      <c r="P49" s="6"/>
      <c r="Q49" s="6"/>
      <c r="R49" s="6"/>
      <c r="S49" s="6"/>
      <c r="T49" s="6"/>
      <c r="U49" s="6"/>
      <c r="V49" s="6"/>
      <c r="W49" s="6"/>
      <c r="X49" s="6"/>
      <c r="Y49" s="6"/>
      <c r="Z49" s="6"/>
      <c r="AA49" s="6"/>
      <c r="AB49" s="6"/>
      <c r="AC49" s="7"/>
    </row>
    <row r="50" spans="2:29" x14ac:dyDescent="0.2">
      <c r="B50" s="32"/>
      <c r="C50" s="33" t="s">
        <v>5</v>
      </c>
      <c r="D50" s="129">
        <v>20799057</v>
      </c>
      <c r="E50" s="24">
        <f t="shared" si="5"/>
        <v>5.4621792273117364E-3</v>
      </c>
      <c r="F50" s="124">
        <v>120.58507865924177</v>
      </c>
      <c r="G50" s="2"/>
      <c r="H50" s="78"/>
      <c r="J50" s="78"/>
      <c r="K50" s="78"/>
      <c r="L50" s="6"/>
      <c r="M50" s="6"/>
      <c r="N50" s="6"/>
      <c r="O50" s="6"/>
      <c r="P50" s="6"/>
      <c r="Q50" s="6"/>
      <c r="R50" s="6"/>
      <c r="S50" s="6"/>
      <c r="T50" s="6"/>
      <c r="U50" s="6"/>
      <c r="V50" s="6"/>
      <c r="W50" s="6"/>
      <c r="X50" s="6"/>
      <c r="Y50" s="6"/>
      <c r="Z50" s="6"/>
      <c r="AA50" s="6"/>
      <c r="AB50" s="6"/>
      <c r="AC50" s="7"/>
    </row>
    <row r="51" spans="2:29" x14ac:dyDescent="0.2">
      <c r="B51" s="32"/>
      <c r="C51" s="33" t="s">
        <v>6</v>
      </c>
      <c r="D51" s="129">
        <v>21011713</v>
      </c>
      <c r="E51" s="24">
        <f t="shared" si="5"/>
        <v>1.022430968865562E-2</v>
      </c>
      <c r="F51" s="124">
        <v>121.72730344057736</v>
      </c>
      <c r="G51" s="2"/>
      <c r="H51" s="78"/>
      <c r="J51" s="78"/>
      <c r="K51" s="78"/>
      <c r="L51" s="6"/>
      <c r="M51" s="6"/>
      <c r="N51" s="6"/>
      <c r="O51" s="6"/>
      <c r="P51" s="6"/>
      <c r="Q51" s="6"/>
      <c r="R51" s="6"/>
      <c r="S51" s="6"/>
      <c r="T51" s="6"/>
      <c r="U51" s="6"/>
      <c r="V51" s="6"/>
      <c r="W51" s="6"/>
      <c r="X51" s="6"/>
      <c r="Y51" s="6"/>
      <c r="Z51" s="6"/>
      <c r="AA51" s="6"/>
      <c r="AB51" s="6"/>
      <c r="AC51" s="7"/>
    </row>
    <row r="52" spans="2:29" x14ac:dyDescent="0.2">
      <c r="B52" s="32"/>
      <c r="C52" s="33" t="s">
        <v>7</v>
      </c>
      <c r="D52" s="129">
        <v>21146494</v>
      </c>
      <c r="E52" s="24">
        <f t="shared" si="5"/>
        <v>6.4145650571183488E-3</v>
      </c>
      <c r="F52" s="124">
        <v>122.41701085475705</v>
      </c>
      <c r="G52" s="2"/>
      <c r="H52" s="78"/>
      <c r="J52" s="78"/>
      <c r="K52" s="78"/>
      <c r="L52" s="6"/>
      <c r="M52" s="6"/>
      <c r="N52" s="6"/>
      <c r="O52" s="6"/>
      <c r="P52" s="6"/>
      <c r="Q52" s="6"/>
      <c r="R52" s="6"/>
      <c r="S52" s="6"/>
      <c r="T52" s="6"/>
      <c r="U52" s="6"/>
      <c r="V52" s="6"/>
      <c r="W52" s="6"/>
      <c r="X52" s="6"/>
      <c r="Y52" s="6"/>
      <c r="Z52" s="6"/>
      <c r="AA52" s="6"/>
      <c r="AB52" s="6"/>
      <c r="AC52" s="7"/>
    </row>
    <row r="53" spans="2:29" x14ac:dyDescent="0.2">
      <c r="B53" s="32"/>
      <c r="C53" s="33" t="s">
        <v>8</v>
      </c>
      <c r="D53" s="129">
        <v>21421321</v>
      </c>
      <c r="E53" s="24">
        <f t="shared" si="5"/>
        <v>1.2996338778428207E-2</v>
      </c>
      <c r="F53" s="124">
        <v>123.91581648516691</v>
      </c>
      <c r="G53" s="2"/>
      <c r="H53" s="78"/>
      <c r="J53" s="78"/>
      <c r="K53" s="78"/>
      <c r="L53" s="6"/>
      <c r="M53" s="6"/>
      <c r="N53" s="6"/>
      <c r="O53" s="6"/>
      <c r="P53" s="6"/>
      <c r="Q53" s="6"/>
      <c r="R53" s="6"/>
      <c r="S53" s="6"/>
      <c r="T53" s="6"/>
      <c r="U53" s="6"/>
      <c r="V53" s="6"/>
      <c r="W53" s="6"/>
      <c r="X53" s="6"/>
      <c r="Y53" s="6"/>
      <c r="Z53" s="6"/>
      <c r="AA53" s="6"/>
      <c r="AB53" s="6"/>
      <c r="AC53" s="7"/>
    </row>
    <row r="54" spans="2:29" x14ac:dyDescent="0.2">
      <c r="B54" s="32"/>
      <c r="C54" s="33" t="s">
        <v>9</v>
      </c>
      <c r="D54" s="129">
        <v>21499466</v>
      </c>
      <c r="E54" s="24">
        <f t="shared" ref="E54:E59" si="6">+D54/D53-1</f>
        <v>3.6480009799582103E-3</v>
      </c>
      <c r="F54" s="124">
        <v>124.27549536575756</v>
      </c>
      <c r="G54" s="2"/>
      <c r="H54" s="78"/>
      <c r="J54" s="78"/>
      <c r="K54" s="78"/>
      <c r="L54" s="6"/>
      <c r="M54" s="6"/>
      <c r="N54" s="6"/>
      <c r="O54" s="6"/>
      <c r="P54" s="6"/>
      <c r="Q54" s="6"/>
      <c r="R54" s="6"/>
      <c r="S54" s="6"/>
      <c r="T54" s="6"/>
      <c r="U54" s="6"/>
      <c r="V54" s="6"/>
      <c r="W54" s="6"/>
      <c r="X54" s="6"/>
      <c r="Y54" s="6"/>
      <c r="Z54" s="6"/>
      <c r="AA54" s="6"/>
      <c r="AB54" s="6"/>
      <c r="AC54" s="7"/>
    </row>
    <row r="55" spans="2:29" x14ac:dyDescent="0.2">
      <c r="B55" s="32"/>
      <c r="C55" s="33" t="s">
        <v>10</v>
      </c>
      <c r="D55" s="129">
        <v>21641793</v>
      </c>
      <c r="E55" s="24">
        <f t="shared" si="6"/>
        <v>6.6200248880599055E-3</v>
      </c>
      <c r="F55" s="124">
        <v>125.00536263617769</v>
      </c>
      <c r="G55" s="2"/>
      <c r="H55" s="78"/>
      <c r="J55" s="78"/>
      <c r="K55" s="78"/>
      <c r="L55" s="6"/>
      <c r="M55" s="6"/>
      <c r="N55" s="6"/>
      <c r="O55" s="6"/>
      <c r="P55" s="6"/>
      <c r="Q55" s="6"/>
      <c r="R55" s="6"/>
      <c r="S55" s="6"/>
      <c r="T55" s="6"/>
      <c r="U55" s="6"/>
      <c r="V55" s="6"/>
      <c r="W55" s="6"/>
      <c r="X55" s="6"/>
      <c r="Y55" s="6"/>
      <c r="Z55" s="6"/>
      <c r="AA55" s="6"/>
      <c r="AB55" s="6"/>
      <c r="AC55" s="7"/>
    </row>
    <row r="56" spans="2:29" ht="13.5" thickBot="1" x14ac:dyDescent="0.25">
      <c r="B56" s="34"/>
      <c r="C56" s="35" t="s">
        <v>11</v>
      </c>
      <c r="D56" s="130">
        <v>22315248</v>
      </c>
      <c r="E56" s="55">
        <f t="shared" si="6"/>
        <v>3.1118262705867261E-2</v>
      </c>
      <c r="F56" s="125">
        <v>128.79972572283452</v>
      </c>
      <c r="G56" s="2"/>
      <c r="H56" s="78"/>
      <c r="J56" s="78"/>
      <c r="K56" s="78"/>
      <c r="L56" s="6"/>
      <c r="M56" s="6"/>
      <c r="N56" s="6"/>
      <c r="O56" s="6"/>
      <c r="P56" s="6"/>
      <c r="Q56" s="6"/>
      <c r="R56" s="6"/>
      <c r="S56" s="6"/>
      <c r="T56" s="6"/>
      <c r="U56" s="6"/>
      <c r="V56" s="6"/>
      <c r="W56" s="6"/>
      <c r="X56" s="6"/>
      <c r="Y56" s="6"/>
      <c r="Z56" s="6"/>
      <c r="AA56" s="6"/>
      <c r="AB56" s="6"/>
      <c r="AC56" s="7"/>
    </row>
    <row r="57" spans="2:29" x14ac:dyDescent="0.2">
      <c r="B57" s="30">
        <v>2012</v>
      </c>
      <c r="C57" s="31" t="s">
        <v>1</v>
      </c>
      <c r="D57" s="128">
        <v>22578030</v>
      </c>
      <c r="E57" s="56">
        <f t="shared" si="6"/>
        <v>1.1775894222640915E-2</v>
      </c>
      <c r="F57" s="123">
        <v>130.21988875744208</v>
      </c>
      <c r="G57" s="2"/>
      <c r="H57" s="78"/>
      <c r="J57" s="78"/>
      <c r="K57" s="78"/>
      <c r="L57" s="6"/>
      <c r="M57" s="6"/>
      <c r="N57" s="6"/>
      <c r="O57" s="6"/>
      <c r="P57" s="6"/>
      <c r="Q57" s="6"/>
      <c r="R57" s="6"/>
      <c r="S57" s="6"/>
      <c r="T57" s="6"/>
      <c r="U57" s="6"/>
      <c r="V57" s="6"/>
      <c r="W57" s="6"/>
      <c r="X57" s="6"/>
      <c r="Y57" s="6"/>
      <c r="Z57" s="6"/>
      <c r="AA57" s="6"/>
      <c r="AB57" s="6"/>
      <c r="AC57" s="7"/>
    </row>
    <row r="58" spans="2:29" x14ac:dyDescent="0.2">
      <c r="B58" s="32"/>
      <c r="C58" s="33" t="s">
        <v>33</v>
      </c>
      <c r="D58" s="129">
        <v>22171186</v>
      </c>
      <c r="E58" s="24">
        <f t="shared" si="6"/>
        <v>-1.8019464054215506E-2</v>
      </c>
      <c r="F58" s="124">
        <v>127.77870780007794</v>
      </c>
      <c r="G58" s="2"/>
      <c r="H58" s="78"/>
      <c r="J58" s="78"/>
      <c r="K58" s="78"/>
      <c r="L58" s="6"/>
      <c r="M58" s="6"/>
      <c r="N58" s="6"/>
      <c r="O58" s="6"/>
      <c r="P58" s="6"/>
      <c r="Q58" s="6"/>
      <c r="R58" s="6"/>
      <c r="S58" s="6"/>
      <c r="T58" s="6"/>
      <c r="U58" s="6"/>
      <c r="V58" s="6"/>
      <c r="W58" s="6"/>
      <c r="X58" s="6"/>
      <c r="Y58" s="6"/>
      <c r="Z58" s="6"/>
      <c r="AA58" s="6"/>
      <c r="AB58" s="6"/>
      <c r="AC58" s="7"/>
    </row>
    <row r="59" spans="2:29" x14ac:dyDescent="0.2">
      <c r="B59" s="32"/>
      <c r="C59" s="33" t="s">
        <v>2</v>
      </c>
      <c r="D59" s="129">
        <v>22591824</v>
      </c>
      <c r="E59" s="24">
        <f t="shared" si="6"/>
        <v>1.8972282312727851E-2</v>
      </c>
      <c r="F59" s="124">
        <v>130.10661949650662</v>
      </c>
      <c r="G59" s="2"/>
      <c r="H59" s="78"/>
      <c r="J59" s="78"/>
      <c r="K59" s="78"/>
      <c r="L59" s="6"/>
      <c r="M59" s="6"/>
      <c r="N59" s="6"/>
      <c r="O59" s="6"/>
      <c r="P59" s="6"/>
      <c r="Q59" s="6"/>
      <c r="R59" s="6"/>
      <c r="S59" s="6"/>
      <c r="T59" s="6"/>
      <c r="U59" s="6"/>
      <c r="V59" s="6"/>
      <c r="W59" s="6"/>
      <c r="X59" s="6"/>
      <c r="Y59" s="6"/>
      <c r="Z59" s="6"/>
      <c r="AA59" s="6"/>
      <c r="AB59" s="6"/>
      <c r="AC59" s="7"/>
    </row>
    <row r="60" spans="2:29" x14ac:dyDescent="0.2">
      <c r="B60" s="32"/>
      <c r="C60" s="33" t="s">
        <v>3</v>
      </c>
      <c r="D60" s="129">
        <v>22561623</v>
      </c>
      <c r="E60" s="24">
        <f>+D60/D59-1</f>
        <v>-1.3368110516441822E-3</v>
      </c>
      <c r="F60" s="124">
        <v>129.8366205774704</v>
      </c>
      <c r="G60" s="2"/>
      <c r="H60" s="78"/>
      <c r="J60" s="78"/>
      <c r="K60" s="78"/>
      <c r="L60" s="6"/>
      <c r="M60" s="6"/>
      <c r="N60" s="6"/>
      <c r="O60" s="6"/>
      <c r="P60" s="6"/>
      <c r="Q60" s="6"/>
      <c r="R60" s="6"/>
      <c r="S60" s="6"/>
      <c r="T60" s="6"/>
      <c r="U60" s="6"/>
      <c r="V60" s="6"/>
      <c r="W60" s="6"/>
      <c r="X60" s="6"/>
      <c r="Y60" s="6"/>
      <c r="Z60" s="6"/>
      <c r="AA60" s="6"/>
      <c r="AB60" s="6"/>
      <c r="AC60" s="7"/>
    </row>
    <row r="61" spans="2:29" x14ac:dyDescent="0.2">
      <c r="B61" s="32"/>
      <c r="C61" s="33" t="s">
        <v>4</v>
      </c>
      <c r="D61" s="129">
        <v>22614211</v>
      </c>
      <c r="E61" s="24">
        <f>+D61/D60-1</f>
        <v>2.3308606832053158E-3</v>
      </c>
      <c r="F61" s="124">
        <v>130.04309906516932</v>
      </c>
      <c r="G61" s="2"/>
      <c r="H61" s="78"/>
      <c r="J61" s="78"/>
      <c r="K61" s="78"/>
      <c r="L61" s="6"/>
      <c r="M61" s="6"/>
      <c r="N61" s="6"/>
      <c r="O61" s="6"/>
      <c r="P61" s="6"/>
      <c r="Q61" s="6"/>
      <c r="R61" s="6"/>
      <c r="S61" s="6"/>
      <c r="T61" s="6"/>
      <c r="U61" s="6"/>
      <c r="V61" s="6"/>
      <c r="W61" s="6"/>
      <c r="X61" s="6"/>
      <c r="Y61" s="6"/>
      <c r="Z61" s="6"/>
      <c r="AA61" s="6"/>
      <c r="AB61" s="6"/>
      <c r="AC61" s="7"/>
    </row>
    <row r="62" spans="2:29" x14ac:dyDescent="0.2">
      <c r="B62" s="32"/>
      <c r="C62" s="33" t="s">
        <v>5</v>
      </c>
      <c r="D62" s="129">
        <v>22318493</v>
      </c>
      <c r="E62" s="24">
        <f>+D62/D61-1</f>
        <v>-1.3076644593083553E-2</v>
      </c>
      <c r="F62" s="124">
        <v>128.2478165656569</v>
      </c>
      <c r="G62" s="2"/>
      <c r="H62" s="78"/>
      <c r="J62" s="78"/>
      <c r="K62" s="78"/>
      <c r="L62" s="6"/>
      <c r="M62" s="6"/>
      <c r="N62" s="6"/>
      <c r="O62" s="6"/>
      <c r="P62" s="6"/>
      <c r="Q62" s="6"/>
      <c r="R62" s="6"/>
      <c r="S62" s="6"/>
      <c r="T62" s="6"/>
      <c r="U62" s="6"/>
      <c r="V62" s="6"/>
      <c r="W62" s="6"/>
      <c r="X62" s="6"/>
      <c r="Y62" s="6"/>
      <c r="Z62" s="6"/>
      <c r="AA62" s="6"/>
      <c r="AB62" s="6"/>
      <c r="AC62" s="7"/>
    </row>
    <row r="63" spans="2:29" x14ac:dyDescent="0.2">
      <c r="B63" s="32"/>
      <c r="C63" s="33" t="s">
        <v>6</v>
      </c>
      <c r="D63" s="129">
        <v>22863964</v>
      </c>
      <c r="E63" s="24">
        <f t="shared" ref="E63:E71" si="7">+D63/D62-1</f>
        <v>2.4440315033815274E-2</v>
      </c>
      <c r="F63" s="124">
        <v>131.28530273679658</v>
      </c>
      <c r="G63" s="2"/>
      <c r="H63" s="78"/>
      <c r="J63" s="78"/>
      <c r="K63" s="78"/>
      <c r="L63" s="6"/>
      <c r="M63" s="6"/>
      <c r="N63" s="6"/>
      <c r="O63" s="6"/>
      <c r="P63" s="6"/>
      <c r="Q63" s="6"/>
      <c r="R63" s="6"/>
      <c r="S63" s="6"/>
      <c r="T63" s="6"/>
      <c r="U63" s="6"/>
      <c r="V63" s="6"/>
      <c r="W63" s="6"/>
      <c r="X63" s="6"/>
      <c r="Y63" s="6"/>
      <c r="Z63" s="6"/>
      <c r="AA63" s="6"/>
      <c r="AB63" s="6"/>
      <c r="AC63" s="7"/>
    </row>
    <row r="64" spans="2:29" x14ac:dyDescent="0.2">
      <c r="B64" s="32"/>
      <c r="C64" s="33" t="s">
        <v>7</v>
      </c>
      <c r="D64" s="129">
        <v>23092268</v>
      </c>
      <c r="E64" s="24">
        <f t="shared" si="7"/>
        <v>9.9853201308399697E-3</v>
      </c>
      <c r="F64" s="124">
        <v>132.49847410774197</v>
      </c>
      <c r="G64" s="2"/>
      <c r="H64" s="78"/>
      <c r="J64" s="78"/>
      <c r="K64" s="78"/>
      <c r="L64" s="6"/>
      <c r="M64" s="6"/>
      <c r="N64" s="6"/>
      <c r="O64" s="6"/>
      <c r="P64" s="6"/>
      <c r="Q64" s="6"/>
      <c r="R64" s="6"/>
      <c r="S64" s="6"/>
      <c r="T64" s="6"/>
      <c r="U64" s="6"/>
      <c r="V64" s="6"/>
      <c r="W64" s="6"/>
      <c r="X64" s="6"/>
      <c r="Y64" s="6"/>
      <c r="Z64" s="6"/>
      <c r="AA64" s="6"/>
      <c r="AB64" s="6"/>
      <c r="AC64" s="7"/>
    </row>
    <row r="65" spans="2:29" x14ac:dyDescent="0.2">
      <c r="B65" s="32"/>
      <c r="C65" s="33" t="s">
        <v>8</v>
      </c>
      <c r="D65" s="129">
        <v>23025798</v>
      </c>
      <c r="E65" s="24">
        <f t="shared" si="7"/>
        <v>-2.8784526491724138E-3</v>
      </c>
      <c r="F65" s="124">
        <v>132.01975411492089</v>
      </c>
      <c r="G65" s="2"/>
      <c r="H65" s="78"/>
      <c r="J65" s="78"/>
      <c r="K65" s="78"/>
      <c r="L65" s="6"/>
      <c r="M65" s="6"/>
      <c r="N65" s="6"/>
      <c r="O65" s="6"/>
      <c r="P65" s="6"/>
      <c r="Q65" s="6"/>
      <c r="R65" s="6"/>
      <c r="S65" s="6"/>
      <c r="T65" s="6"/>
      <c r="U65" s="6"/>
      <c r="V65" s="6"/>
      <c r="W65" s="6"/>
      <c r="X65" s="6"/>
      <c r="Y65" s="6"/>
      <c r="Z65" s="6"/>
      <c r="AA65" s="6"/>
      <c r="AB65" s="6"/>
      <c r="AC65" s="7"/>
    </row>
    <row r="66" spans="2:29" x14ac:dyDescent="0.2">
      <c r="B66" s="32"/>
      <c r="C66" s="33" t="s">
        <v>9</v>
      </c>
      <c r="D66" s="129">
        <v>23147873</v>
      </c>
      <c r="E66" s="24">
        <f t="shared" si="7"/>
        <v>5.3016620748604915E-3</v>
      </c>
      <c r="F66" s="124">
        <v>132.6219768792584</v>
      </c>
      <c r="G66" s="2"/>
      <c r="H66" s="78"/>
      <c r="J66" s="78"/>
      <c r="K66" s="78"/>
      <c r="L66" s="6"/>
      <c r="M66" s="6"/>
      <c r="N66" s="6"/>
      <c r="O66" s="6"/>
      <c r="P66" s="6"/>
      <c r="Q66" s="6"/>
      <c r="R66" s="6"/>
      <c r="S66" s="6"/>
      <c r="T66" s="6"/>
      <c r="U66" s="6"/>
      <c r="V66" s="6"/>
      <c r="W66" s="6"/>
      <c r="X66" s="6"/>
      <c r="Y66" s="6"/>
      <c r="Z66" s="6"/>
      <c r="AA66" s="6"/>
      <c r="AB66" s="6"/>
      <c r="AC66" s="7"/>
    </row>
    <row r="67" spans="2:29" x14ac:dyDescent="0.2">
      <c r="B67" s="32"/>
      <c r="C67" s="33" t="s">
        <v>10</v>
      </c>
      <c r="D67" s="129">
        <v>23152587</v>
      </c>
      <c r="E67" s="24">
        <f t="shared" si="7"/>
        <v>2.0364722063237473E-4</v>
      </c>
      <c r="F67" s="124">
        <v>132.55140748927653</v>
      </c>
      <c r="G67" s="2"/>
      <c r="H67" s="78"/>
      <c r="J67" s="78"/>
      <c r="K67" s="78"/>
      <c r="L67" s="6"/>
      <c r="M67" s="6"/>
      <c r="N67" s="6"/>
      <c r="O67" s="6"/>
      <c r="P67" s="6"/>
      <c r="Q67" s="6"/>
      <c r="R67" s="6"/>
      <c r="S67" s="6"/>
      <c r="T67" s="6"/>
      <c r="U67" s="6"/>
      <c r="V67" s="6"/>
      <c r="W67" s="6"/>
      <c r="X67" s="6"/>
      <c r="Y67" s="6"/>
      <c r="Z67" s="6"/>
      <c r="AA67" s="6"/>
      <c r="AB67" s="6"/>
      <c r="AC67" s="7"/>
    </row>
    <row r="68" spans="2:29" ht="13.5" thickBot="1" x14ac:dyDescent="0.25">
      <c r="B68" s="34"/>
      <c r="C68" s="35" t="s">
        <v>11</v>
      </c>
      <c r="D68" s="130">
        <v>23940973</v>
      </c>
      <c r="E68" s="55">
        <f t="shared" si="7"/>
        <v>3.405174549176726E-2</v>
      </c>
      <c r="F68" s="125">
        <v>136.96426244753016</v>
      </c>
      <c r="G68" s="2"/>
      <c r="H68" s="78"/>
      <c r="J68" s="78"/>
      <c r="K68" s="78"/>
      <c r="L68" s="6"/>
      <c r="M68" s="6"/>
      <c r="N68" s="6"/>
      <c r="O68" s="6"/>
      <c r="P68" s="6"/>
      <c r="Q68" s="6"/>
      <c r="R68" s="6"/>
      <c r="S68" s="6"/>
      <c r="T68" s="6"/>
      <c r="U68" s="6"/>
      <c r="V68" s="6"/>
      <c r="W68" s="6"/>
      <c r="X68" s="6"/>
      <c r="Y68" s="6"/>
      <c r="Z68" s="6"/>
      <c r="AA68" s="6"/>
      <c r="AB68" s="6"/>
      <c r="AC68" s="7"/>
    </row>
    <row r="69" spans="2:29" x14ac:dyDescent="0.2">
      <c r="B69" s="30">
        <v>2013</v>
      </c>
      <c r="C69" s="31" t="s">
        <v>1</v>
      </c>
      <c r="D69" s="128">
        <v>23980013</v>
      </c>
      <c r="E69" s="56">
        <f t="shared" si="7"/>
        <v>1.6306772494167898E-3</v>
      </c>
      <c r="F69" s="123">
        <v>137.086839077474</v>
      </c>
      <c r="G69" s="2"/>
      <c r="H69" s="78"/>
      <c r="J69" s="78"/>
      <c r="K69" s="78"/>
      <c r="L69" s="6"/>
      <c r="M69" s="6"/>
      <c r="N69" s="6"/>
      <c r="O69" s="6"/>
      <c r="P69" s="6"/>
      <c r="Q69" s="6"/>
      <c r="R69" s="6"/>
      <c r="S69" s="6"/>
      <c r="T69" s="6"/>
      <c r="U69" s="6"/>
      <c r="V69" s="6"/>
      <c r="W69" s="6"/>
      <c r="X69" s="6"/>
      <c r="Y69" s="6"/>
      <c r="Z69" s="6"/>
      <c r="AA69" s="6"/>
      <c r="AB69" s="6"/>
      <c r="AC69" s="7"/>
    </row>
    <row r="70" spans="2:29" x14ac:dyDescent="0.2">
      <c r="B70" s="32"/>
      <c r="C70" s="33" t="s">
        <v>33</v>
      </c>
      <c r="D70" s="129">
        <v>23822519</v>
      </c>
      <c r="E70" s="24">
        <f t="shared" si="7"/>
        <v>-6.5677195421036672E-3</v>
      </c>
      <c r="F70" s="124">
        <v>136.08653205692852</v>
      </c>
      <c r="G70" s="2"/>
      <c r="H70" s="78"/>
      <c r="J70" s="78"/>
      <c r="K70" s="78"/>
      <c r="L70" s="6"/>
      <c r="M70" s="6"/>
      <c r="N70" s="6"/>
      <c r="O70" s="6"/>
      <c r="P70" s="6"/>
      <c r="Q70" s="6"/>
      <c r="R70" s="6"/>
      <c r="S70" s="6"/>
      <c r="T70" s="6"/>
      <c r="U70" s="6"/>
      <c r="V70" s="6"/>
      <c r="W70" s="6"/>
      <c r="X70" s="6"/>
      <c r="Y70" s="6"/>
      <c r="Z70" s="6"/>
      <c r="AA70" s="6"/>
      <c r="AB70" s="6"/>
      <c r="AC70" s="7"/>
    </row>
    <row r="71" spans="2:29" x14ac:dyDescent="0.2">
      <c r="B71" s="32"/>
      <c r="C71" s="33" t="s">
        <v>2</v>
      </c>
      <c r="D71" s="129">
        <v>23888528</v>
      </c>
      <c r="E71" s="24">
        <f t="shared" si="7"/>
        <v>2.7708656670606402E-3</v>
      </c>
      <c r="F71" s="124">
        <v>136.36352051055263</v>
      </c>
      <c r="G71" s="2"/>
      <c r="H71" s="78"/>
      <c r="J71" s="78"/>
      <c r="K71" s="78"/>
      <c r="L71" s="6"/>
      <c r="M71" s="6"/>
      <c r="N71" s="6"/>
      <c r="O71" s="6"/>
      <c r="P71" s="6"/>
      <c r="Q71" s="6"/>
      <c r="R71" s="6"/>
      <c r="S71" s="6"/>
      <c r="T71" s="6"/>
      <c r="U71" s="6"/>
      <c r="V71" s="6"/>
      <c r="W71" s="6"/>
      <c r="X71" s="6"/>
      <c r="Y71" s="6"/>
      <c r="Z71" s="6"/>
      <c r="AA71" s="6"/>
      <c r="AB71" s="6"/>
      <c r="AC71" s="7"/>
    </row>
    <row r="72" spans="2:29" x14ac:dyDescent="0.2">
      <c r="B72" s="32"/>
      <c r="C72" s="33" t="s">
        <v>3</v>
      </c>
      <c r="D72" s="129">
        <v>24068662</v>
      </c>
      <c r="E72" s="24">
        <f t="shared" ref="E72:E83" si="8">+D72/D71-1</f>
        <v>7.5406069390295816E-3</v>
      </c>
      <c r="F72" s="124">
        <v>137.29108826063131</v>
      </c>
      <c r="G72" s="2"/>
      <c r="H72" s="78"/>
      <c r="J72" s="78"/>
      <c r="K72" s="78"/>
      <c r="L72" s="6"/>
      <c r="M72" s="6"/>
      <c r="N72" s="6"/>
      <c r="O72" s="6"/>
      <c r="P72" s="6"/>
      <c r="Q72" s="6"/>
      <c r="R72" s="6"/>
      <c r="S72" s="6"/>
      <c r="T72" s="6"/>
      <c r="U72" s="6"/>
      <c r="V72" s="6"/>
      <c r="W72" s="6"/>
      <c r="X72" s="6"/>
      <c r="Y72" s="6"/>
      <c r="Z72" s="6"/>
      <c r="AA72" s="6"/>
      <c r="AB72" s="6"/>
      <c r="AC72" s="7"/>
    </row>
    <row r="73" spans="2:29" x14ac:dyDescent="0.2">
      <c r="B73" s="32"/>
      <c r="C73" s="33" t="s">
        <v>4</v>
      </c>
      <c r="D73" s="129">
        <v>24197528</v>
      </c>
      <c r="E73" s="24">
        <f t="shared" si="8"/>
        <v>5.3540990355009921E-3</v>
      </c>
      <c r="F73" s="124">
        <v>137.92507153278396</v>
      </c>
      <c r="G73" s="2"/>
      <c r="H73" s="78"/>
      <c r="J73" s="78"/>
      <c r="K73" s="78"/>
      <c r="L73" s="6"/>
      <c r="M73" s="6"/>
      <c r="N73" s="6"/>
      <c r="O73" s="6"/>
      <c r="P73" s="6"/>
      <c r="Q73" s="6"/>
      <c r="R73" s="6"/>
      <c r="S73" s="6"/>
      <c r="T73" s="6"/>
      <c r="U73" s="6"/>
      <c r="V73" s="6"/>
      <c r="W73" s="6"/>
      <c r="X73" s="6"/>
      <c r="Y73" s="6"/>
      <c r="Z73" s="6"/>
      <c r="AA73" s="6"/>
      <c r="AB73" s="6"/>
      <c r="AC73" s="7"/>
    </row>
    <row r="74" spans="2:29" x14ac:dyDescent="0.2">
      <c r="B74" s="32"/>
      <c r="C74" s="33" t="s">
        <v>5</v>
      </c>
      <c r="D74" s="129">
        <v>24251512</v>
      </c>
      <c r="E74" s="24">
        <f t="shared" si="8"/>
        <v>2.2309716926456336E-3</v>
      </c>
      <c r="F74" s="124">
        <v>138.13161441867433</v>
      </c>
      <c r="G74" s="2"/>
      <c r="H74" s="78"/>
      <c r="J74" s="78"/>
      <c r="K74" s="78"/>
      <c r="L74" s="6"/>
      <c r="M74" s="6"/>
      <c r="N74" s="6"/>
      <c r="O74" s="6"/>
      <c r="P74" s="6"/>
      <c r="Q74" s="6"/>
      <c r="R74" s="6"/>
      <c r="S74" s="6"/>
      <c r="T74" s="6"/>
      <c r="U74" s="6"/>
      <c r="V74" s="6"/>
      <c r="W74" s="6"/>
      <c r="X74" s="6"/>
      <c r="Y74" s="6"/>
      <c r="Z74" s="6"/>
      <c r="AA74" s="6"/>
      <c r="AB74" s="6"/>
      <c r="AC74" s="7"/>
    </row>
    <row r="75" spans="2:29" x14ac:dyDescent="0.2">
      <c r="B75" s="32"/>
      <c r="C75" s="33" t="s">
        <v>6</v>
      </c>
      <c r="D75" s="129">
        <v>24050823</v>
      </c>
      <c r="E75" s="24">
        <f t="shared" si="8"/>
        <v>-8.275319081136101E-3</v>
      </c>
      <c r="F75" s="124">
        <v>136.88834849617132</v>
      </c>
      <c r="G75" s="2"/>
      <c r="H75" s="78"/>
      <c r="J75" s="78"/>
      <c r="K75" s="78"/>
      <c r="L75" s="6"/>
      <c r="M75" s="6"/>
      <c r="N75" s="6"/>
      <c r="O75" s="6"/>
      <c r="P75" s="6"/>
      <c r="Q75" s="6"/>
      <c r="R75" s="6"/>
      <c r="S75" s="6"/>
      <c r="T75" s="6"/>
      <c r="U75" s="6"/>
      <c r="V75" s="6"/>
      <c r="W75" s="6"/>
      <c r="X75" s="6"/>
      <c r="Y75" s="6"/>
      <c r="Z75" s="6"/>
      <c r="AA75" s="6"/>
      <c r="AB75" s="6"/>
      <c r="AC75" s="7"/>
    </row>
    <row r="76" spans="2:29" x14ac:dyDescent="0.2">
      <c r="B76" s="32"/>
      <c r="C76" s="33" t="s">
        <v>7</v>
      </c>
      <c r="D76" s="129">
        <v>23764600</v>
      </c>
      <c r="E76" s="24">
        <f t="shared" si="8"/>
        <v>-1.190075699280646E-2</v>
      </c>
      <c r="F76" s="124">
        <v>135.16042772004545</v>
      </c>
      <c r="G76" s="2"/>
      <c r="H76" s="78"/>
      <c r="J76" s="78"/>
      <c r="K76" s="78"/>
      <c r="L76" s="6"/>
      <c r="M76" s="6"/>
      <c r="N76" s="6"/>
      <c r="O76" s="6"/>
      <c r="P76" s="6"/>
      <c r="Q76" s="6"/>
      <c r="R76" s="6"/>
      <c r="S76" s="6"/>
      <c r="T76" s="6"/>
      <c r="U76" s="6"/>
      <c r="V76" s="6"/>
      <c r="W76" s="6"/>
      <c r="X76" s="6"/>
      <c r="Y76" s="6"/>
      <c r="Z76" s="6"/>
      <c r="AA76" s="6"/>
      <c r="AB76" s="6"/>
      <c r="AC76" s="7"/>
    </row>
    <row r="77" spans="2:29" x14ac:dyDescent="0.2">
      <c r="B77" s="32"/>
      <c r="C77" s="33" t="s">
        <v>8</v>
      </c>
      <c r="D77" s="129">
        <v>23370324</v>
      </c>
      <c r="E77" s="24">
        <f t="shared" si="8"/>
        <v>-1.6590895702010555E-2</v>
      </c>
      <c r="F77" s="124">
        <v>132.82093126556674</v>
      </c>
      <c r="G77" s="2"/>
      <c r="H77" s="78"/>
      <c r="J77" s="78"/>
      <c r="K77" s="78"/>
      <c r="L77" s="6"/>
      <c r="M77" s="6"/>
      <c r="N77" s="6"/>
      <c r="O77" s="6"/>
      <c r="P77" s="6"/>
      <c r="Q77" s="6"/>
      <c r="R77" s="6"/>
      <c r="S77" s="6"/>
      <c r="T77" s="6"/>
      <c r="U77" s="6"/>
      <c r="V77" s="6"/>
      <c r="W77" s="6"/>
      <c r="X77" s="6"/>
      <c r="Y77" s="6"/>
      <c r="Z77" s="6"/>
      <c r="AA77" s="6"/>
      <c r="AB77" s="6"/>
      <c r="AC77" s="7"/>
    </row>
    <row r="78" spans="2:29" x14ac:dyDescent="0.2">
      <c r="B78" s="32"/>
      <c r="C78" s="33" t="s">
        <v>9</v>
      </c>
      <c r="D78" s="129">
        <v>23447268</v>
      </c>
      <c r="E78" s="24">
        <f t="shared" si="8"/>
        <v>3.2923805420925767E-3</v>
      </c>
      <c r="F78" s="124">
        <v>133.16098697437246</v>
      </c>
      <c r="G78" s="2"/>
      <c r="H78" s="78"/>
      <c r="J78" s="78"/>
      <c r="K78" s="78"/>
      <c r="L78" s="6"/>
      <c r="M78" s="6"/>
      <c r="N78" s="6"/>
      <c r="O78" s="6"/>
      <c r="P78" s="6"/>
      <c r="Q78" s="6"/>
      <c r="R78" s="6"/>
      <c r="S78" s="6"/>
      <c r="T78" s="6"/>
      <c r="U78" s="6"/>
      <c r="V78" s="6"/>
      <c r="W78" s="6"/>
      <c r="X78" s="6"/>
      <c r="Y78" s="6"/>
      <c r="Z78" s="6"/>
      <c r="AA78" s="6"/>
      <c r="AB78" s="6"/>
      <c r="AC78" s="7"/>
    </row>
    <row r="79" spans="2:29" x14ac:dyDescent="0.2">
      <c r="B79" s="32"/>
      <c r="C79" s="33" t="s">
        <v>10</v>
      </c>
      <c r="D79" s="129">
        <v>23078999</v>
      </c>
      <c r="E79" s="24">
        <f t="shared" si="8"/>
        <v>-1.5706264798099334E-2</v>
      </c>
      <c r="F79" s="124">
        <v>130.97395079680328</v>
      </c>
      <c r="G79" s="2"/>
      <c r="H79" s="78"/>
      <c r="J79" s="78"/>
      <c r="K79" s="78"/>
      <c r="L79" s="6"/>
      <c r="M79" s="6"/>
      <c r="N79" s="6"/>
      <c r="O79" s="6"/>
      <c r="P79" s="6"/>
      <c r="Q79" s="6"/>
      <c r="R79" s="6"/>
      <c r="S79" s="6"/>
      <c r="T79" s="6"/>
      <c r="U79" s="6"/>
      <c r="V79" s="6"/>
      <c r="W79" s="6"/>
      <c r="X79" s="6"/>
      <c r="Y79" s="6"/>
      <c r="Z79" s="6"/>
      <c r="AA79" s="6"/>
      <c r="AB79" s="6"/>
      <c r="AC79" s="7"/>
    </row>
    <row r="80" spans="2:29" ht="13.5" thickBot="1" x14ac:dyDescent="0.25">
      <c r="B80" s="34"/>
      <c r="C80" s="35" t="s">
        <v>11</v>
      </c>
      <c r="D80" s="130">
        <v>23661339</v>
      </c>
      <c r="E80" s="55">
        <f t="shared" si="8"/>
        <v>2.5232463505024727E-2</v>
      </c>
      <c r="F80" s="125">
        <v>134.18090299261195</v>
      </c>
      <c r="G80" s="2"/>
      <c r="H80" s="78"/>
      <c r="J80" s="78"/>
      <c r="K80" s="78"/>
      <c r="L80" s="6"/>
      <c r="M80" s="6"/>
      <c r="N80" s="6"/>
      <c r="O80" s="6"/>
      <c r="P80" s="6"/>
      <c r="Q80" s="6"/>
      <c r="R80" s="6"/>
      <c r="S80" s="6"/>
      <c r="T80" s="6"/>
      <c r="U80" s="6"/>
      <c r="V80" s="6"/>
      <c r="W80" s="6"/>
      <c r="X80" s="6"/>
      <c r="Y80" s="6"/>
      <c r="Z80" s="6"/>
      <c r="AA80" s="6"/>
      <c r="AB80" s="6"/>
      <c r="AC80" s="7"/>
    </row>
    <row r="81" spans="2:29" x14ac:dyDescent="0.2">
      <c r="B81" s="30">
        <v>2014</v>
      </c>
      <c r="C81" s="31" t="s">
        <v>1</v>
      </c>
      <c r="D81" s="128">
        <v>23436531</v>
      </c>
      <c r="E81" s="56">
        <f t="shared" si="8"/>
        <v>-9.5010683883950398E-3</v>
      </c>
      <c r="F81" s="123">
        <v>132.80926856524721</v>
      </c>
      <c r="G81" s="2"/>
      <c r="H81" s="78"/>
      <c r="J81" s="78"/>
      <c r="K81" s="78"/>
      <c r="L81" s="6"/>
      <c r="M81" s="6"/>
      <c r="N81" s="6"/>
      <c r="O81" s="6"/>
      <c r="P81" s="6"/>
      <c r="Q81" s="6"/>
      <c r="R81" s="6"/>
      <c r="S81" s="6"/>
      <c r="T81" s="6"/>
      <c r="U81" s="6"/>
      <c r="V81" s="6"/>
      <c r="W81" s="6"/>
      <c r="X81" s="6"/>
      <c r="Y81" s="6"/>
      <c r="Z81" s="6"/>
      <c r="AA81" s="6"/>
      <c r="AB81" s="6"/>
      <c r="AC81" s="7"/>
    </row>
    <row r="82" spans="2:29" x14ac:dyDescent="0.2">
      <c r="B82" s="32"/>
      <c r="C82" s="33" t="s">
        <v>33</v>
      </c>
      <c r="D82" s="129">
        <v>23198165</v>
      </c>
      <c r="E82" s="24">
        <f t="shared" si="8"/>
        <v>-1.0170703164218309E-2</v>
      </c>
      <c r="F82" s="124">
        <v>131.36285606042992</v>
      </c>
      <c r="G82" s="2"/>
      <c r="H82" s="78"/>
      <c r="J82" s="78"/>
      <c r="K82" s="78"/>
      <c r="L82" s="6"/>
      <c r="M82" s="6"/>
      <c r="N82" s="6"/>
      <c r="O82" s="6"/>
      <c r="P82" s="6"/>
      <c r="Q82" s="6"/>
      <c r="R82" s="6"/>
      <c r="S82" s="6"/>
      <c r="T82" s="6"/>
      <c r="U82" s="6"/>
      <c r="V82" s="6"/>
      <c r="W82" s="6"/>
      <c r="X82" s="6"/>
      <c r="Y82" s="6"/>
      <c r="Z82" s="6"/>
      <c r="AA82" s="6"/>
      <c r="AB82" s="6"/>
      <c r="AC82" s="7"/>
    </row>
    <row r="83" spans="2:29" x14ac:dyDescent="0.2">
      <c r="B83" s="32"/>
      <c r="C83" s="33" t="s">
        <v>2</v>
      </c>
      <c r="D83" s="129">
        <v>23746630</v>
      </c>
      <c r="E83" s="24">
        <f t="shared" si="8"/>
        <v>2.3642602766210219E-2</v>
      </c>
      <c r="F83" s="124">
        <v>134.3708480146654</v>
      </c>
      <c r="G83" s="2"/>
      <c r="H83" s="78"/>
      <c r="J83" s="78"/>
      <c r="K83" s="78"/>
      <c r="L83" s="6"/>
      <c r="M83" s="6"/>
      <c r="N83" s="6"/>
      <c r="O83" s="6"/>
      <c r="P83" s="6"/>
      <c r="Q83" s="6"/>
      <c r="R83" s="6"/>
      <c r="S83" s="6"/>
      <c r="T83" s="6"/>
      <c r="U83" s="6"/>
      <c r="V83" s="6"/>
      <c r="W83" s="6"/>
      <c r="X83" s="6"/>
      <c r="Y83" s="6"/>
      <c r="Z83" s="6"/>
      <c r="AA83" s="6"/>
      <c r="AB83" s="6"/>
      <c r="AC83" s="7"/>
    </row>
    <row r="84" spans="2:29" x14ac:dyDescent="0.2">
      <c r="B84" s="32"/>
      <c r="C84" s="33" t="s">
        <v>3</v>
      </c>
      <c r="D84" s="129">
        <v>23380937</v>
      </c>
      <c r="E84" s="24">
        <f t="shared" ref="E84:E95" si="9">+D84/D83-1</f>
        <v>-1.5399785148461076E-2</v>
      </c>
      <c r="F84" s="124">
        <v>132.20544343616328</v>
      </c>
      <c r="G84" s="2"/>
      <c r="H84" s="78"/>
      <c r="J84" s="78"/>
      <c r="K84" s="78"/>
      <c r="L84" s="6"/>
      <c r="M84" s="6"/>
      <c r="N84" s="6"/>
      <c r="O84" s="6"/>
      <c r="P84" s="6"/>
      <c r="Q84" s="6"/>
      <c r="R84" s="6"/>
      <c r="S84" s="6"/>
      <c r="T84" s="6"/>
      <c r="U84" s="6"/>
      <c r="V84" s="6"/>
      <c r="W84" s="6"/>
      <c r="X84" s="6"/>
      <c r="Y84" s="6"/>
      <c r="Z84" s="6"/>
      <c r="AA84" s="6"/>
      <c r="AB84" s="6"/>
      <c r="AC84" s="7"/>
    </row>
    <row r="85" spans="2:29" x14ac:dyDescent="0.2">
      <c r="B85" s="32"/>
      <c r="C85" s="33" t="s">
        <v>4</v>
      </c>
      <c r="D85" s="129">
        <v>23395959</v>
      </c>
      <c r="E85" s="24">
        <f t="shared" si="9"/>
        <v>6.4248922102660977E-4</v>
      </c>
      <c r="F85" s="124">
        <v>132.19433952387652</v>
      </c>
      <c r="G85" s="2"/>
      <c r="H85" s="78"/>
      <c r="J85" s="78"/>
      <c r="K85" s="78"/>
      <c r="L85" s="6"/>
      <c r="M85" s="6"/>
      <c r="N85" s="6"/>
      <c r="O85" s="6"/>
      <c r="P85" s="6"/>
      <c r="Q85" s="6"/>
      <c r="R85" s="6"/>
      <c r="S85" s="6"/>
      <c r="T85" s="6"/>
      <c r="U85" s="6"/>
      <c r="V85" s="6"/>
      <c r="W85" s="6"/>
      <c r="X85" s="6"/>
      <c r="Y85" s="6"/>
      <c r="Z85" s="6"/>
      <c r="AA85" s="6"/>
      <c r="AB85" s="6"/>
      <c r="AC85" s="7"/>
    </row>
    <row r="86" spans="2:29" x14ac:dyDescent="0.2">
      <c r="B86" s="32"/>
      <c r="C86" s="33" t="s">
        <v>5</v>
      </c>
      <c r="D86" s="129">
        <v>23364168</v>
      </c>
      <c r="E86" s="24">
        <f t="shared" si="9"/>
        <v>-1.358824402111547E-3</v>
      </c>
      <c r="F86" s="124">
        <v>131.91893582091666</v>
      </c>
      <c r="G86" s="2"/>
      <c r="H86" s="78"/>
      <c r="J86" s="78"/>
      <c r="K86" s="78"/>
      <c r="L86" s="6"/>
      <c r="M86" s="6"/>
      <c r="N86" s="6"/>
      <c r="O86" s="6"/>
      <c r="P86" s="6"/>
      <c r="Q86" s="6"/>
      <c r="R86" s="6"/>
      <c r="S86" s="6"/>
      <c r="T86" s="6"/>
      <c r="U86" s="6"/>
      <c r="V86" s="6"/>
      <c r="W86" s="6"/>
      <c r="X86" s="6"/>
      <c r="Y86" s="6"/>
      <c r="Z86" s="6"/>
      <c r="AA86" s="6"/>
      <c r="AB86" s="6"/>
      <c r="AC86" s="7"/>
    </row>
    <row r="87" spans="2:29" x14ac:dyDescent="0.2">
      <c r="B87" s="32"/>
      <c r="C87" s="33" t="s">
        <v>6</v>
      </c>
      <c r="D87" s="129">
        <v>23422182</v>
      </c>
      <c r="E87" s="24">
        <f t="shared" si="9"/>
        <v>2.4830329930858319E-3</v>
      </c>
      <c r="F87" s="124">
        <v>131.32951867463404</v>
      </c>
      <c r="G87" s="2"/>
      <c r="H87" s="78"/>
      <c r="J87" s="78"/>
      <c r="K87" s="78"/>
      <c r="L87" s="6"/>
      <c r="M87" s="6"/>
      <c r="N87" s="6"/>
      <c r="O87" s="6"/>
      <c r="P87" s="6"/>
      <c r="Q87" s="6"/>
      <c r="R87" s="6"/>
      <c r="S87" s="6"/>
      <c r="T87" s="6"/>
      <c r="U87" s="6"/>
      <c r="V87" s="6"/>
      <c r="W87" s="6"/>
      <c r="X87" s="6"/>
      <c r="Y87" s="6"/>
      <c r="Z87" s="6"/>
      <c r="AA87" s="6"/>
      <c r="AB87" s="6"/>
      <c r="AC87" s="7"/>
    </row>
    <row r="88" spans="2:29" x14ac:dyDescent="0.2">
      <c r="B88" s="32"/>
      <c r="C88" s="33" t="s">
        <v>7</v>
      </c>
      <c r="D88" s="129">
        <v>23090946</v>
      </c>
      <c r="E88" s="24">
        <f t="shared" si="9"/>
        <v>-1.4141978744764305E-2</v>
      </c>
      <c r="F88" s="124">
        <v>129.35901647926579</v>
      </c>
      <c r="G88" s="2"/>
      <c r="H88" s="78"/>
      <c r="J88" s="78"/>
      <c r="K88" s="78"/>
      <c r="L88" s="6"/>
      <c r="M88" s="6"/>
      <c r="N88" s="6"/>
      <c r="O88" s="6"/>
      <c r="P88" s="6"/>
      <c r="Q88" s="6"/>
      <c r="R88" s="6"/>
      <c r="S88" s="6"/>
      <c r="T88" s="6"/>
      <c r="U88" s="6"/>
      <c r="V88" s="6"/>
      <c r="W88" s="6"/>
      <c r="X88" s="6"/>
      <c r="Y88" s="6"/>
      <c r="Z88" s="6"/>
      <c r="AA88" s="6"/>
      <c r="AB88" s="6"/>
      <c r="AC88" s="7"/>
    </row>
    <row r="89" spans="2:29" x14ac:dyDescent="0.2">
      <c r="B89" s="32"/>
      <c r="C89" s="33" t="s">
        <v>8</v>
      </c>
      <c r="D89" s="129">
        <v>22979461</v>
      </c>
      <c r="E89" s="24">
        <f t="shared" si="9"/>
        <v>-4.8280828338518322E-3</v>
      </c>
      <c r="F89" s="124">
        <v>128.62196121215271</v>
      </c>
      <c r="G89" s="2"/>
      <c r="H89" s="78"/>
      <c r="J89" s="78"/>
      <c r="K89" s="78"/>
      <c r="L89" s="6"/>
      <c r="M89" s="6"/>
      <c r="N89" s="6"/>
      <c r="O89" s="6"/>
      <c r="P89" s="6"/>
      <c r="Q89" s="6"/>
      <c r="R89" s="6"/>
      <c r="S89" s="6"/>
      <c r="T89" s="6"/>
      <c r="U89" s="6"/>
      <c r="V89" s="6"/>
      <c r="W89" s="6"/>
      <c r="X89" s="6"/>
      <c r="Y89" s="6"/>
      <c r="Z89" s="6"/>
      <c r="AA89" s="6"/>
      <c r="AB89" s="6"/>
      <c r="AC89" s="7"/>
    </row>
    <row r="90" spans="2:29" x14ac:dyDescent="0.2">
      <c r="B90" s="32"/>
      <c r="C90" s="33" t="s">
        <v>9</v>
      </c>
      <c r="D90" s="129">
        <v>22923335</v>
      </c>
      <c r="E90" s="24">
        <f t="shared" si="9"/>
        <v>-2.4424419702446798E-3</v>
      </c>
      <c r="F90" s="124">
        <v>128.19578105981572</v>
      </c>
      <c r="G90" s="2"/>
      <c r="H90" s="78"/>
      <c r="J90" s="78"/>
      <c r="K90" s="78"/>
      <c r="L90" s="6"/>
      <c r="M90" s="6"/>
      <c r="N90" s="6"/>
      <c r="O90" s="6"/>
      <c r="P90" s="6"/>
      <c r="Q90" s="6"/>
      <c r="R90" s="6"/>
      <c r="S90" s="6"/>
      <c r="T90" s="6"/>
      <c r="U90" s="6"/>
      <c r="V90" s="6"/>
      <c r="W90" s="6"/>
      <c r="X90" s="6"/>
      <c r="Y90" s="6"/>
      <c r="Z90" s="6"/>
      <c r="AA90" s="6"/>
      <c r="AB90" s="6"/>
      <c r="AC90" s="7"/>
    </row>
    <row r="91" spans="2:29" x14ac:dyDescent="0.2">
      <c r="B91" s="32"/>
      <c r="C91" s="33" t="s">
        <v>10</v>
      </c>
      <c r="D91" s="129">
        <v>22796522</v>
      </c>
      <c r="E91" s="24">
        <f t="shared" si="9"/>
        <v>-5.5320484563000649E-3</v>
      </c>
      <c r="F91" s="124">
        <v>127.37538143537105</v>
      </c>
      <c r="G91" s="2"/>
      <c r="H91" s="78"/>
      <c r="J91" s="78"/>
      <c r="K91" s="78"/>
      <c r="L91" s="6"/>
      <c r="M91" s="6"/>
      <c r="N91" s="6"/>
      <c r="O91" s="6"/>
      <c r="P91" s="6"/>
      <c r="Q91" s="6"/>
      <c r="R91" s="6"/>
      <c r="S91" s="6"/>
      <c r="T91" s="6"/>
      <c r="U91" s="6"/>
      <c r="V91" s="6"/>
      <c r="W91" s="6"/>
      <c r="X91" s="6"/>
      <c r="Y91" s="6"/>
      <c r="Z91" s="6"/>
      <c r="AA91" s="6"/>
      <c r="AB91" s="6"/>
      <c r="AC91" s="7"/>
    </row>
    <row r="92" spans="2:29" ht="13.5" thickBot="1" x14ac:dyDescent="0.25">
      <c r="B92" s="34"/>
      <c r="C92" s="35" t="s">
        <v>11</v>
      </c>
      <c r="D92" s="130">
        <v>23680718</v>
      </c>
      <c r="E92" s="55">
        <f t="shared" si="9"/>
        <v>3.8786442949499067E-2</v>
      </c>
      <c r="F92" s="125">
        <v>132.20049282827094</v>
      </c>
      <c r="G92" s="2"/>
      <c r="H92" s="78"/>
      <c r="J92" s="78"/>
      <c r="K92" s="78"/>
      <c r="L92" s="6"/>
      <c r="M92" s="6"/>
      <c r="N92" s="6"/>
      <c r="O92" s="6"/>
      <c r="P92" s="6"/>
      <c r="Q92" s="6"/>
      <c r="R92" s="6"/>
      <c r="S92" s="6"/>
      <c r="T92" s="6"/>
      <c r="U92" s="6"/>
      <c r="V92" s="6"/>
      <c r="W92" s="6"/>
      <c r="X92" s="6"/>
      <c r="Y92" s="6"/>
      <c r="Z92" s="6"/>
      <c r="AA92" s="6"/>
      <c r="AB92" s="6"/>
      <c r="AC92" s="7"/>
    </row>
    <row r="93" spans="2:29" x14ac:dyDescent="0.2">
      <c r="B93" s="30">
        <v>2015</v>
      </c>
      <c r="C93" s="31" t="s">
        <v>1</v>
      </c>
      <c r="D93" s="128">
        <v>23680737</v>
      </c>
      <c r="E93" s="56">
        <f t="shared" si="9"/>
        <v>8.0234053712047171E-7</v>
      </c>
      <c r="F93" s="123">
        <v>132.08547309579205</v>
      </c>
      <c r="G93" s="2"/>
      <c r="H93" s="78"/>
      <c r="J93" s="78"/>
      <c r="K93" s="78"/>
      <c r="L93" s="6"/>
      <c r="M93" s="6"/>
      <c r="N93" s="6"/>
      <c r="O93" s="6"/>
      <c r="P93" s="6"/>
      <c r="Q93" s="6"/>
      <c r="R93" s="6"/>
      <c r="S93" s="6"/>
      <c r="T93" s="6"/>
      <c r="U93" s="6"/>
      <c r="V93" s="6"/>
      <c r="W93" s="6"/>
      <c r="X93" s="6"/>
      <c r="Y93" s="6"/>
      <c r="Z93" s="6"/>
      <c r="AA93" s="6"/>
      <c r="AB93" s="6"/>
      <c r="AC93" s="7"/>
    </row>
    <row r="94" spans="2:29" x14ac:dyDescent="0.2">
      <c r="B94" s="32"/>
      <c r="C94" s="33" t="s">
        <v>33</v>
      </c>
      <c r="D94" s="129">
        <v>23208055</v>
      </c>
      <c r="E94" s="24">
        <f t="shared" si="9"/>
        <v>-1.9960611867780975E-2</v>
      </c>
      <c r="F94" s="124">
        <v>129.33633475249272</v>
      </c>
      <c r="G94" s="2"/>
      <c r="H94" s="78"/>
      <c r="J94" s="78"/>
      <c r="K94" s="78"/>
      <c r="L94" s="6"/>
      <c r="M94" s="6"/>
      <c r="N94" s="6"/>
      <c r="O94" s="6"/>
      <c r="P94" s="6"/>
      <c r="Q94" s="6"/>
      <c r="R94" s="6"/>
      <c r="S94" s="6"/>
      <c r="T94" s="6"/>
      <c r="U94" s="6"/>
      <c r="V94" s="6"/>
      <c r="W94" s="6"/>
      <c r="X94" s="6"/>
      <c r="Y94" s="6"/>
      <c r="Z94" s="6"/>
      <c r="AA94" s="6"/>
      <c r="AB94" s="6"/>
      <c r="AC94" s="7"/>
    </row>
    <row r="95" spans="2:29" x14ac:dyDescent="0.2">
      <c r="B95" s="32"/>
      <c r="C95" s="33" t="s">
        <v>2</v>
      </c>
      <c r="D95" s="129">
        <v>23631296</v>
      </c>
      <c r="E95" s="24">
        <f t="shared" si="9"/>
        <v>1.8236814761081854E-2</v>
      </c>
      <c r="F95" s="124">
        <v>131.58053140891818</v>
      </c>
      <c r="G95" s="2"/>
      <c r="H95" s="78"/>
      <c r="J95" s="78"/>
      <c r="K95" s="78"/>
      <c r="L95" s="6"/>
      <c r="M95" s="6"/>
      <c r="N95" s="6"/>
      <c r="O95" s="6"/>
      <c r="P95" s="6"/>
      <c r="Q95" s="6"/>
      <c r="R95" s="6"/>
      <c r="S95" s="6"/>
      <c r="T95" s="6"/>
      <c r="U95" s="6"/>
      <c r="V95" s="6"/>
      <c r="W95" s="6"/>
      <c r="X95" s="6"/>
      <c r="Y95" s="6"/>
      <c r="Z95" s="6"/>
      <c r="AA95" s="6"/>
      <c r="AB95" s="6"/>
      <c r="AC95" s="7"/>
    </row>
    <row r="96" spans="2:29" x14ac:dyDescent="0.2">
      <c r="B96" s="32"/>
      <c r="C96" s="33" t="s">
        <v>3</v>
      </c>
      <c r="D96" s="129">
        <v>23169365</v>
      </c>
      <c r="E96" s="24">
        <f t="shared" ref="E96:E107" si="10">+D96/D95-1</f>
        <v>-1.9547425583429701E-2</v>
      </c>
      <c r="F96" s="124">
        <v>128.89641754104125</v>
      </c>
      <c r="G96" s="2"/>
      <c r="H96" s="78"/>
      <c r="J96" s="78"/>
      <c r="K96" s="78"/>
      <c r="L96" s="6"/>
      <c r="M96" s="6"/>
      <c r="N96" s="6"/>
      <c r="O96" s="6"/>
      <c r="P96" s="6"/>
      <c r="Q96" s="6"/>
      <c r="R96" s="6"/>
      <c r="S96" s="6"/>
      <c r="T96" s="6"/>
      <c r="U96" s="6"/>
      <c r="V96" s="6"/>
      <c r="W96" s="6"/>
      <c r="X96" s="6"/>
      <c r="Y96" s="6"/>
      <c r="Z96" s="6"/>
      <c r="AA96" s="6"/>
      <c r="AB96" s="6"/>
      <c r="AC96" s="7"/>
    </row>
    <row r="97" spans="2:29" x14ac:dyDescent="0.2">
      <c r="B97" s="32"/>
      <c r="C97" s="33" t="s">
        <v>4</v>
      </c>
      <c r="D97" s="129">
        <v>22979354</v>
      </c>
      <c r="E97" s="24">
        <f t="shared" si="10"/>
        <v>-8.2009584639026745E-3</v>
      </c>
      <c r="F97" s="124">
        <v>127.72840198536537</v>
      </c>
      <c r="G97" s="2"/>
      <c r="H97" s="78"/>
      <c r="J97" s="78"/>
      <c r="K97" s="78"/>
      <c r="L97" s="6"/>
      <c r="M97" s="6"/>
      <c r="N97" s="6"/>
      <c r="O97" s="6"/>
      <c r="P97" s="6"/>
      <c r="Q97" s="6"/>
      <c r="R97" s="6"/>
      <c r="S97" s="6"/>
      <c r="T97" s="6"/>
      <c r="U97" s="6"/>
      <c r="V97" s="6"/>
      <c r="W97" s="6"/>
      <c r="X97" s="6"/>
      <c r="Y97" s="6"/>
      <c r="Z97" s="6"/>
      <c r="AA97" s="6"/>
      <c r="AB97" s="6"/>
      <c r="AC97" s="7"/>
    </row>
    <row r="98" spans="2:29" x14ac:dyDescent="0.2">
      <c r="B98" s="32"/>
      <c r="C98" s="33" t="s">
        <v>5</v>
      </c>
      <c r="D98" s="129">
        <v>22972848</v>
      </c>
      <c r="E98" s="24">
        <f t="shared" si="10"/>
        <v>-2.8312371183281115E-4</v>
      </c>
      <c r="F98" s="124">
        <v>127.5815213995774</v>
      </c>
      <c r="G98" s="2"/>
      <c r="H98" s="78"/>
      <c r="J98" s="78"/>
      <c r="K98" s="78"/>
      <c r="L98" s="6"/>
      <c r="M98" s="6"/>
      <c r="N98" s="6"/>
      <c r="O98" s="6"/>
      <c r="P98" s="6"/>
      <c r="Q98" s="6"/>
      <c r="R98" s="6"/>
      <c r="S98" s="6"/>
      <c r="T98" s="6"/>
      <c r="U98" s="6"/>
      <c r="V98" s="6"/>
      <c r="W98" s="6"/>
      <c r="X98" s="6"/>
      <c r="Y98" s="6"/>
      <c r="Z98" s="6"/>
      <c r="AA98" s="6"/>
      <c r="AB98" s="6"/>
      <c r="AC98" s="7"/>
    </row>
    <row r="99" spans="2:29" x14ac:dyDescent="0.2">
      <c r="B99" s="32"/>
      <c r="C99" s="33" t="s">
        <v>6</v>
      </c>
      <c r="D99" s="129">
        <v>23264009</v>
      </c>
      <c r="E99" s="24">
        <f t="shared" si="10"/>
        <v>1.2674136006123327E-2</v>
      </c>
      <c r="F99" s="124">
        <v>129.08770010145224</v>
      </c>
      <c r="G99" s="2"/>
      <c r="H99" s="78"/>
      <c r="J99" s="78"/>
      <c r="K99" s="78"/>
      <c r="L99" s="6"/>
      <c r="M99" s="6"/>
      <c r="N99" s="6"/>
      <c r="O99" s="6"/>
      <c r="P99" s="6"/>
      <c r="Q99" s="6"/>
      <c r="R99" s="6"/>
      <c r="S99" s="6"/>
      <c r="T99" s="6"/>
      <c r="U99" s="6"/>
      <c r="V99" s="6"/>
      <c r="W99" s="6"/>
      <c r="X99" s="6"/>
      <c r="Y99" s="6"/>
      <c r="Z99" s="6"/>
      <c r="AA99" s="6"/>
      <c r="AB99" s="6"/>
      <c r="AC99" s="7"/>
    </row>
    <row r="100" spans="2:29" x14ac:dyDescent="0.2">
      <c r="B100" s="32"/>
      <c r="C100" s="33" t="s">
        <v>7</v>
      </c>
      <c r="D100" s="129">
        <v>23153965</v>
      </c>
      <c r="E100" s="24">
        <f t="shared" si="10"/>
        <v>-4.7302251301570841E-3</v>
      </c>
      <c r="F100" s="124">
        <v>128.36699251299518</v>
      </c>
      <c r="G100" s="2"/>
      <c r="H100" s="78"/>
      <c r="J100" s="78"/>
      <c r="K100" s="78"/>
      <c r="L100" s="6"/>
      <c r="M100" s="6"/>
      <c r="N100" s="6"/>
      <c r="O100" s="6"/>
      <c r="P100" s="6"/>
      <c r="Q100" s="6"/>
      <c r="R100" s="6"/>
      <c r="S100" s="6"/>
      <c r="T100" s="6"/>
      <c r="U100" s="6"/>
      <c r="V100" s="6"/>
      <c r="W100" s="6"/>
      <c r="X100" s="6"/>
      <c r="Y100" s="6"/>
      <c r="Z100" s="6"/>
      <c r="AA100" s="6"/>
      <c r="AB100" s="6"/>
      <c r="AC100" s="7"/>
    </row>
    <row r="101" spans="2:29" x14ac:dyDescent="0.2">
      <c r="B101" s="32"/>
      <c r="C101" s="33" t="s">
        <v>8</v>
      </c>
      <c r="D101" s="129">
        <v>22960140</v>
      </c>
      <c r="E101" s="24">
        <f t="shared" si="10"/>
        <v>-8.3711364338677763E-3</v>
      </c>
      <c r="F101" s="124">
        <v>127.18342975086725</v>
      </c>
      <c r="G101" s="2"/>
      <c r="H101" s="78"/>
      <c r="J101" s="78"/>
      <c r="K101" s="78"/>
      <c r="L101" s="6"/>
      <c r="M101" s="6"/>
      <c r="N101" s="6"/>
      <c r="O101" s="6"/>
      <c r="P101" s="6"/>
      <c r="Q101" s="6"/>
      <c r="R101" s="6"/>
      <c r="S101" s="6"/>
      <c r="T101" s="6"/>
      <c r="U101" s="6"/>
      <c r="V101" s="6"/>
      <c r="W101" s="6"/>
      <c r="X101" s="6"/>
      <c r="Y101" s="6"/>
      <c r="Z101" s="6"/>
      <c r="AA101" s="6"/>
      <c r="AB101" s="6"/>
      <c r="AC101" s="7"/>
    </row>
    <row r="102" spans="2:29" x14ac:dyDescent="0.2">
      <c r="B102" s="32"/>
      <c r="C102" s="33" t="s">
        <v>9</v>
      </c>
      <c r="D102" s="129">
        <v>23024628</v>
      </c>
      <c r="E102" s="24">
        <f t="shared" si="10"/>
        <v>2.8086936752127478E-3</v>
      </c>
      <c r="F102" s="124">
        <v>127.43154477126683</v>
      </c>
      <c r="G102" s="2"/>
      <c r="H102" s="78"/>
      <c r="J102" s="78"/>
      <c r="K102" s="78"/>
      <c r="L102" s="6"/>
      <c r="M102" s="6"/>
      <c r="N102" s="6"/>
      <c r="O102" s="6"/>
      <c r="P102" s="6"/>
      <c r="Q102" s="6"/>
      <c r="R102" s="6"/>
      <c r="S102" s="6"/>
      <c r="T102" s="6"/>
      <c r="U102" s="6"/>
      <c r="V102" s="6"/>
      <c r="W102" s="6"/>
      <c r="X102" s="6"/>
      <c r="Y102" s="6"/>
      <c r="Z102" s="6"/>
      <c r="AA102" s="6"/>
      <c r="AB102" s="6"/>
      <c r="AC102" s="7"/>
    </row>
    <row r="103" spans="2:29" x14ac:dyDescent="0.2">
      <c r="B103" s="32"/>
      <c r="C103" s="33" t="s">
        <v>10</v>
      </c>
      <c r="D103" s="129">
        <v>22920478</v>
      </c>
      <c r="E103" s="24">
        <f t="shared" si="10"/>
        <v>-4.523417273017416E-3</v>
      </c>
      <c r="F103" s="124">
        <v>126.74669363301786</v>
      </c>
      <c r="G103" s="2"/>
      <c r="H103" s="78"/>
      <c r="J103" s="78"/>
      <c r="K103" s="78"/>
      <c r="L103" s="6"/>
      <c r="M103" s="6"/>
      <c r="N103" s="6"/>
      <c r="O103" s="6"/>
      <c r="P103" s="6"/>
      <c r="Q103" s="6"/>
      <c r="R103" s="6"/>
      <c r="S103" s="6"/>
      <c r="T103" s="6"/>
      <c r="U103" s="6"/>
      <c r="V103" s="6"/>
      <c r="W103" s="6"/>
      <c r="X103" s="6"/>
      <c r="Y103" s="6"/>
      <c r="Z103" s="6"/>
      <c r="AA103" s="6"/>
      <c r="AB103" s="6"/>
      <c r="AC103" s="7"/>
    </row>
    <row r="104" spans="2:29" ht="13.5" thickBot="1" x14ac:dyDescent="0.25">
      <c r="B104" s="34"/>
      <c r="C104" s="35" t="s">
        <v>11</v>
      </c>
      <c r="D104" s="130">
        <v>23206353</v>
      </c>
      <c r="E104" s="55">
        <f t="shared" si="10"/>
        <v>1.2472471123857076E-2</v>
      </c>
      <c r="F104" s="125">
        <v>128.21794818987445</v>
      </c>
      <c r="G104" s="2"/>
      <c r="H104" s="78"/>
      <c r="J104" s="78"/>
      <c r="K104" s="78"/>
      <c r="L104" s="6"/>
      <c r="M104" s="6"/>
      <c r="N104" s="6"/>
      <c r="O104" s="6"/>
      <c r="P104" s="6"/>
      <c r="Q104" s="6"/>
      <c r="R104" s="6"/>
      <c r="S104" s="6"/>
      <c r="T104" s="6"/>
      <c r="U104" s="6"/>
      <c r="V104" s="6"/>
      <c r="W104" s="6"/>
      <c r="X104" s="6"/>
      <c r="Y104" s="6"/>
      <c r="Z104" s="6"/>
      <c r="AA104" s="6"/>
      <c r="AB104" s="6"/>
      <c r="AC104" s="7"/>
    </row>
    <row r="105" spans="2:29" x14ac:dyDescent="0.2">
      <c r="B105" s="30">
        <v>2016</v>
      </c>
      <c r="C105" s="31" t="s">
        <v>1</v>
      </c>
      <c r="D105" s="128">
        <v>23190801</v>
      </c>
      <c r="E105" s="56">
        <f t="shared" si="10"/>
        <v>-6.7016131315422722E-4</v>
      </c>
      <c r="F105" s="123">
        <v>128.02269189621481</v>
      </c>
      <c r="G105" s="2"/>
      <c r="H105" s="78"/>
      <c r="J105" s="78"/>
      <c r="K105" s="78"/>
      <c r="L105" s="6"/>
      <c r="M105" s="6"/>
      <c r="N105" s="6"/>
      <c r="O105" s="6"/>
      <c r="P105" s="6"/>
      <c r="Q105" s="6"/>
      <c r="R105" s="6"/>
      <c r="S105" s="6"/>
      <c r="T105" s="6"/>
      <c r="U105" s="6"/>
      <c r="V105" s="6"/>
      <c r="W105" s="6"/>
      <c r="X105" s="6"/>
      <c r="Y105" s="6"/>
      <c r="Z105" s="6"/>
      <c r="AA105" s="6"/>
      <c r="AB105" s="6"/>
      <c r="AC105" s="7"/>
    </row>
    <row r="106" spans="2:29" x14ac:dyDescent="0.2">
      <c r="B106" s="32"/>
      <c r="C106" s="33" t="s">
        <v>33</v>
      </c>
      <c r="D106" s="129">
        <v>22959477</v>
      </c>
      <c r="E106" s="24">
        <f t="shared" si="10"/>
        <v>-9.9748171699631794E-3</v>
      </c>
      <c r="F106" s="124">
        <v>126.6376344624741</v>
      </c>
      <c r="G106" s="2"/>
      <c r="H106" s="78"/>
      <c r="J106" s="78"/>
      <c r="K106" s="78"/>
      <c r="L106" s="6"/>
      <c r="M106" s="6"/>
      <c r="N106" s="6"/>
      <c r="O106" s="6"/>
      <c r="P106" s="6"/>
      <c r="Q106" s="6"/>
      <c r="R106" s="6"/>
      <c r="S106" s="6"/>
      <c r="T106" s="6"/>
      <c r="U106" s="6"/>
      <c r="V106" s="6"/>
      <c r="W106" s="6"/>
      <c r="X106" s="6"/>
      <c r="Y106" s="6"/>
      <c r="Z106" s="6"/>
      <c r="AA106" s="6"/>
      <c r="AB106" s="6"/>
      <c r="AC106" s="7"/>
    </row>
    <row r="107" spans="2:29" x14ac:dyDescent="0.2">
      <c r="B107" s="32"/>
      <c r="C107" s="33" t="s">
        <v>2</v>
      </c>
      <c r="D107" s="129">
        <v>23036966</v>
      </c>
      <c r="E107" s="24">
        <f t="shared" si="10"/>
        <v>3.3750333250186504E-3</v>
      </c>
      <c r="F107" s="124">
        <v>126.95680622672876</v>
      </c>
      <c r="G107" s="2"/>
      <c r="H107" s="78"/>
      <c r="J107" s="78"/>
      <c r="K107" s="78"/>
      <c r="L107" s="6"/>
      <c r="M107" s="6"/>
      <c r="N107" s="6"/>
      <c r="O107" s="6"/>
      <c r="P107" s="6"/>
      <c r="Q107" s="6"/>
      <c r="R107" s="6"/>
      <c r="S107" s="6"/>
      <c r="T107" s="6"/>
      <c r="U107" s="6"/>
      <c r="V107" s="6"/>
      <c r="W107" s="6"/>
      <c r="X107" s="6"/>
      <c r="Y107" s="6"/>
      <c r="Z107" s="6"/>
      <c r="AA107" s="6"/>
      <c r="AB107" s="6"/>
      <c r="AC107" s="7"/>
    </row>
    <row r="108" spans="2:29" x14ac:dyDescent="0.2">
      <c r="B108" s="32"/>
      <c r="C108" s="33" t="s">
        <v>3</v>
      </c>
      <c r="D108" s="129">
        <v>22703413</v>
      </c>
      <c r="E108" s="24">
        <f t="shared" ref="E108:E119" si="11">+D108/D107-1</f>
        <v>-1.4479033393546725E-2</v>
      </c>
      <c r="F108" s="124">
        <v>125.0121086127304</v>
      </c>
      <c r="G108" s="2"/>
      <c r="H108" s="78"/>
      <c r="J108" s="78"/>
      <c r="K108" s="78"/>
      <c r="L108" s="6"/>
      <c r="M108" s="6"/>
      <c r="N108" s="6"/>
      <c r="O108" s="6"/>
      <c r="P108" s="6"/>
      <c r="Q108" s="6"/>
      <c r="R108" s="6"/>
      <c r="S108" s="6"/>
      <c r="T108" s="6"/>
      <c r="U108" s="6"/>
      <c r="V108" s="6"/>
      <c r="W108" s="6"/>
      <c r="X108" s="6"/>
      <c r="Y108" s="6"/>
      <c r="Z108" s="6"/>
      <c r="AA108" s="6"/>
      <c r="AB108" s="6"/>
      <c r="AC108" s="7"/>
    </row>
    <row r="109" spans="2:29" x14ac:dyDescent="0.2">
      <c r="B109" s="32"/>
      <c r="C109" s="33" t="s">
        <v>4</v>
      </c>
      <c r="D109" s="129">
        <v>23193915</v>
      </c>
      <c r="E109" s="24">
        <f t="shared" si="11"/>
        <v>2.1604769291736048E-2</v>
      </c>
      <c r="F109" s="124">
        <v>127.60436501431876</v>
      </c>
      <c r="G109" s="2"/>
      <c r="H109" s="78"/>
      <c r="J109" s="78"/>
      <c r="K109" s="78"/>
      <c r="L109" s="6"/>
      <c r="M109" s="6"/>
      <c r="N109" s="6"/>
      <c r="O109" s="6"/>
      <c r="P109" s="6"/>
      <c r="Q109" s="6"/>
      <c r="R109" s="6"/>
      <c r="S109" s="6"/>
      <c r="T109" s="6"/>
      <c r="U109" s="6"/>
      <c r="V109" s="6"/>
      <c r="W109" s="6"/>
      <c r="X109" s="6"/>
      <c r="Y109" s="6"/>
      <c r="Z109" s="6"/>
      <c r="AA109" s="6"/>
      <c r="AB109" s="6"/>
      <c r="AC109" s="7"/>
    </row>
    <row r="110" spans="2:29" x14ac:dyDescent="0.2">
      <c r="B110" s="32"/>
      <c r="C110" s="33" t="s">
        <v>5</v>
      </c>
      <c r="D110" s="129">
        <v>22697882</v>
      </c>
      <c r="E110" s="24">
        <f t="shared" si="11"/>
        <v>-2.1386342064287134E-2</v>
      </c>
      <c r="F110" s="124">
        <v>124.76927623329162</v>
      </c>
      <c r="G110" s="2"/>
      <c r="H110" s="78"/>
      <c r="J110" s="78" t="s">
        <v>68</v>
      </c>
      <c r="K110" s="78"/>
      <c r="L110" s="6"/>
      <c r="M110" s="6"/>
      <c r="N110" s="6"/>
      <c r="O110" s="6"/>
      <c r="P110" s="6"/>
      <c r="Q110" s="6"/>
      <c r="R110" s="6"/>
      <c r="S110" s="6"/>
      <c r="T110" s="6"/>
      <c r="U110" s="6"/>
      <c r="V110" s="6"/>
      <c r="W110" s="6"/>
      <c r="X110" s="6"/>
      <c r="Y110" s="6"/>
      <c r="Z110" s="6"/>
      <c r="AA110" s="6"/>
      <c r="AB110" s="6"/>
      <c r="AC110" s="7"/>
    </row>
    <row r="111" spans="2:29" x14ac:dyDescent="0.2">
      <c r="B111" s="32"/>
      <c r="C111" s="33" t="s">
        <v>6</v>
      </c>
      <c r="D111" s="129">
        <v>22934226</v>
      </c>
      <c r="E111" s="24">
        <f t="shared" si="11"/>
        <v>1.041260149294998E-2</v>
      </c>
      <c r="F111" s="124">
        <v>125.96341360214871</v>
      </c>
      <c r="G111" s="2"/>
      <c r="H111" s="78"/>
      <c r="J111" s="78"/>
      <c r="K111" s="78"/>
      <c r="L111" s="6"/>
      <c r="M111" s="6"/>
      <c r="N111" s="6"/>
      <c r="O111" s="6"/>
      <c r="P111" s="6"/>
      <c r="Q111" s="6"/>
      <c r="R111" s="6"/>
      <c r="S111" s="6"/>
      <c r="T111" s="6"/>
      <c r="U111" s="6"/>
      <c r="V111" s="6"/>
      <c r="W111" s="6"/>
      <c r="X111" s="6"/>
      <c r="Y111" s="6"/>
      <c r="Z111" s="6"/>
      <c r="AA111" s="6"/>
      <c r="AB111" s="6"/>
      <c r="AC111" s="7"/>
    </row>
    <row r="112" spans="2:29" x14ac:dyDescent="0.2">
      <c r="B112" s="32"/>
      <c r="C112" s="33" t="s">
        <v>7</v>
      </c>
      <c r="D112" s="129">
        <v>23065569</v>
      </c>
      <c r="E112" s="24">
        <f t="shared" si="11"/>
        <v>5.7269427797563832E-3</v>
      </c>
      <c r="F112" s="124">
        <v>126.57933782813184</v>
      </c>
      <c r="G112" s="2"/>
      <c r="H112" s="78"/>
      <c r="J112" s="78"/>
      <c r="K112" s="78"/>
      <c r="L112" s="6"/>
      <c r="M112" s="6"/>
      <c r="N112" s="6"/>
      <c r="O112" s="6"/>
      <c r="P112" s="6"/>
      <c r="Q112" s="6"/>
      <c r="R112" s="6"/>
      <c r="S112" s="6"/>
      <c r="T112" s="6"/>
      <c r="U112" s="6"/>
      <c r="V112" s="6"/>
      <c r="W112" s="6"/>
      <c r="X112" s="6"/>
      <c r="Y112" s="6"/>
      <c r="Z112" s="6"/>
      <c r="AA112" s="6"/>
      <c r="AB112" s="6"/>
      <c r="AC112" s="7"/>
    </row>
    <row r="113" spans="2:29" x14ac:dyDescent="0.2">
      <c r="B113" s="32"/>
      <c r="C113" s="33" t="s">
        <v>8</v>
      </c>
      <c r="D113" s="129">
        <v>22872303</v>
      </c>
      <c r="E113" s="24">
        <f t="shared" si="11"/>
        <v>-8.37898254320113E-3</v>
      </c>
      <c r="F113" s="124">
        <v>125.41432835607283</v>
      </c>
      <c r="G113" s="2"/>
      <c r="H113" s="78"/>
      <c r="J113" s="78"/>
      <c r="K113" s="78"/>
      <c r="L113" s="6"/>
      <c r="M113" s="6"/>
      <c r="N113" s="6"/>
      <c r="O113" s="6"/>
      <c r="P113" s="6"/>
      <c r="Q113" s="6"/>
      <c r="R113" s="6"/>
      <c r="S113" s="6"/>
      <c r="T113" s="6"/>
      <c r="U113" s="6"/>
      <c r="V113" s="6"/>
      <c r="W113" s="6"/>
      <c r="X113" s="6"/>
      <c r="Y113" s="6"/>
      <c r="Z113" s="6"/>
      <c r="AA113" s="6"/>
      <c r="AB113" s="6"/>
      <c r="AC113" s="7"/>
    </row>
    <row r="114" spans="2:29" x14ac:dyDescent="0.2">
      <c r="B114" s="32"/>
      <c r="C114" s="33" t="s">
        <v>9</v>
      </c>
      <c r="D114" s="129">
        <v>22651169</v>
      </c>
      <c r="E114" s="24">
        <f t="shared" si="11"/>
        <v>-9.6682000059198359E-3</v>
      </c>
      <c r="F114" s="124">
        <v>124.09857538718067</v>
      </c>
      <c r="G114" s="2"/>
      <c r="H114" s="78"/>
      <c r="J114" s="78"/>
      <c r="K114" s="78"/>
      <c r="L114" s="6"/>
      <c r="M114" s="6"/>
      <c r="N114" s="6"/>
      <c r="O114" s="6"/>
      <c r="P114" s="6"/>
      <c r="Q114" s="6"/>
      <c r="R114" s="6"/>
      <c r="S114" s="6"/>
      <c r="T114" s="6"/>
      <c r="U114" s="6"/>
      <c r="V114" s="6"/>
      <c r="W114" s="6"/>
      <c r="X114" s="6"/>
      <c r="Y114" s="6"/>
      <c r="Z114" s="6"/>
      <c r="AA114" s="6"/>
      <c r="AB114" s="6"/>
      <c r="AC114" s="7"/>
    </row>
    <row r="115" spans="2:29" x14ac:dyDescent="0.2">
      <c r="B115" s="32"/>
      <c r="C115" s="33" t="s">
        <v>10</v>
      </c>
      <c r="D115" s="129">
        <v>22530363</v>
      </c>
      <c r="E115" s="24">
        <f t="shared" si="11"/>
        <v>-5.3333229733087961E-3</v>
      </c>
      <c r="F115" s="124">
        <v>123.33421647834348</v>
      </c>
      <c r="G115" s="2"/>
      <c r="H115" s="78"/>
      <c r="J115" s="78"/>
      <c r="K115" s="78"/>
      <c r="L115" s="6"/>
      <c r="M115" s="6"/>
      <c r="N115" s="6"/>
      <c r="O115" s="6"/>
      <c r="P115" s="6"/>
      <c r="Q115" s="6"/>
      <c r="R115" s="6"/>
      <c r="S115" s="6"/>
      <c r="T115" s="6"/>
      <c r="U115" s="6"/>
      <c r="V115" s="6"/>
      <c r="W115" s="6"/>
      <c r="X115" s="6"/>
      <c r="Y115" s="6"/>
      <c r="Z115" s="6"/>
      <c r="AA115" s="6"/>
      <c r="AB115" s="6"/>
      <c r="AC115" s="7"/>
    </row>
    <row r="116" spans="2:29" ht="13.5" thickBot="1" x14ac:dyDescent="0.25">
      <c r="B116" s="34"/>
      <c r="C116" s="35" t="s">
        <v>11</v>
      </c>
      <c r="D116" s="130">
        <v>23302603</v>
      </c>
      <c r="E116" s="55">
        <f t="shared" si="11"/>
        <v>3.4275524100521704E-2</v>
      </c>
      <c r="F116" s="125">
        <v>127.45572290348555</v>
      </c>
      <c r="G116" s="2"/>
      <c r="H116" s="78"/>
      <c r="J116" s="78"/>
      <c r="K116" s="78"/>
      <c r="L116" s="6"/>
      <c r="M116" s="6"/>
      <c r="N116" s="6"/>
      <c r="O116" s="6"/>
      <c r="P116" s="6"/>
      <c r="Q116" s="6"/>
      <c r="R116" s="6"/>
      <c r="S116" s="6"/>
      <c r="T116" s="6"/>
      <c r="U116" s="6"/>
      <c r="V116" s="6"/>
      <c r="W116" s="6"/>
      <c r="X116" s="6"/>
      <c r="Y116" s="6"/>
      <c r="Z116" s="6"/>
      <c r="AA116" s="6"/>
      <c r="AB116" s="6"/>
      <c r="AC116" s="7"/>
    </row>
    <row r="117" spans="2:29" x14ac:dyDescent="0.2">
      <c r="B117" s="30">
        <v>2017</v>
      </c>
      <c r="C117" s="31" t="s">
        <v>1</v>
      </c>
      <c r="D117" s="128">
        <v>23186886</v>
      </c>
      <c r="E117" s="56">
        <f t="shared" si="11"/>
        <v>-4.9658400823290316E-3</v>
      </c>
      <c r="F117" s="123">
        <v>126.60623924151204</v>
      </c>
      <c r="G117" s="2"/>
      <c r="H117" s="78"/>
      <c r="J117" s="78"/>
      <c r="K117" s="78"/>
      <c r="L117" s="6"/>
      <c r="M117" s="6"/>
      <c r="N117" s="6"/>
      <c r="O117" s="6"/>
      <c r="P117" s="6"/>
      <c r="Q117" s="6"/>
      <c r="R117" s="6"/>
      <c r="S117" s="6"/>
      <c r="T117" s="6"/>
      <c r="U117" s="6"/>
      <c r="V117" s="6"/>
      <c r="W117" s="6"/>
      <c r="X117" s="6"/>
      <c r="Y117" s="6"/>
      <c r="Z117" s="6"/>
      <c r="AA117" s="6"/>
      <c r="AB117" s="6"/>
      <c r="AC117" s="7"/>
    </row>
    <row r="118" spans="2:29" x14ac:dyDescent="0.2">
      <c r="B118" s="32"/>
      <c r="C118" s="33" t="s">
        <v>33</v>
      </c>
      <c r="D118" s="129">
        <v>22319357</v>
      </c>
      <c r="E118" s="24">
        <f t="shared" si="11"/>
        <v>-3.7414640327295356E-2</v>
      </c>
      <c r="F118" s="124">
        <v>121.72970569086952</v>
      </c>
      <c r="G118" s="2"/>
      <c r="H118" s="78"/>
      <c r="J118" s="78"/>
      <c r="K118" s="78"/>
      <c r="L118" s="6"/>
      <c r="M118" s="6"/>
      <c r="N118" s="6"/>
      <c r="O118" s="6"/>
      <c r="P118" s="6"/>
      <c r="Q118" s="6"/>
      <c r="R118" s="6"/>
      <c r="S118" s="6"/>
      <c r="T118" s="6"/>
      <c r="U118" s="6"/>
      <c r="V118" s="6"/>
      <c r="W118" s="6"/>
      <c r="X118" s="6"/>
      <c r="Y118" s="6"/>
      <c r="Z118" s="6"/>
      <c r="AA118" s="6"/>
      <c r="AB118" s="6"/>
      <c r="AC118" s="7"/>
    </row>
    <row r="119" spans="2:29" x14ac:dyDescent="0.2">
      <c r="B119" s="32"/>
      <c r="C119" s="33" t="s">
        <v>2</v>
      </c>
      <c r="D119" s="129">
        <v>22433238</v>
      </c>
      <c r="E119" s="24">
        <f t="shared" si="11"/>
        <v>5.1023423300231574E-3</v>
      </c>
      <c r="F119" s="124">
        <v>122.21081446912643</v>
      </c>
      <c r="G119" s="2"/>
      <c r="H119" s="78"/>
      <c r="J119" s="78"/>
      <c r="K119" s="78"/>
      <c r="L119" s="6"/>
      <c r="M119" s="6"/>
      <c r="N119" s="6"/>
      <c r="O119" s="6"/>
      <c r="P119" s="6"/>
      <c r="Q119" s="6"/>
      <c r="R119" s="6"/>
      <c r="S119" s="6"/>
      <c r="T119" s="6"/>
      <c r="U119" s="6"/>
      <c r="V119" s="6"/>
      <c r="W119" s="6"/>
      <c r="X119" s="6"/>
      <c r="Y119" s="6"/>
      <c r="Z119" s="6"/>
      <c r="AA119" s="6"/>
      <c r="AB119" s="6"/>
      <c r="AC119" s="7"/>
    </row>
    <row r="120" spans="2:29" x14ac:dyDescent="0.2">
      <c r="B120" s="32"/>
      <c r="C120" s="33" t="s">
        <v>3</v>
      </c>
      <c r="D120" s="129">
        <v>22331425</v>
      </c>
      <c r="E120" s="24">
        <f t="shared" ref="E120:E131" si="12">+D120/D119-1</f>
        <v>-4.538488826267506E-3</v>
      </c>
      <c r="F120" s="124">
        <v>121.51711814179151</v>
      </c>
      <c r="G120" s="2"/>
      <c r="H120" s="78"/>
      <c r="J120" s="78"/>
      <c r="K120" s="78"/>
      <c r="L120" s="6"/>
      <c r="M120" s="6"/>
      <c r="N120" s="6"/>
      <c r="O120" s="6"/>
      <c r="P120" s="6"/>
      <c r="Q120" s="6"/>
      <c r="R120" s="6"/>
      <c r="S120" s="6"/>
      <c r="T120" s="6"/>
      <c r="U120" s="6"/>
      <c r="V120" s="6"/>
      <c r="W120" s="6"/>
      <c r="X120" s="6"/>
      <c r="Y120" s="6"/>
      <c r="Z120" s="6"/>
      <c r="AA120" s="6"/>
      <c r="AB120" s="6"/>
      <c r="AC120" s="7"/>
    </row>
    <row r="121" spans="2:29" x14ac:dyDescent="0.2">
      <c r="B121" s="32"/>
      <c r="C121" s="33" t="s">
        <v>4</v>
      </c>
      <c r="D121" s="129">
        <v>22425042</v>
      </c>
      <c r="E121" s="24">
        <f t="shared" si="12"/>
        <v>4.1921641811930588E-3</v>
      </c>
      <c r="F121" s="124">
        <v>121.88722984721063</v>
      </c>
      <c r="G121" s="2"/>
      <c r="H121" s="78"/>
      <c r="J121" s="78"/>
      <c r="K121" s="78"/>
      <c r="L121" s="6"/>
      <c r="M121" s="6"/>
      <c r="N121" s="6"/>
      <c r="O121" s="6"/>
      <c r="P121" s="6"/>
      <c r="Q121" s="6"/>
      <c r="R121" s="6"/>
      <c r="S121" s="6"/>
      <c r="T121" s="6"/>
      <c r="U121" s="6"/>
      <c r="V121" s="6"/>
      <c r="W121" s="6"/>
      <c r="X121" s="6"/>
      <c r="Y121" s="6"/>
      <c r="Z121" s="6"/>
      <c r="AA121" s="6"/>
      <c r="AB121" s="6"/>
      <c r="AC121" s="7"/>
    </row>
    <row r="122" spans="2:29" x14ac:dyDescent="0.2">
      <c r="B122" s="32"/>
      <c r="C122" s="33" t="s">
        <v>5</v>
      </c>
      <c r="D122" s="129">
        <v>22307192</v>
      </c>
      <c r="E122" s="24">
        <f t="shared" si="12"/>
        <v>-5.2552855865330983E-3</v>
      </c>
      <c r="F122" s="124">
        <v>121.10841778510152</v>
      </c>
      <c r="G122" s="2"/>
      <c r="H122" s="78"/>
      <c r="J122" s="78"/>
      <c r="K122" s="78"/>
      <c r="L122" s="6"/>
      <c r="M122" s="6"/>
      <c r="N122" s="6"/>
      <c r="O122" s="6"/>
      <c r="P122" s="6"/>
      <c r="Q122" s="6"/>
      <c r="R122" s="6"/>
      <c r="S122" s="6"/>
      <c r="T122" s="6"/>
      <c r="U122" s="6"/>
      <c r="V122" s="6"/>
      <c r="W122" s="6"/>
      <c r="X122" s="6"/>
      <c r="Y122" s="6"/>
      <c r="Z122" s="6"/>
      <c r="AA122" s="6"/>
      <c r="AB122" s="6"/>
      <c r="AC122" s="7"/>
    </row>
    <row r="123" spans="2:29" x14ac:dyDescent="0.2">
      <c r="B123" s="32"/>
      <c r="C123" s="33" t="s">
        <v>6</v>
      </c>
      <c r="D123" s="129">
        <v>22411404</v>
      </c>
      <c r="E123" s="24">
        <f t="shared" si="12"/>
        <v>4.6716771882360231E-3</v>
      </c>
      <c r="F123" s="124">
        <v>121.49159290594802</v>
      </c>
      <c r="G123" s="2"/>
      <c r="H123" s="78"/>
      <c r="J123" s="78"/>
      <c r="K123" s="78"/>
      <c r="L123" s="6"/>
      <c r="M123" s="6"/>
      <c r="N123" s="6"/>
      <c r="O123" s="6"/>
      <c r="P123" s="6"/>
      <c r="Q123" s="6"/>
      <c r="R123" s="6"/>
      <c r="S123" s="6"/>
      <c r="T123" s="6"/>
      <c r="U123" s="6"/>
      <c r="V123" s="6"/>
      <c r="W123" s="6"/>
      <c r="X123" s="6"/>
      <c r="Y123" s="6"/>
      <c r="Z123" s="6"/>
      <c r="AA123" s="6"/>
      <c r="AB123" s="6"/>
      <c r="AC123" s="7"/>
    </row>
    <row r="124" spans="2:29" x14ac:dyDescent="0.2">
      <c r="B124" s="32"/>
      <c r="C124" s="33" t="s">
        <v>7</v>
      </c>
      <c r="D124" s="129">
        <v>22390254</v>
      </c>
      <c r="E124" s="24">
        <f t="shared" si="12"/>
        <v>-9.4371597602715962E-4</v>
      </c>
      <c r="F124" s="124">
        <v>121.19505411788542</v>
      </c>
      <c r="G124" s="2"/>
      <c r="H124" s="78"/>
      <c r="J124" s="78"/>
      <c r="K124" s="78"/>
      <c r="L124" s="6"/>
      <c r="M124" s="6"/>
      <c r="N124" s="6"/>
      <c r="O124" s="6"/>
      <c r="P124" s="6"/>
      <c r="Q124" s="6"/>
      <c r="R124" s="6"/>
      <c r="S124" s="6"/>
      <c r="T124" s="6"/>
      <c r="U124" s="6"/>
      <c r="V124" s="6"/>
      <c r="W124" s="6"/>
      <c r="X124" s="6"/>
      <c r="Y124" s="6"/>
      <c r="Z124" s="6"/>
      <c r="AA124" s="6"/>
      <c r="AB124" s="6"/>
      <c r="AC124" s="7"/>
    </row>
    <row r="125" spans="2:29" x14ac:dyDescent="0.2">
      <c r="B125" s="32"/>
      <c r="C125" s="33" t="s">
        <v>8</v>
      </c>
      <c r="D125" s="129">
        <v>22775182</v>
      </c>
      <c r="E125" s="24">
        <f t="shared" si="12"/>
        <v>1.7191765667330161E-2</v>
      </c>
      <c r="F125" s="124">
        <v>123.09415258669753</v>
      </c>
      <c r="G125" s="2"/>
      <c r="H125" s="78"/>
      <c r="J125" s="78"/>
      <c r="K125" s="78"/>
      <c r="L125" s="6"/>
      <c r="M125" s="6"/>
      <c r="N125" s="6"/>
      <c r="O125" s="6"/>
      <c r="P125" s="6"/>
      <c r="Q125" s="6"/>
      <c r="R125" s="6"/>
      <c r="S125" s="6"/>
      <c r="T125" s="6"/>
      <c r="U125" s="6"/>
      <c r="V125" s="6"/>
      <c r="W125" s="6"/>
      <c r="X125" s="6"/>
      <c r="Y125" s="6"/>
      <c r="Z125" s="6"/>
      <c r="AA125" s="6"/>
      <c r="AB125" s="6"/>
      <c r="AC125" s="7"/>
    </row>
    <row r="126" spans="2:29" x14ac:dyDescent="0.2">
      <c r="B126" s="32"/>
      <c r="C126" s="33" t="s">
        <v>9</v>
      </c>
      <c r="D126" s="129">
        <v>22754235</v>
      </c>
      <c r="E126" s="24">
        <f t="shared" si="12"/>
        <v>-9.1972920348126763E-4</v>
      </c>
      <c r="F126" s="124">
        <v>122.79720111907599</v>
      </c>
      <c r="G126" s="2"/>
      <c r="H126" s="78"/>
      <c r="J126" s="78"/>
      <c r="K126" s="78"/>
      <c r="L126" s="6"/>
      <c r="M126" s="6"/>
      <c r="N126" s="6"/>
      <c r="O126" s="6"/>
      <c r="P126" s="6"/>
      <c r="Q126" s="6"/>
      <c r="R126" s="6"/>
      <c r="S126" s="6"/>
      <c r="T126" s="6"/>
      <c r="U126" s="6"/>
      <c r="V126" s="6"/>
      <c r="W126" s="6"/>
      <c r="X126" s="6"/>
      <c r="Y126" s="6"/>
      <c r="Z126" s="6"/>
      <c r="AA126" s="6"/>
      <c r="AB126" s="6"/>
      <c r="AC126" s="7"/>
    </row>
    <row r="127" spans="2:29" x14ac:dyDescent="0.2">
      <c r="B127" s="32"/>
      <c r="C127" s="33" t="s">
        <v>10</v>
      </c>
      <c r="D127" s="129">
        <v>23019123</v>
      </c>
      <c r="E127" s="24">
        <f t="shared" si="12"/>
        <v>1.1641261505825229E-2</v>
      </c>
      <c r="F127" s="124">
        <v>124.04139291092145</v>
      </c>
      <c r="G127" s="2"/>
      <c r="H127" s="78"/>
      <c r="J127" s="78"/>
      <c r="K127" s="78"/>
      <c r="L127" s="6"/>
      <c r="M127" s="6"/>
      <c r="N127" s="6"/>
      <c r="O127" s="6"/>
      <c r="P127" s="6"/>
      <c r="Q127" s="6"/>
      <c r="R127" s="6"/>
      <c r="S127" s="6"/>
      <c r="T127" s="6"/>
      <c r="U127" s="6"/>
      <c r="V127" s="6"/>
      <c r="W127" s="6"/>
      <c r="X127" s="6"/>
      <c r="Y127" s="6"/>
      <c r="Z127" s="6"/>
      <c r="AA127" s="6"/>
      <c r="AB127" s="6"/>
      <c r="AC127" s="7"/>
    </row>
    <row r="128" spans="2:29" ht="13.5" thickBot="1" x14ac:dyDescent="0.25">
      <c r="B128" s="34"/>
      <c r="C128" s="35" t="s">
        <v>11</v>
      </c>
      <c r="D128" s="130">
        <v>23013147</v>
      </c>
      <c r="E128" s="55">
        <f t="shared" si="12"/>
        <v>-2.5961023797471672E-4</v>
      </c>
      <c r="F128" s="125">
        <v>123.82446803316067</v>
      </c>
      <c r="G128" s="2"/>
      <c r="H128" s="78"/>
      <c r="J128" s="78"/>
      <c r="K128" s="78"/>
      <c r="L128" s="6"/>
      <c r="M128" s="6"/>
      <c r="N128" s="6"/>
      <c r="O128" s="6"/>
      <c r="P128" s="6"/>
      <c r="Q128" s="6"/>
      <c r="R128" s="6"/>
      <c r="S128" s="6"/>
      <c r="T128" s="6"/>
      <c r="U128" s="6"/>
      <c r="V128" s="6"/>
      <c r="W128" s="6"/>
      <c r="X128" s="6"/>
      <c r="Y128" s="6"/>
      <c r="Z128" s="6"/>
      <c r="AA128" s="6"/>
      <c r="AB128" s="6"/>
      <c r="AC128" s="7"/>
    </row>
    <row r="129" spans="2:29" x14ac:dyDescent="0.2">
      <c r="B129" s="30">
        <v>2018</v>
      </c>
      <c r="C129" s="31" t="s">
        <v>1</v>
      </c>
      <c r="D129" s="128">
        <v>23155498</v>
      </c>
      <c r="E129" s="56">
        <f t="shared" si="12"/>
        <v>6.1856381484897138E-3</v>
      </c>
      <c r="F129" s="123">
        <v>124.40508919860345</v>
      </c>
      <c r="G129" s="2"/>
      <c r="H129" s="78"/>
      <c r="J129" s="78"/>
      <c r="K129" s="78"/>
      <c r="L129" s="6"/>
      <c r="M129" s="6"/>
      <c r="N129" s="6"/>
      <c r="O129" s="6"/>
      <c r="P129" s="6"/>
      <c r="Q129" s="6"/>
      <c r="R129" s="6"/>
      <c r="S129" s="6"/>
      <c r="T129" s="6"/>
      <c r="U129" s="6"/>
      <c r="V129" s="6"/>
      <c r="W129" s="6"/>
      <c r="X129" s="6"/>
      <c r="Y129" s="6"/>
      <c r="Z129" s="6"/>
      <c r="AA129" s="6"/>
      <c r="AB129" s="6"/>
      <c r="AC129" s="7"/>
    </row>
    <row r="130" spans="2:29" x14ac:dyDescent="0.2">
      <c r="B130" s="32"/>
      <c r="C130" s="33" t="s">
        <v>33</v>
      </c>
      <c r="D130" s="129">
        <v>23195411</v>
      </c>
      <c r="E130" s="24">
        <f t="shared" si="12"/>
        <v>1.7236943036162966E-3</v>
      </c>
      <c r="F130" s="124">
        <v>124.43444531903553</v>
      </c>
      <c r="G130" s="2"/>
      <c r="H130" s="78"/>
      <c r="J130" s="78"/>
      <c r="K130" s="78"/>
      <c r="L130" s="6"/>
      <c r="M130" s="6"/>
      <c r="N130" s="6"/>
      <c r="O130" s="6"/>
      <c r="P130" s="6"/>
      <c r="Q130" s="6"/>
      <c r="R130" s="6"/>
      <c r="S130" s="6"/>
      <c r="T130" s="6"/>
      <c r="U130" s="6"/>
      <c r="V130" s="6"/>
      <c r="W130" s="6"/>
      <c r="X130" s="6"/>
      <c r="Y130" s="6"/>
      <c r="Z130" s="6"/>
      <c r="AA130" s="6"/>
      <c r="AB130" s="6"/>
      <c r="AC130" s="7"/>
    </row>
    <row r="131" spans="2:29" x14ac:dyDescent="0.2">
      <c r="B131" s="32"/>
      <c r="C131" s="33" t="s">
        <v>2</v>
      </c>
      <c r="D131" s="129">
        <v>23516084</v>
      </c>
      <c r="E131" s="24">
        <f t="shared" si="12"/>
        <v>1.3824846647468414E-2</v>
      </c>
      <c r="F131" s="124">
        <v>125.96765003637766</v>
      </c>
      <c r="G131" s="2"/>
      <c r="H131" s="78"/>
      <c r="J131" s="78"/>
      <c r="K131" s="78"/>
      <c r="L131" s="6"/>
      <c r="M131" s="6"/>
      <c r="N131" s="6"/>
      <c r="O131" s="6"/>
      <c r="P131" s="6"/>
      <c r="Q131" s="6"/>
      <c r="R131" s="6"/>
      <c r="S131" s="6"/>
      <c r="T131" s="6"/>
      <c r="U131" s="6"/>
      <c r="V131" s="6"/>
      <c r="W131" s="6"/>
      <c r="X131" s="6"/>
      <c r="Y131" s="6"/>
      <c r="Z131" s="6"/>
      <c r="AA131" s="6"/>
      <c r="AB131" s="6"/>
      <c r="AC131" s="7"/>
    </row>
    <row r="132" spans="2:29" x14ac:dyDescent="0.2">
      <c r="B132" s="32"/>
      <c r="C132" s="33" t="s">
        <v>3</v>
      </c>
      <c r="D132" s="129">
        <v>23505859</v>
      </c>
      <c r="E132" s="24">
        <f t="shared" ref="E132:E143" si="13">+D132/D131-1</f>
        <v>-4.3480878874224693E-4</v>
      </c>
      <c r="F132" s="124">
        <v>125.72643094213089</v>
      </c>
      <c r="G132" s="2"/>
      <c r="H132" s="78"/>
      <c r="J132" s="78"/>
      <c r="K132" s="78"/>
      <c r="L132" s="6"/>
      <c r="M132" s="6"/>
      <c r="N132" s="6"/>
      <c r="O132" s="6"/>
      <c r="P132" s="6"/>
      <c r="Q132" s="6"/>
      <c r="R132" s="6"/>
      <c r="S132" s="6"/>
      <c r="T132" s="6"/>
      <c r="U132" s="6"/>
      <c r="V132" s="6"/>
      <c r="W132" s="6"/>
      <c r="X132" s="6"/>
      <c r="Y132" s="6"/>
      <c r="Z132" s="6"/>
      <c r="AA132" s="6"/>
      <c r="AB132" s="6"/>
      <c r="AC132" s="7"/>
    </row>
    <row r="133" spans="2:29" x14ac:dyDescent="0.2">
      <c r="B133" s="32"/>
      <c r="C133" s="33" t="s">
        <v>4</v>
      </c>
      <c r="D133" s="129">
        <v>23545717</v>
      </c>
      <c r="E133" s="24">
        <f t="shared" si="13"/>
        <v>1.695662345290172E-3</v>
      </c>
      <c r="F133" s="124">
        <v>125.75340939961946</v>
      </c>
      <c r="G133" s="2"/>
      <c r="H133" s="78"/>
      <c r="J133" s="78"/>
      <c r="K133" s="78"/>
      <c r="L133" s="6"/>
      <c r="M133" s="6"/>
      <c r="N133" s="6"/>
      <c r="O133" s="6"/>
      <c r="P133" s="6"/>
      <c r="Q133" s="6"/>
      <c r="R133" s="6"/>
      <c r="S133" s="6"/>
      <c r="T133" s="6"/>
      <c r="U133" s="6"/>
      <c r="V133" s="6"/>
      <c r="W133" s="6"/>
      <c r="X133" s="6"/>
      <c r="Y133" s="6"/>
      <c r="Z133" s="6"/>
      <c r="AA133" s="6"/>
      <c r="AB133" s="6"/>
      <c r="AC133" s="7"/>
    </row>
    <row r="134" spans="2:29" x14ac:dyDescent="0.2">
      <c r="B134" s="32"/>
      <c r="C134" s="33" t="s">
        <v>5</v>
      </c>
      <c r="D134" s="129">
        <v>23534748</v>
      </c>
      <c r="E134" s="24">
        <f t="shared" si="13"/>
        <v>-4.6585967205836631E-4</v>
      </c>
      <c r="F134" s="124">
        <v>125.50925117344531</v>
      </c>
      <c r="G134" s="2"/>
      <c r="H134" s="78"/>
      <c r="J134" s="78"/>
      <c r="K134" s="78"/>
      <c r="L134" s="6"/>
      <c r="M134" s="6"/>
      <c r="N134" s="6"/>
      <c r="O134" s="6"/>
      <c r="P134" s="6"/>
      <c r="Q134" s="6"/>
      <c r="R134" s="6"/>
      <c r="S134" s="6"/>
      <c r="T134" s="6"/>
      <c r="U134" s="6"/>
      <c r="V134" s="6"/>
      <c r="W134" s="6"/>
      <c r="X134" s="6"/>
      <c r="Y134" s="6"/>
      <c r="Z134" s="6"/>
      <c r="AA134" s="6"/>
      <c r="AB134" s="6"/>
      <c r="AC134" s="7"/>
    </row>
    <row r="135" spans="2:29" x14ac:dyDescent="0.2">
      <c r="B135" s="32"/>
      <c r="C135" s="33" t="s">
        <v>6</v>
      </c>
      <c r="D135" s="129">
        <v>23502658</v>
      </c>
      <c r="E135" s="24">
        <f t="shared" si="13"/>
        <v>-1.3635157682588828E-3</v>
      </c>
      <c r="F135" s="124">
        <v>125.14023761115196</v>
      </c>
      <c r="G135" s="2"/>
      <c r="H135" s="78"/>
      <c r="J135" s="78"/>
      <c r="K135" s="78"/>
      <c r="L135" s="6"/>
      <c r="M135" s="6"/>
      <c r="N135" s="6"/>
      <c r="O135" s="6"/>
      <c r="P135" s="6"/>
      <c r="Q135" s="6"/>
      <c r="R135" s="6"/>
      <c r="S135" s="6"/>
      <c r="T135" s="6"/>
      <c r="U135" s="6"/>
      <c r="V135" s="6"/>
      <c r="W135" s="6"/>
      <c r="X135" s="6"/>
      <c r="Y135" s="6"/>
      <c r="Z135" s="6"/>
      <c r="AA135" s="6"/>
      <c r="AB135" s="6"/>
      <c r="AC135" s="7"/>
    </row>
    <row r="136" spans="2:29" x14ac:dyDescent="0.2">
      <c r="B136" s="32"/>
      <c r="C136" s="33" t="s">
        <v>7</v>
      </c>
      <c r="D136" s="129">
        <v>23956234</v>
      </c>
      <c r="E136" s="24">
        <f t="shared" si="13"/>
        <v>1.9298923551540392E-2</v>
      </c>
      <c r="F136" s="124">
        <v>127.35424677157035</v>
      </c>
      <c r="G136" s="2"/>
      <c r="H136" s="78"/>
      <c r="J136" s="78"/>
      <c r="K136" s="78"/>
      <c r="L136" s="6"/>
      <c r="M136" s="6"/>
      <c r="N136" s="6"/>
      <c r="O136" s="6"/>
      <c r="P136" s="6"/>
      <c r="Q136" s="6"/>
      <c r="R136" s="6"/>
      <c r="S136" s="6"/>
      <c r="T136" s="6"/>
      <c r="U136" s="6"/>
      <c r="V136" s="6"/>
      <c r="W136" s="6"/>
      <c r="X136" s="6"/>
      <c r="Y136" s="6"/>
      <c r="Z136" s="6"/>
      <c r="AA136" s="6"/>
      <c r="AB136" s="6"/>
      <c r="AC136" s="7"/>
    </row>
    <row r="137" spans="2:29" x14ac:dyDescent="0.2">
      <c r="B137" s="32"/>
      <c r="C137" s="33" t="s">
        <v>8</v>
      </c>
      <c r="D137" s="129">
        <v>24117676</v>
      </c>
      <c r="E137" s="24">
        <f t="shared" si="13"/>
        <v>6.7390391995669763E-3</v>
      </c>
      <c r="F137" s="124">
        <v>128.01071147388365</v>
      </c>
      <c r="G137" s="2"/>
      <c r="H137" s="78"/>
      <c r="J137" s="78"/>
      <c r="K137" s="78"/>
      <c r="L137" s="6"/>
      <c r="M137" s="6"/>
      <c r="N137" s="6"/>
      <c r="O137" s="6"/>
      <c r="P137" s="6"/>
      <c r="Q137" s="6"/>
      <c r="R137" s="6"/>
      <c r="S137" s="6"/>
      <c r="T137" s="6"/>
      <c r="U137" s="6"/>
      <c r="V137" s="6"/>
      <c r="W137" s="6"/>
      <c r="X137" s="6"/>
      <c r="Y137" s="6"/>
      <c r="Z137" s="6"/>
      <c r="AA137" s="6"/>
      <c r="AB137" s="6"/>
      <c r="AC137" s="7"/>
    </row>
    <row r="138" spans="2:29" x14ac:dyDescent="0.2">
      <c r="B138" s="32"/>
      <c r="C138" s="33" t="s">
        <v>9</v>
      </c>
      <c r="D138" s="129">
        <v>24439967</v>
      </c>
      <c r="E138" s="24">
        <f t="shared" si="13"/>
        <v>1.3363269329930372E-2</v>
      </c>
      <c r="F138" s="124">
        <v>129.51751868123137</v>
      </c>
      <c r="G138" s="2"/>
      <c r="H138" s="78"/>
      <c r="J138" s="78"/>
      <c r="K138" s="78"/>
      <c r="L138" s="6"/>
      <c r="M138" s="6"/>
      <c r="N138" s="6"/>
      <c r="O138" s="6"/>
      <c r="P138" s="6"/>
      <c r="Q138" s="6"/>
      <c r="R138" s="6"/>
      <c r="S138" s="6"/>
      <c r="T138" s="6"/>
      <c r="U138" s="6"/>
      <c r="V138" s="6"/>
      <c r="W138" s="6"/>
      <c r="X138" s="6"/>
      <c r="Y138" s="6"/>
      <c r="Z138" s="6"/>
      <c r="AA138" s="6"/>
      <c r="AB138" s="6"/>
      <c r="AC138" s="7"/>
    </row>
    <row r="139" spans="2:29" x14ac:dyDescent="0.2">
      <c r="B139" s="32"/>
      <c r="C139" s="33" t="s">
        <v>10</v>
      </c>
      <c r="D139" s="129">
        <v>24675244</v>
      </c>
      <c r="E139" s="24">
        <f t="shared" si="13"/>
        <v>9.6267314927225289E-3</v>
      </c>
      <c r="F139" s="124">
        <v>130.55919812312302</v>
      </c>
      <c r="G139" s="2"/>
      <c r="H139" s="78"/>
      <c r="J139" s="78"/>
      <c r="K139" s="78"/>
      <c r="L139" s="6"/>
      <c r="M139" s="6"/>
      <c r="N139" s="6"/>
      <c r="O139" s="6"/>
      <c r="P139" s="6"/>
      <c r="Q139" s="6"/>
      <c r="R139" s="6"/>
      <c r="S139" s="6"/>
      <c r="T139" s="6"/>
      <c r="U139" s="6"/>
      <c r="V139" s="6"/>
      <c r="W139" s="6"/>
      <c r="X139" s="6"/>
      <c r="Y139" s="6"/>
      <c r="Z139" s="6"/>
      <c r="AA139" s="6"/>
      <c r="AB139" s="6"/>
      <c r="AC139" s="7"/>
    </row>
    <row r="140" spans="2:29" ht="13.5" thickBot="1" x14ac:dyDescent="0.25">
      <c r="B140" s="34"/>
      <c r="C140" s="35" t="s">
        <v>11</v>
      </c>
      <c r="D140" s="130">
        <v>25178981</v>
      </c>
      <c r="E140" s="55">
        <f t="shared" si="13"/>
        <v>2.041467148207321E-2</v>
      </c>
      <c r="F140" s="125">
        <v>133.01583805707011</v>
      </c>
      <c r="G140" s="2"/>
      <c r="H140" s="78"/>
      <c r="J140" s="78"/>
      <c r="K140" s="78"/>
      <c r="L140" s="6"/>
      <c r="M140" s="6"/>
      <c r="N140" s="6"/>
      <c r="O140" s="6"/>
      <c r="P140" s="6"/>
      <c r="Q140" s="6"/>
      <c r="R140" s="6"/>
      <c r="S140" s="6"/>
      <c r="T140" s="6"/>
      <c r="U140" s="6"/>
      <c r="V140" s="6"/>
      <c r="W140" s="6"/>
      <c r="X140" s="6"/>
      <c r="Y140" s="6"/>
      <c r="Z140" s="6"/>
      <c r="AA140" s="6"/>
      <c r="AB140" s="6"/>
      <c r="AC140" s="7"/>
    </row>
    <row r="141" spans="2:29" x14ac:dyDescent="0.2">
      <c r="B141" s="30">
        <v>2019</v>
      </c>
      <c r="C141" s="31" t="s">
        <v>1</v>
      </c>
      <c r="D141" s="128">
        <v>25385829</v>
      </c>
      <c r="E141" s="56">
        <f t="shared" si="13"/>
        <v>8.2151060839197321E-3</v>
      </c>
      <c r="F141" s="123">
        <v>133.89883782179913</v>
      </c>
      <c r="G141" s="2"/>
      <c r="H141" s="78"/>
      <c r="J141" s="78"/>
      <c r="K141" s="78"/>
      <c r="L141" s="6"/>
      <c r="M141" s="6"/>
      <c r="N141" s="6"/>
      <c r="O141" s="6"/>
      <c r="P141" s="6"/>
      <c r="Q141" s="6"/>
      <c r="R141" s="6"/>
      <c r="S141" s="6"/>
      <c r="T141" s="6"/>
      <c r="U141" s="6"/>
      <c r="V141" s="6"/>
      <c r="W141" s="6"/>
      <c r="X141" s="6"/>
      <c r="Y141" s="6"/>
      <c r="Z141" s="6"/>
      <c r="AA141" s="6"/>
      <c r="AB141" s="6"/>
      <c r="AC141" s="7"/>
    </row>
    <row r="142" spans="2:29" x14ac:dyDescent="0.2">
      <c r="B142" s="32"/>
      <c r="C142" s="33" t="s">
        <v>33</v>
      </c>
      <c r="D142" s="129">
        <v>25212349</v>
      </c>
      <c r="E142" s="24">
        <f t="shared" si="13"/>
        <v>-6.8337338914556955E-3</v>
      </c>
      <c r="F142" s="124">
        <v>132.77615318809396</v>
      </c>
      <c r="G142" s="2"/>
      <c r="H142" s="78"/>
      <c r="J142" s="78"/>
      <c r="K142" s="78"/>
      <c r="L142" s="6"/>
      <c r="M142" s="6"/>
      <c r="N142" s="6"/>
      <c r="O142" s="6"/>
      <c r="P142" s="6"/>
      <c r="Q142" s="6"/>
      <c r="R142" s="6"/>
      <c r="S142" s="6"/>
      <c r="T142" s="6"/>
      <c r="U142" s="6"/>
      <c r="V142" s="6"/>
      <c r="W142" s="6"/>
      <c r="X142" s="6"/>
      <c r="Y142" s="6"/>
      <c r="Z142" s="6"/>
      <c r="AA142" s="6"/>
      <c r="AB142" s="6"/>
      <c r="AC142" s="7"/>
    </row>
    <row r="143" spans="2:29" x14ac:dyDescent="0.2">
      <c r="B143" s="32"/>
      <c r="C143" s="33" t="s">
        <v>2</v>
      </c>
      <c r="D143" s="129">
        <v>25731160</v>
      </c>
      <c r="E143" s="24">
        <f t="shared" si="13"/>
        <v>2.0577654228092657E-2</v>
      </c>
      <c r="F143" s="124">
        <v>135.29710711097641</v>
      </c>
      <c r="G143" s="2"/>
      <c r="H143" s="78"/>
      <c r="J143" s="78"/>
      <c r="K143" s="78"/>
      <c r="L143" s="6"/>
      <c r="M143" s="6"/>
      <c r="N143" s="6"/>
      <c r="O143" s="6"/>
      <c r="P143" s="6"/>
      <c r="Q143" s="6"/>
      <c r="R143" s="6"/>
      <c r="S143" s="6"/>
      <c r="T143" s="6"/>
      <c r="U143" s="6"/>
      <c r="V143" s="6"/>
      <c r="W143" s="6"/>
      <c r="X143" s="6"/>
      <c r="Y143" s="6"/>
      <c r="Z143" s="6"/>
      <c r="AA143" s="6"/>
      <c r="AB143" s="6"/>
      <c r="AC143" s="7"/>
    </row>
    <row r="144" spans="2:29" x14ac:dyDescent="0.2">
      <c r="B144" s="32"/>
      <c r="C144" s="33" t="s">
        <v>3</v>
      </c>
      <c r="D144" s="129">
        <v>25794086</v>
      </c>
      <c r="E144" s="24">
        <f t="shared" ref="E144:E155" si="14">+D144/D143-1</f>
        <v>2.4455174193467322E-3</v>
      </c>
      <c r="F144" s="124">
        <v>135.41685338512767</v>
      </c>
      <c r="G144" s="2"/>
      <c r="H144" s="78"/>
      <c r="J144" s="78"/>
      <c r="K144" s="78"/>
      <c r="L144" s="6"/>
      <c r="M144" s="6"/>
      <c r="N144" s="6"/>
      <c r="O144" s="6"/>
      <c r="P144" s="6"/>
      <c r="Q144" s="6"/>
      <c r="R144" s="6"/>
      <c r="S144" s="6"/>
      <c r="T144" s="6"/>
      <c r="U144" s="6"/>
      <c r="V144" s="6"/>
      <c r="W144" s="6"/>
      <c r="X144" s="6"/>
      <c r="Y144" s="6"/>
      <c r="Z144" s="6"/>
      <c r="AA144" s="6"/>
      <c r="AB144" s="6"/>
      <c r="AC144" s="7"/>
    </row>
    <row r="145" spans="2:29" x14ac:dyDescent="0.2">
      <c r="B145" s="32"/>
      <c r="C145" s="33" t="s">
        <v>4</v>
      </c>
      <c r="D145" s="129">
        <v>25738571</v>
      </c>
      <c r="E145" s="24">
        <f t="shared" si="14"/>
        <v>-2.1522375322777787E-3</v>
      </c>
      <c r="F145" s="124">
        <v>134.9153882456722</v>
      </c>
      <c r="G145" s="2"/>
      <c r="H145" s="78"/>
      <c r="J145" s="78"/>
      <c r="K145" s="78"/>
      <c r="L145" s="6"/>
      <c r="M145" s="6"/>
      <c r="N145" s="6"/>
      <c r="O145" s="6"/>
      <c r="P145" s="6"/>
      <c r="Q145" s="6"/>
      <c r="R145" s="6"/>
      <c r="S145" s="6"/>
      <c r="T145" s="6"/>
      <c r="U145" s="6"/>
      <c r="V145" s="6"/>
      <c r="W145" s="6"/>
      <c r="X145" s="6"/>
      <c r="Y145" s="6"/>
      <c r="Z145" s="6"/>
      <c r="AA145" s="6"/>
      <c r="AB145" s="6"/>
      <c r="AC145" s="7"/>
    </row>
    <row r="146" spans="2:29" x14ac:dyDescent="0.2">
      <c r="B146" s="32"/>
      <c r="C146" s="33" t="s">
        <v>5</v>
      </c>
      <c r="D146" s="129">
        <v>25700226</v>
      </c>
      <c r="E146" s="24">
        <f t="shared" si="14"/>
        <v>-1.4897874477957096E-3</v>
      </c>
      <c r="F146" s="124">
        <v>134.5053408094615</v>
      </c>
      <c r="G146" s="2"/>
      <c r="H146" s="78"/>
      <c r="J146" s="78"/>
      <c r="K146" s="78"/>
      <c r="L146" s="6"/>
      <c r="M146" s="6"/>
      <c r="N146" s="6"/>
      <c r="O146" s="6"/>
      <c r="P146" s="6"/>
      <c r="Q146" s="6"/>
      <c r="R146" s="6"/>
      <c r="S146" s="6"/>
      <c r="T146" s="6"/>
      <c r="U146" s="6"/>
      <c r="V146" s="6"/>
      <c r="W146" s="6"/>
      <c r="X146" s="6"/>
      <c r="Y146" s="6"/>
      <c r="Z146" s="6"/>
      <c r="AA146" s="6"/>
      <c r="AB146" s="6"/>
      <c r="AC146" s="7"/>
    </row>
    <row r="147" spans="2:29" x14ac:dyDescent="0.2">
      <c r="B147" s="32"/>
      <c r="C147" s="33" t="s">
        <v>6</v>
      </c>
      <c r="D147" s="129">
        <v>25691343</v>
      </c>
      <c r="E147" s="24">
        <f t="shared" si="14"/>
        <v>-3.4563898387507397E-4</v>
      </c>
      <c r="F147" s="124">
        <v>134.25327583208599</v>
      </c>
      <c r="G147" s="2"/>
      <c r="H147" s="78"/>
      <c r="J147" s="78"/>
      <c r="K147" s="78"/>
      <c r="L147" s="6"/>
      <c r="M147" s="6"/>
      <c r="N147" s="6"/>
      <c r="O147" s="6"/>
      <c r="P147" s="6"/>
      <c r="Q147" s="6"/>
      <c r="R147" s="6"/>
      <c r="S147" s="6"/>
      <c r="T147" s="6"/>
      <c r="U147" s="6"/>
      <c r="V147" s="6"/>
      <c r="W147" s="6"/>
      <c r="X147" s="6"/>
      <c r="Y147" s="6"/>
      <c r="Z147" s="6"/>
      <c r="AA147" s="6"/>
      <c r="AB147" s="6"/>
      <c r="AC147" s="7"/>
    </row>
    <row r="148" spans="2:29" x14ac:dyDescent="0.2">
      <c r="B148" s="32"/>
      <c r="C148" s="33" t="s">
        <v>7</v>
      </c>
      <c r="D148" s="129">
        <v>25503232</v>
      </c>
      <c r="E148" s="24">
        <f t="shared" si="14"/>
        <v>-7.3219605530158161E-3</v>
      </c>
      <c r="F148" s="124">
        <v>133.06683221677142</v>
      </c>
      <c r="G148" s="2"/>
      <c r="H148" s="78"/>
      <c r="J148" s="78"/>
      <c r="K148" s="78"/>
      <c r="L148" s="6"/>
      <c r="M148" s="6"/>
      <c r="N148" s="6"/>
      <c r="O148" s="6"/>
      <c r="P148" s="6"/>
      <c r="Q148" s="6"/>
      <c r="R148" s="6"/>
      <c r="S148" s="6"/>
      <c r="T148" s="6"/>
      <c r="U148" s="6"/>
      <c r="V148" s="6"/>
      <c r="W148" s="6"/>
      <c r="X148" s="6"/>
      <c r="Y148" s="6"/>
      <c r="Z148" s="6"/>
      <c r="AA148" s="6"/>
      <c r="AB148" s="6"/>
      <c r="AC148" s="7"/>
    </row>
    <row r="149" spans="2:29" x14ac:dyDescent="0.2">
      <c r="B149" s="32"/>
      <c r="C149" s="33" t="s">
        <v>8</v>
      </c>
      <c r="D149" s="129">
        <v>25488834</v>
      </c>
      <c r="E149" s="24">
        <f t="shared" si="14"/>
        <v>-5.6455589628801039E-4</v>
      </c>
      <c r="F149" s="124">
        <v>132.78899683690875</v>
      </c>
      <c r="G149" s="2"/>
      <c r="H149" s="78"/>
      <c r="J149" s="78"/>
      <c r="K149" s="78"/>
      <c r="L149" s="6"/>
      <c r="M149" s="6"/>
      <c r="N149" s="6"/>
      <c r="O149" s="6"/>
      <c r="P149" s="6"/>
      <c r="Q149" s="6"/>
      <c r="R149" s="6"/>
      <c r="S149" s="6"/>
      <c r="T149" s="6"/>
      <c r="U149" s="6"/>
      <c r="V149" s="6"/>
      <c r="W149" s="6"/>
      <c r="X149" s="6"/>
      <c r="Y149" s="6"/>
      <c r="Z149" s="6"/>
      <c r="AA149" s="6"/>
      <c r="AB149" s="6"/>
      <c r="AC149" s="7"/>
    </row>
    <row r="150" spans="2:29" x14ac:dyDescent="0.2">
      <c r="B150" s="32"/>
      <c r="C150" s="33" t="s">
        <v>9</v>
      </c>
      <c r="D150" s="129">
        <v>24852455</v>
      </c>
      <c r="E150" s="24">
        <f t="shared" si="14"/>
        <v>-2.4966971812049099E-2</v>
      </c>
      <c r="F150" s="124">
        <v>129.27660869670444</v>
      </c>
      <c r="G150" s="2"/>
      <c r="H150" s="78"/>
      <c r="J150" s="78"/>
      <c r="K150" s="78"/>
      <c r="L150" s="6"/>
      <c r="M150" s="6"/>
      <c r="N150" s="6"/>
      <c r="O150" s="6"/>
      <c r="P150" s="6"/>
      <c r="Q150" s="6"/>
      <c r="R150" s="6"/>
      <c r="S150" s="6"/>
      <c r="T150" s="6"/>
      <c r="U150" s="6"/>
      <c r="V150" s="6"/>
      <c r="W150" s="6"/>
      <c r="X150" s="6"/>
      <c r="Y150" s="6"/>
      <c r="Z150" s="6"/>
      <c r="AA150" s="6"/>
      <c r="AB150" s="6"/>
      <c r="AC150" s="7"/>
    </row>
    <row r="151" spans="2:29" x14ac:dyDescent="0.2">
      <c r="B151" s="32"/>
      <c r="C151" s="33" t="s">
        <v>10</v>
      </c>
      <c r="D151" s="129">
        <v>24479286</v>
      </c>
      <c r="E151" s="24">
        <f t="shared" si="14"/>
        <v>-1.5015377756443016E-2</v>
      </c>
      <c r="F151" s="124">
        <v>127.14197123119497</v>
      </c>
      <c r="G151" s="2"/>
      <c r="H151" s="78"/>
      <c r="J151" s="78"/>
      <c r="K151" s="78"/>
      <c r="L151" s="6"/>
      <c r="M151" s="6"/>
      <c r="N151" s="6"/>
      <c r="O151" s="6"/>
      <c r="P151" s="6"/>
      <c r="Q151" s="6"/>
      <c r="R151" s="6"/>
      <c r="S151" s="6"/>
      <c r="T151" s="6"/>
      <c r="U151" s="6"/>
      <c r="V151" s="6"/>
      <c r="W151" s="6"/>
      <c r="X151" s="6"/>
      <c r="Y151" s="6"/>
      <c r="Z151" s="6"/>
      <c r="AA151" s="6"/>
      <c r="AB151" s="6"/>
      <c r="AC151" s="7"/>
    </row>
    <row r="152" spans="2:29" ht="13.5" thickBot="1" x14ac:dyDescent="0.25">
      <c r="B152" s="34"/>
      <c r="C152" s="35" t="s">
        <v>11</v>
      </c>
      <c r="D152" s="130">
        <v>25051668</v>
      </c>
      <c r="E152" s="55">
        <f t="shared" si="14"/>
        <v>2.3382299630797965E-2</v>
      </c>
      <c r="F152" s="125">
        <v>129.91741899228845</v>
      </c>
      <c r="G152" s="2"/>
      <c r="H152" s="78"/>
      <c r="J152" s="78"/>
      <c r="K152" s="78"/>
      <c r="L152" s="6"/>
      <c r="M152" s="6"/>
      <c r="N152" s="6"/>
      <c r="O152" s="6"/>
      <c r="P152" s="6"/>
      <c r="Q152" s="6"/>
      <c r="R152" s="6"/>
      <c r="S152" s="6"/>
      <c r="T152" s="6"/>
      <c r="U152" s="6"/>
      <c r="V152" s="6"/>
      <c r="W152" s="6"/>
      <c r="X152" s="6"/>
      <c r="Y152" s="6"/>
      <c r="Z152" s="6"/>
      <c r="AA152" s="6"/>
      <c r="AB152" s="6"/>
      <c r="AC152" s="7"/>
    </row>
    <row r="153" spans="2:29" x14ac:dyDescent="0.2">
      <c r="B153" s="30">
        <v>2020</v>
      </c>
      <c r="C153" s="31" t="s">
        <v>1</v>
      </c>
      <c r="D153" s="128">
        <v>24991443</v>
      </c>
      <c r="E153" s="56">
        <f t="shared" si="14"/>
        <v>-2.4040315399357359E-3</v>
      </c>
      <c r="F153" s="123">
        <v>129.40874088569606</v>
      </c>
      <c r="G153" s="2"/>
      <c r="H153" s="78"/>
      <c r="J153" s="78"/>
      <c r="K153" s="78"/>
      <c r="L153" s="6"/>
      <c r="M153" s="6"/>
      <c r="N153" s="6"/>
      <c r="O153" s="6"/>
      <c r="P153" s="6"/>
      <c r="Q153" s="6"/>
      <c r="R153" s="6"/>
      <c r="S153" s="6"/>
      <c r="T153" s="6"/>
      <c r="U153" s="6"/>
      <c r="V153" s="6"/>
      <c r="W153" s="6"/>
      <c r="X153" s="6"/>
      <c r="Y153" s="6"/>
      <c r="Z153" s="6"/>
      <c r="AA153" s="6"/>
      <c r="AB153" s="6"/>
      <c r="AC153" s="7"/>
    </row>
    <row r="154" spans="2:29" x14ac:dyDescent="0.2">
      <c r="B154" s="32"/>
      <c r="C154" s="33" t="s">
        <v>33</v>
      </c>
      <c r="D154" s="129">
        <v>24895513</v>
      </c>
      <c r="E154" s="24">
        <f t="shared" si="14"/>
        <v>-3.8385138465193425E-3</v>
      </c>
      <c r="F154" s="124">
        <v>128.71699658050861</v>
      </c>
      <c r="G154" s="2"/>
      <c r="H154" s="78"/>
      <c r="J154" s="78"/>
      <c r="K154" s="78"/>
      <c r="L154" s="6"/>
      <c r="M154" s="6"/>
      <c r="N154" s="6"/>
      <c r="O154" s="6"/>
      <c r="P154" s="6"/>
      <c r="Q154" s="6"/>
      <c r="R154" s="6"/>
      <c r="S154" s="6"/>
      <c r="T154" s="6"/>
      <c r="U154" s="6"/>
      <c r="V154" s="6"/>
      <c r="W154" s="6"/>
      <c r="X154" s="6"/>
      <c r="Y154" s="6"/>
      <c r="Z154" s="6"/>
      <c r="AA154" s="6"/>
      <c r="AB154" s="6"/>
      <c r="AC154" s="7"/>
    </row>
    <row r="155" spans="2:29" x14ac:dyDescent="0.2">
      <c r="B155" s="32"/>
      <c r="C155" s="33" t="s">
        <v>2</v>
      </c>
      <c r="D155" s="129">
        <v>24772059</v>
      </c>
      <c r="E155" s="24">
        <f t="shared" si="14"/>
        <v>-4.9588855630330331E-3</v>
      </c>
      <c r="F155" s="124">
        <v>127.88524984839722</v>
      </c>
      <c r="G155" s="2"/>
      <c r="H155" s="78"/>
      <c r="J155" s="78"/>
      <c r="K155" s="78"/>
      <c r="L155" s="6"/>
      <c r="M155" s="6"/>
      <c r="N155" s="6"/>
      <c r="O155" s="6"/>
      <c r="P155" s="6"/>
      <c r="Q155" s="6"/>
      <c r="R155" s="6"/>
      <c r="S155" s="6"/>
      <c r="T155" s="6"/>
      <c r="U155" s="6"/>
      <c r="V155" s="6"/>
      <c r="W155" s="6"/>
      <c r="X155" s="6"/>
      <c r="Y155" s="6"/>
      <c r="Z155" s="6"/>
      <c r="AA155" s="6"/>
      <c r="AB155" s="6"/>
      <c r="AC155" s="7"/>
    </row>
    <row r="156" spans="2:29" x14ac:dyDescent="0.2">
      <c r="B156" s="32"/>
      <c r="C156" s="33" t="s">
        <v>3</v>
      </c>
      <c r="D156" s="129">
        <v>24328101</v>
      </c>
      <c r="E156" s="24">
        <f t="shared" ref="E156:E167" si="15">+D156/D155-1</f>
        <v>-1.7921723826025082E-2</v>
      </c>
      <c r="F156" s="124">
        <v>125.40391192806963</v>
      </c>
      <c r="G156" s="2"/>
      <c r="H156" s="78"/>
      <c r="J156" s="78"/>
      <c r="K156" s="78"/>
      <c r="L156" s="6"/>
      <c r="M156" s="6"/>
      <c r="N156" s="6"/>
      <c r="O156" s="6"/>
      <c r="P156" s="6"/>
      <c r="Q156" s="6"/>
      <c r="R156" s="6"/>
      <c r="S156" s="6"/>
      <c r="T156" s="6"/>
      <c r="U156" s="6"/>
      <c r="V156" s="6"/>
      <c r="W156" s="6"/>
      <c r="X156" s="6"/>
      <c r="Y156" s="6"/>
      <c r="Z156" s="6"/>
      <c r="AA156" s="6"/>
      <c r="AB156" s="6"/>
      <c r="AC156" s="7"/>
    </row>
    <row r="157" spans="2:29" x14ac:dyDescent="0.2">
      <c r="B157" s="32"/>
      <c r="C157" s="33" t="s">
        <v>4</v>
      </c>
      <c r="D157" s="129">
        <v>24146835</v>
      </c>
      <c r="E157" s="24">
        <f t="shared" si="15"/>
        <v>-7.4508898166774085E-3</v>
      </c>
      <c r="F157" s="124">
        <v>124.2821049264943</v>
      </c>
      <c r="G157" s="2"/>
      <c r="H157" s="78"/>
      <c r="J157" s="78"/>
      <c r="K157" s="78"/>
      <c r="L157" s="6"/>
      <c r="M157" s="6"/>
      <c r="N157" s="6"/>
      <c r="O157" s="6"/>
      <c r="P157" s="6"/>
      <c r="Q157" s="6"/>
      <c r="R157" s="6"/>
      <c r="S157" s="6"/>
      <c r="T157" s="6"/>
      <c r="U157" s="6"/>
      <c r="V157" s="6"/>
      <c r="W157" s="6"/>
      <c r="X157" s="6"/>
      <c r="Y157" s="6"/>
      <c r="Z157" s="6"/>
      <c r="AA157" s="6"/>
      <c r="AB157" s="6"/>
      <c r="AC157" s="7"/>
    </row>
    <row r="158" spans="2:29" x14ac:dyDescent="0.2">
      <c r="B158" s="32"/>
      <c r="C158" s="33" t="s">
        <v>5</v>
      </c>
      <c r="D158" s="129">
        <v>24338142</v>
      </c>
      <c r="E158" s="24">
        <f t="shared" si="15"/>
        <v>7.922653217284914E-3</v>
      </c>
      <c r="F158" s="124">
        <v>125.07839581135249</v>
      </c>
      <c r="G158" s="2"/>
      <c r="H158" s="78"/>
      <c r="J158" s="78"/>
      <c r="K158" s="78"/>
      <c r="L158" s="6"/>
      <c r="M158" s="6"/>
      <c r="N158" s="6"/>
      <c r="O158" s="6"/>
      <c r="P158" s="6"/>
      <c r="Q158" s="6"/>
      <c r="R158" s="6"/>
      <c r="S158" s="6"/>
      <c r="T158" s="6"/>
      <c r="U158" s="6"/>
      <c r="V158" s="6"/>
      <c r="W158" s="6"/>
      <c r="X158" s="6"/>
      <c r="Y158" s="6"/>
      <c r="Z158" s="6"/>
      <c r="AA158" s="6"/>
      <c r="AB158" s="6"/>
      <c r="AC158" s="7"/>
    </row>
    <row r="159" spans="2:29" x14ac:dyDescent="0.2">
      <c r="B159" s="32"/>
      <c r="C159" s="33" t="s">
        <v>6</v>
      </c>
      <c r="D159" s="129">
        <v>24445784</v>
      </c>
      <c r="E159" s="24">
        <f t="shared" si="15"/>
        <v>4.4227698235961288E-3</v>
      </c>
      <c r="F159" s="124">
        <v>125.51330348930287</v>
      </c>
      <c r="G159" s="2"/>
      <c r="H159" s="78"/>
      <c r="J159" s="78"/>
      <c r="K159" s="78"/>
      <c r="L159" s="6"/>
      <c r="M159" s="6"/>
      <c r="N159" s="6"/>
      <c r="O159" s="6"/>
      <c r="P159" s="6"/>
      <c r="Q159" s="6"/>
      <c r="R159" s="6"/>
      <c r="S159" s="6"/>
      <c r="T159" s="6"/>
      <c r="U159" s="6"/>
      <c r="V159" s="6"/>
      <c r="W159" s="6"/>
      <c r="X159" s="6"/>
      <c r="Y159" s="6"/>
      <c r="Z159" s="6"/>
      <c r="AA159" s="6"/>
      <c r="AB159" s="6"/>
      <c r="AC159" s="7"/>
    </row>
    <row r="160" spans="2:29" x14ac:dyDescent="0.2">
      <c r="B160" s="32"/>
      <c r="C160" s="33" t="s">
        <v>7</v>
      </c>
      <c r="D160" s="129">
        <v>24610229</v>
      </c>
      <c r="E160" s="24">
        <f t="shared" si="15"/>
        <v>6.726926818955814E-3</v>
      </c>
      <c r="F160" s="124">
        <v>126.23876534814546</v>
      </c>
      <c r="G160" s="2"/>
      <c r="H160" s="78"/>
      <c r="J160" s="78"/>
      <c r="K160" s="78"/>
      <c r="L160" s="6"/>
      <c r="M160" s="6"/>
      <c r="N160" s="6"/>
      <c r="O160" s="6"/>
      <c r="P160" s="6"/>
      <c r="Q160" s="6"/>
      <c r="R160" s="6"/>
      <c r="S160" s="6"/>
      <c r="T160" s="6"/>
      <c r="U160" s="6"/>
      <c r="V160" s="6"/>
      <c r="W160" s="6"/>
      <c r="X160" s="6"/>
      <c r="Y160" s="6"/>
      <c r="Z160" s="6"/>
      <c r="AA160" s="6"/>
      <c r="AB160" s="6"/>
      <c r="AC160" s="7"/>
    </row>
    <row r="161" spans="2:29" x14ac:dyDescent="0.2">
      <c r="B161" s="32"/>
      <c r="C161" s="33" t="s">
        <v>8</v>
      </c>
      <c r="D161" s="129">
        <v>24618821</v>
      </c>
      <c r="E161" s="24">
        <f t="shared" si="15"/>
        <v>3.4912312274704149E-4</v>
      </c>
      <c r="F161" s="124">
        <v>126.16416324677029</v>
      </c>
      <c r="G161" s="2"/>
      <c r="H161" s="78"/>
      <c r="J161" s="78"/>
      <c r="K161" s="78"/>
      <c r="L161" s="6"/>
      <c r="M161" s="6"/>
      <c r="N161" s="6"/>
      <c r="O161" s="6"/>
      <c r="P161" s="6"/>
      <c r="Q161" s="6"/>
      <c r="R161" s="6"/>
      <c r="S161" s="6"/>
      <c r="T161" s="6"/>
      <c r="U161" s="6"/>
      <c r="V161" s="6"/>
      <c r="W161" s="6"/>
      <c r="X161" s="6"/>
      <c r="Y161" s="6"/>
      <c r="Z161" s="6"/>
      <c r="AA161" s="6"/>
      <c r="AB161" s="6"/>
      <c r="AC161" s="7"/>
    </row>
    <row r="162" spans="2:29" x14ac:dyDescent="0.2">
      <c r="B162" s="32"/>
      <c r="C162" s="33" t="s">
        <v>9</v>
      </c>
      <c r="D162" s="129">
        <v>24782564</v>
      </c>
      <c r="E162" s="24">
        <f t="shared" si="15"/>
        <v>6.6511308563477201E-3</v>
      </c>
      <c r="F162" s="124">
        <v>126.88405763339831</v>
      </c>
      <c r="G162" s="2"/>
      <c r="H162" s="78"/>
      <c r="J162" s="78"/>
      <c r="K162" s="78"/>
      <c r="L162" s="6"/>
      <c r="M162" s="6"/>
      <c r="N162" s="6"/>
      <c r="O162" s="6"/>
      <c r="P162" s="6"/>
      <c r="Q162" s="6"/>
      <c r="R162" s="6"/>
      <c r="S162" s="6"/>
      <c r="T162" s="6"/>
      <c r="U162" s="6"/>
      <c r="V162" s="6"/>
      <c r="W162" s="6"/>
      <c r="X162" s="6"/>
      <c r="Y162" s="6"/>
      <c r="Z162" s="6"/>
      <c r="AA162" s="6"/>
      <c r="AB162" s="6"/>
      <c r="AC162" s="7"/>
    </row>
    <row r="163" spans="2:29" x14ac:dyDescent="0.2">
      <c r="B163" s="32"/>
      <c r="C163" s="33" t="s">
        <v>10</v>
      </c>
      <c r="D163" s="129">
        <v>24818246</v>
      </c>
      <c r="E163" s="24">
        <f t="shared" si="15"/>
        <v>1.4398025966966266E-3</v>
      </c>
      <c r="F163" s="124">
        <v>126.9475579889742</v>
      </c>
      <c r="G163" s="2"/>
      <c r="H163" s="78"/>
      <c r="J163" s="78"/>
      <c r="K163" s="78"/>
      <c r="L163" s="6"/>
      <c r="M163" s="6"/>
      <c r="N163" s="6"/>
      <c r="O163" s="6"/>
      <c r="P163" s="6"/>
      <c r="Q163" s="6"/>
      <c r="R163" s="6"/>
      <c r="S163" s="6"/>
      <c r="T163" s="6"/>
      <c r="U163" s="6"/>
      <c r="V163" s="6"/>
      <c r="W163" s="6"/>
      <c r="X163" s="6"/>
      <c r="Y163" s="6"/>
      <c r="Z163" s="6"/>
      <c r="AA163" s="6"/>
      <c r="AB163" s="6"/>
      <c r="AC163" s="7"/>
    </row>
    <row r="164" spans="2:29" ht="13.5" thickBot="1" x14ac:dyDescent="0.25">
      <c r="B164" s="34"/>
      <c r="C164" s="35" t="s">
        <v>11</v>
      </c>
      <c r="D164" s="130">
        <v>25068249</v>
      </c>
      <c r="E164" s="55">
        <f t="shared" si="15"/>
        <v>1.0073354901873444E-2</v>
      </c>
      <c r="F164" s="125">
        <v>128.10618316993873</v>
      </c>
      <c r="G164" s="2"/>
      <c r="H164" s="78"/>
      <c r="J164" s="78"/>
      <c r="K164" s="78"/>
      <c r="L164" s="6"/>
      <c r="M164" s="6"/>
      <c r="N164" s="6"/>
      <c r="O164" s="6"/>
      <c r="P164" s="6"/>
      <c r="Q164" s="6"/>
      <c r="R164" s="6"/>
      <c r="S164" s="6"/>
      <c r="T164" s="6"/>
      <c r="U164" s="6"/>
      <c r="V164" s="6"/>
      <c r="W164" s="6"/>
      <c r="X164" s="6"/>
      <c r="Y164" s="6"/>
      <c r="Z164" s="6"/>
      <c r="AA164" s="6"/>
      <c r="AB164" s="6"/>
      <c r="AC164" s="7"/>
    </row>
    <row r="165" spans="2:29" x14ac:dyDescent="0.2">
      <c r="B165" s="30">
        <v>2021</v>
      </c>
      <c r="C165" s="31" t="s">
        <v>1</v>
      </c>
      <c r="D165" s="128">
        <v>25067585</v>
      </c>
      <c r="E165" s="56">
        <f t="shared" si="15"/>
        <v>-2.6487689666732095E-5</v>
      </c>
      <c r="F165" s="123">
        <v>127.98285548655602</v>
      </c>
      <c r="G165" s="2"/>
      <c r="H165" s="78"/>
      <c r="J165" s="78"/>
      <c r="K165" s="78"/>
      <c r="L165" s="6"/>
      <c r="M165" s="6"/>
      <c r="N165" s="6"/>
      <c r="O165" s="6"/>
      <c r="P165" s="6"/>
      <c r="Q165" s="6"/>
      <c r="R165" s="6"/>
      <c r="S165" s="6"/>
      <c r="T165" s="6"/>
      <c r="U165" s="6"/>
      <c r="V165" s="6"/>
      <c r="W165" s="6"/>
      <c r="X165" s="6"/>
      <c r="Y165" s="6"/>
      <c r="Z165" s="6"/>
      <c r="AA165" s="6"/>
      <c r="AB165" s="6"/>
      <c r="AC165" s="7"/>
    </row>
    <row r="166" spans="2:29" x14ac:dyDescent="0.2">
      <c r="B166" s="32"/>
      <c r="C166" s="33" t="s">
        <v>33</v>
      </c>
      <c r="D166" s="129">
        <v>25029680</v>
      </c>
      <c r="E166" s="24">
        <f t="shared" si="15"/>
        <v>-1.5121121559974471E-3</v>
      </c>
      <c r="F166" s="124">
        <v>127.66980198736925</v>
      </c>
      <c r="G166" s="2"/>
      <c r="H166" s="78"/>
      <c r="J166" s="78"/>
      <c r="K166" s="78"/>
      <c r="L166" s="6"/>
      <c r="M166" s="6"/>
      <c r="N166" s="6"/>
      <c r="O166" s="6"/>
      <c r="P166" s="6"/>
      <c r="Q166" s="6"/>
      <c r="R166" s="6"/>
      <c r="S166" s="6"/>
      <c r="T166" s="6"/>
      <c r="U166" s="6"/>
      <c r="V166" s="6"/>
      <c r="W166" s="6"/>
      <c r="X166" s="6"/>
      <c r="Y166" s="6"/>
      <c r="Z166" s="6"/>
      <c r="AA166" s="6"/>
      <c r="AB166" s="6"/>
      <c r="AC166" s="7"/>
    </row>
    <row r="167" spans="2:29" x14ac:dyDescent="0.2">
      <c r="B167" s="32"/>
      <c r="C167" s="33" t="s">
        <v>2</v>
      </c>
      <c r="D167" s="129">
        <v>25439907</v>
      </c>
      <c r="E167" s="24">
        <f t="shared" si="15"/>
        <v>1.6389622240476021E-2</v>
      </c>
      <c r="F167" s="124">
        <v>129.64100076746573</v>
      </c>
      <c r="G167" s="2"/>
      <c r="H167" s="78"/>
      <c r="J167" s="78"/>
      <c r="K167" s="78"/>
      <c r="L167" s="6"/>
      <c r="M167" s="6"/>
      <c r="N167" s="6"/>
      <c r="O167" s="6"/>
      <c r="P167" s="6"/>
      <c r="Q167" s="6"/>
      <c r="R167" s="6"/>
      <c r="S167" s="6"/>
      <c r="T167" s="6"/>
      <c r="U167" s="6"/>
      <c r="V167" s="6"/>
      <c r="W167" s="6"/>
      <c r="X167" s="6"/>
      <c r="Y167" s="6"/>
      <c r="Z167" s="6"/>
      <c r="AA167" s="6"/>
      <c r="AB167" s="6"/>
      <c r="AC167" s="7"/>
    </row>
    <row r="168" spans="2:29" x14ac:dyDescent="0.2">
      <c r="B168" s="32"/>
      <c r="C168" s="33" t="s">
        <v>3</v>
      </c>
      <c r="D168" s="129">
        <v>25384910</v>
      </c>
      <c r="E168" s="24">
        <f t="shared" ref="E168:E179" si="16">+D168/D167-1</f>
        <v>-2.1618396639578874E-3</v>
      </c>
      <c r="F168" s="124">
        <v>129.23996474335507</v>
      </c>
      <c r="G168" s="2"/>
      <c r="H168" s="78"/>
      <c r="J168" s="78"/>
      <c r="K168" s="78"/>
      <c r="L168" s="6"/>
      <c r="M168" s="6"/>
      <c r="N168" s="6"/>
      <c r="O168" s="6"/>
      <c r="P168" s="6"/>
      <c r="Q168" s="6"/>
      <c r="R168" s="6"/>
      <c r="S168" s="6"/>
      <c r="T168" s="6"/>
      <c r="U168" s="6"/>
      <c r="V168" s="6"/>
      <c r="W168" s="6"/>
      <c r="X168" s="6"/>
      <c r="Y168" s="6"/>
      <c r="Z168" s="6"/>
      <c r="AA168" s="6"/>
      <c r="AB168" s="6"/>
      <c r="AC168" s="7"/>
    </row>
    <row r="169" spans="2:29" x14ac:dyDescent="0.2">
      <c r="B169" s="32"/>
      <c r="C169" s="33" t="s">
        <v>4</v>
      </c>
      <c r="D169" s="129">
        <v>25627223</v>
      </c>
      <c r="E169" s="24">
        <f t="shared" si="16"/>
        <v>9.5455528500987263E-3</v>
      </c>
      <c r="F169" s="124">
        <v>130.3519332967285</v>
      </c>
      <c r="G169" s="2"/>
      <c r="H169" s="78"/>
      <c r="J169" s="78"/>
      <c r="K169" s="78"/>
      <c r="L169" s="6"/>
      <c r="M169" s="6"/>
      <c r="N169" s="6"/>
      <c r="O169" s="6"/>
      <c r="P169" s="6"/>
      <c r="Q169" s="6"/>
      <c r="R169" s="6"/>
      <c r="S169" s="6"/>
      <c r="T169" s="6"/>
      <c r="U169" s="6"/>
      <c r="V169" s="6"/>
      <c r="W169" s="6"/>
      <c r="X169" s="6"/>
      <c r="Y169" s="6"/>
      <c r="Z169" s="6"/>
      <c r="AA169" s="6"/>
      <c r="AB169" s="6"/>
      <c r="AC169" s="7"/>
    </row>
    <row r="170" spans="2:29" x14ac:dyDescent="0.2">
      <c r="B170" s="32"/>
      <c r="C170" s="33" t="s">
        <v>5</v>
      </c>
      <c r="D170" s="129">
        <v>25700791</v>
      </c>
      <c r="E170" s="24">
        <f t="shared" si="16"/>
        <v>2.8706973049712481E-3</v>
      </c>
      <c r="F170" s="124">
        <v>130.60431398688996</v>
      </c>
      <c r="G170" s="2"/>
      <c r="H170" s="78"/>
      <c r="J170" s="78"/>
      <c r="K170" s="78"/>
      <c r="L170" s="6"/>
      <c r="M170" s="6"/>
      <c r="N170" s="6"/>
      <c r="O170" s="6"/>
      <c r="P170" s="6"/>
      <c r="Q170" s="6"/>
      <c r="R170" s="6"/>
      <c r="S170" s="6"/>
      <c r="T170" s="6"/>
      <c r="U170" s="6"/>
      <c r="V170" s="6"/>
      <c r="W170" s="6"/>
      <c r="X170" s="6"/>
      <c r="Y170" s="6"/>
      <c r="Z170" s="6"/>
      <c r="AA170" s="6"/>
      <c r="AB170" s="6"/>
      <c r="AC170" s="7"/>
    </row>
    <row r="171" spans="2:29" x14ac:dyDescent="0.2">
      <c r="B171" s="32"/>
      <c r="C171" s="33" t="s">
        <v>6</v>
      </c>
      <c r="D171" s="129">
        <v>25839858</v>
      </c>
      <c r="E171" s="24">
        <f t="shared" si="16"/>
        <v>5.4110007742562694E-3</v>
      </c>
      <c r="F171" s="124">
        <v>131.22754512457101</v>
      </c>
      <c r="G171" s="2"/>
      <c r="H171" s="78"/>
      <c r="J171" s="78"/>
      <c r="K171" s="78"/>
      <c r="L171" s="6"/>
      <c r="M171" s="6"/>
      <c r="N171" s="6"/>
      <c r="O171" s="6"/>
      <c r="P171" s="6"/>
      <c r="Q171" s="6"/>
      <c r="R171" s="6"/>
      <c r="S171" s="6"/>
      <c r="T171" s="6"/>
      <c r="U171" s="6"/>
      <c r="V171" s="6"/>
      <c r="W171" s="6"/>
      <c r="X171" s="6"/>
      <c r="Y171" s="6"/>
      <c r="Z171" s="6"/>
      <c r="AA171" s="6"/>
      <c r="AB171" s="6"/>
      <c r="AC171" s="7"/>
    </row>
    <row r="172" spans="2:29" x14ac:dyDescent="0.2">
      <c r="B172" s="32"/>
      <c r="C172" s="33" t="s">
        <v>7</v>
      </c>
      <c r="D172" s="129">
        <v>26028095</v>
      </c>
      <c r="E172" s="24">
        <f t="shared" si="16"/>
        <v>7.2847536546059022E-3</v>
      </c>
      <c r="F172" s="124">
        <v>132.09953532714965</v>
      </c>
      <c r="G172" s="2"/>
      <c r="H172" s="78"/>
      <c r="J172" s="78"/>
      <c r="K172" s="78"/>
      <c r="L172" s="6"/>
      <c r="M172" s="6"/>
      <c r="N172" s="6"/>
      <c r="O172" s="6"/>
      <c r="P172" s="6"/>
      <c r="Q172" s="6"/>
      <c r="R172" s="6"/>
      <c r="S172" s="6"/>
      <c r="T172" s="6"/>
      <c r="U172" s="6"/>
      <c r="V172" s="6"/>
      <c r="W172" s="6"/>
      <c r="X172" s="6"/>
      <c r="Y172" s="6"/>
      <c r="Z172" s="6"/>
      <c r="AA172" s="6"/>
      <c r="AB172" s="6"/>
      <c r="AC172" s="7"/>
    </row>
    <row r="173" spans="2:29" x14ac:dyDescent="0.2">
      <c r="B173" s="32"/>
      <c r="C173" s="33" t="s">
        <v>8</v>
      </c>
      <c r="D173" s="129">
        <v>26073980</v>
      </c>
      <c r="E173" s="24">
        <f t="shared" si="16"/>
        <v>1.7629027402890074E-3</v>
      </c>
      <c r="F173" s="124">
        <v>132.24840259743476</v>
      </c>
      <c r="G173" s="2"/>
      <c r="H173" s="78"/>
      <c r="J173" s="78"/>
      <c r="K173" s="78"/>
      <c r="L173" s="6"/>
      <c r="M173" s="6"/>
      <c r="N173" s="6"/>
      <c r="O173" s="6"/>
      <c r="P173" s="6"/>
      <c r="Q173" s="6"/>
      <c r="R173" s="6"/>
      <c r="S173" s="6"/>
      <c r="T173" s="6"/>
      <c r="U173" s="6"/>
      <c r="V173" s="6"/>
      <c r="W173" s="6"/>
      <c r="X173" s="6"/>
      <c r="Y173" s="6"/>
      <c r="Z173" s="6"/>
      <c r="AA173" s="6"/>
      <c r="AB173" s="6"/>
      <c r="AC173" s="7"/>
    </row>
    <row r="174" spans="2:29" x14ac:dyDescent="0.2">
      <c r="B174" s="32"/>
      <c r="C174" s="33" t="s">
        <v>9</v>
      </c>
      <c r="D174" s="129">
        <v>26235827</v>
      </c>
      <c r="E174" s="24">
        <f t="shared" si="16"/>
        <v>6.2072226794682717E-3</v>
      </c>
      <c r="F174" s="124">
        <v>132.98487230500794</v>
      </c>
      <c r="G174" s="2"/>
      <c r="H174" s="78"/>
      <c r="J174" s="78"/>
      <c r="K174" s="78"/>
      <c r="L174" s="6"/>
      <c r="M174" s="6"/>
      <c r="N174" s="6"/>
      <c r="O174" s="6"/>
      <c r="P174" s="6"/>
      <c r="Q174" s="6"/>
      <c r="R174" s="6"/>
      <c r="S174" s="6"/>
      <c r="T174" s="6"/>
      <c r="U174" s="6"/>
      <c r="V174" s="6"/>
      <c r="W174" s="6"/>
      <c r="X174" s="6"/>
      <c r="Y174" s="6"/>
      <c r="Z174" s="6"/>
      <c r="AA174" s="6"/>
      <c r="AB174" s="6"/>
      <c r="AC174" s="7"/>
    </row>
    <row r="175" spans="2:29" x14ac:dyDescent="0.2">
      <c r="B175" s="32"/>
      <c r="C175" s="33" t="s">
        <v>10</v>
      </c>
      <c r="D175" s="129">
        <v>26369801</v>
      </c>
      <c r="E175" s="24">
        <f t="shared" si="16"/>
        <v>5.1065285649276593E-3</v>
      </c>
      <c r="F175" s="124">
        <v>133.57921426225431</v>
      </c>
      <c r="G175" s="2"/>
      <c r="H175" s="78"/>
      <c r="J175" s="78"/>
      <c r="K175" s="78"/>
      <c r="L175" s="6"/>
      <c r="M175" s="6"/>
      <c r="N175" s="6"/>
      <c r="O175" s="6"/>
      <c r="P175" s="6"/>
      <c r="Q175" s="6"/>
      <c r="R175" s="6"/>
      <c r="S175" s="6"/>
      <c r="T175" s="6"/>
      <c r="U175" s="6"/>
      <c r="V175" s="6"/>
      <c r="W175" s="6"/>
      <c r="X175" s="6"/>
      <c r="Y175" s="6"/>
      <c r="Z175" s="6"/>
      <c r="AA175" s="6"/>
      <c r="AB175" s="6"/>
      <c r="AC175" s="7"/>
    </row>
    <row r="176" spans="2:29" ht="13.5" thickBot="1" x14ac:dyDescent="0.25">
      <c r="B176" s="34"/>
      <c r="C176" s="35" t="s">
        <v>11</v>
      </c>
      <c r="D176" s="130">
        <v>26571823</v>
      </c>
      <c r="E176" s="55">
        <f t="shared" si="16"/>
        <v>7.6611120425216228E-3</v>
      </c>
      <c r="F176" s="125">
        <v>134.51728944944981</v>
      </c>
      <c r="G176" s="2"/>
      <c r="H176" s="78"/>
      <c r="J176" s="78"/>
      <c r="K176" s="78"/>
      <c r="L176" s="6"/>
      <c r="M176" s="6"/>
      <c r="N176" s="6"/>
      <c r="O176" s="6"/>
      <c r="P176" s="6"/>
      <c r="Q176" s="6"/>
      <c r="R176" s="6"/>
      <c r="S176" s="6"/>
      <c r="T176" s="6"/>
      <c r="U176" s="6"/>
      <c r="V176" s="6"/>
      <c r="W176" s="6"/>
      <c r="X176" s="6"/>
      <c r="Y176" s="6"/>
      <c r="Z176" s="6"/>
      <c r="AA176" s="6"/>
      <c r="AB176" s="6"/>
      <c r="AC176" s="7"/>
    </row>
    <row r="177" spans="2:29" x14ac:dyDescent="0.2">
      <c r="B177" s="30">
        <v>2022</v>
      </c>
      <c r="C177" s="31" t="s">
        <v>1</v>
      </c>
      <c r="D177" s="128">
        <v>26490714</v>
      </c>
      <c r="E177" s="56">
        <f t="shared" si="16"/>
        <v>-3.0524439365714473E-3</v>
      </c>
      <c r="F177" s="123">
        <v>134.02176085748934</v>
      </c>
      <c r="G177" s="2"/>
      <c r="H177" s="78"/>
      <c r="J177" s="78"/>
      <c r="K177" s="78"/>
      <c r="L177" s="6"/>
      <c r="M177" s="6"/>
      <c r="N177" s="6"/>
      <c r="O177" s="6"/>
      <c r="P177" s="6"/>
      <c r="Q177" s="6"/>
      <c r="R177" s="6"/>
      <c r="S177" s="6"/>
      <c r="T177" s="6"/>
      <c r="U177" s="6"/>
      <c r="V177" s="6"/>
      <c r="W177" s="6"/>
      <c r="X177" s="6"/>
      <c r="Y177" s="6"/>
      <c r="Z177" s="6"/>
      <c r="AA177" s="6"/>
      <c r="AB177" s="6"/>
      <c r="AC177" s="7"/>
    </row>
    <row r="178" spans="2:29" x14ac:dyDescent="0.2">
      <c r="B178" s="32"/>
      <c r="C178" s="33" t="s">
        <v>33</v>
      </c>
      <c r="D178" s="129">
        <v>26234214</v>
      </c>
      <c r="E178" s="24">
        <f t="shared" si="16"/>
        <v>-9.6826382256061105E-3</v>
      </c>
      <c r="F178" s="124">
        <v>132.64008323922283</v>
      </c>
      <c r="G178" s="2"/>
      <c r="H178" s="78"/>
      <c r="J178" s="78"/>
      <c r="K178" s="78"/>
      <c r="L178" s="6"/>
      <c r="M178" s="6"/>
      <c r="N178" s="6"/>
      <c r="O178" s="6"/>
      <c r="P178" s="6"/>
      <c r="Q178" s="6"/>
      <c r="R178" s="6"/>
      <c r="S178" s="6"/>
      <c r="T178" s="6"/>
      <c r="U178" s="6"/>
      <c r="V178" s="6"/>
      <c r="W178" s="6"/>
      <c r="X178" s="6"/>
      <c r="Y178" s="6"/>
      <c r="Z178" s="6"/>
      <c r="AA178" s="6"/>
      <c r="AB178" s="6"/>
      <c r="AC178" s="7"/>
    </row>
    <row r="179" spans="2:29" x14ac:dyDescent="0.2">
      <c r="B179" s="32"/>
      <c r="C179" s="33" t="s">
        <v>2</v>
      </c>
      <c r="D179" s="129">
        <v>26953748</v>
      </c>
      <c r="E179" s="24">
        <f t="shared" si="16"/>
        <v>2.7427313050049751E-2</v>
      </c>
      <c r="F179" s="124">
        <v>136.19185637440572</v>
      </c>
      <c r="G179" s="2"/>
      <c r="H179" s="78"/>
      <c r="J179" s="78"/>
      <c r="K179" s="78"/>
      <c r="L179" s="6"/>
      <c r="M179" s="6"/>
      <c r="N179" s="6"/>
      <c r="O179" s="6"/>
      <c r="P179" s="6"/>
      <c r="Q179" s="6"/>
      <c r="R179" s="6"/>
      <c r="S179" s="6"/>
      <c r="T179" s="6"/>
      <c r="U179" s="6"/>
      <c r="V179" s="6"/>
      <c r="W179" s="6"/>
      <c r="X179" s="6"/>
      <c r="Y179" s="6"/>
      <c r="Z179" s="6"/>
      <c r="AA179" s="6"/>
      <c r="AB179" s="6"/>
      <c r="AC179" s="7"/>
    </row>
    <row r="180" spans="2:29" x14ac:dyDescent="0.2">
      <c r="B180" s="32"/>
      <c r="C180" s="33" t="s">
        <v>3</v>
      </c>
      <c r="D180" s="129">
        <v>26448641</v>
      </c>
      <c r="E180" s="24">
        <f t="shared" ref="E180:E191" si="17">+D180/D179-1</f>
        <v>-1.873976858431714E-2</v>
      </c>
      <c r="F180" s="124">
        <v>133.55518660149943</v>
      </c>
      <c r="G180" s="2"/>
      <c r="H180" s="78"/>
      <c r="J180" s="78"/>
      <c r="K180" s="78"/>
      <c r="L180" s="6"/>
      <c r="M180" s="6"/>
      <c r="N180" s="6"/>
      <c r="O180" s="6"/>
      <c r="P180" s="6"/>
      <c r="Q180" s="6"/>
      <c r="R180" s="6"/>
      <c r="S180" s="6"/>
      <c r="T180" s="6"/>
      <c r="U180" s="6"/>
      <c r="V180" s="6"/>
      <c r="W180" s="6"/>
      <c r="X180" s="6"/>
      <c r="Y180" s="6"/>
      <c r="Z180" s="6"/>
      <c r="AA180" s="6"/>
      <c r="AB180" s="6"/>
      <c r="AC180" s="7"/>
    </row>
    <row r="181" spans="2:29" x14ac:dyDescent="0.2">
      <c r="B181" s="32"/>
      <c r="C181" s="33" t="s">
        <v>4</v>
      </c>
      <c r="D181" s="129">
        <v>26261482</v>
      </c>
      <c r="E181" s="24">
        <f t="shared" si="17"/>
        <v>-7.0763182123422252E-3</v>
      </c>
      <c r="F181" s="124">
        <v>132.52634535792598</v>
      </c>
      <c r="G181" s="2"/>
      <c r="H181" s="78"/>
      <c r="J181" s="78"/>
      <c r="K181" s="78"/>
      <c r="L181" s="6"/>
      <c r="M181" s="6"/>
      <c r="N181" s="6"/>
      <c r="O181" s="6"/>
      <c r="P181" s="6"/>
      <c r="Q181" s="6"/>
      <c r="R181" s="6"/>
      <c r="S181" s="6"/>
      <c r="T181" s="6"/>
      <c r="U181" s="6"/>
      <c r="V181" s="6"/>
      <c r="W181" s="6"/>
      <c r="X181" s="6"/>
      <c r="Y181" s="6"/>
      <c r="Z181" s="6"/>
      <c r="AA181" s="6"/>
      <c r="AB181" s="6"/>
      <c r="AC181" s="7"/>
    </row>
    <row r="182" spans="2:29" x14ac:dyDescent="0.2">
      <c r="B182" s="32"/>
      <c r="C182" s="33" t="s">
        <v>5</v>
      </c>
      <c r="D182" s="129">
        <v>26205992</v>
      </c>
      <c r="E182" s="24">
        <f t="shared" si="17"/>
        <v>-2.1129805240999167E-3</v>
      </c>
      <c r="F182" s="124">
        <v>132.16284004040011</v>
      </c>
      <c r="G182" s="2"/>
      <c r="H182" s="78"/>
      <c r="J182" s="78"/>
      <c r="K182" s="78"/>
      <c r="L182" s="6"/>
      <c r="M182" s="6"/>
      <c r="N182" s="6"/>
      <c r="O182" s="6"/>
      <c r="P182" s="6"/>
      <c r="Q182" s="6"/>
      <c r="R182" s="6"/>
      <c r="S182" s="6"/>
      <c r="T182" s="6"/>
      <c r="U182" s="6"/>
      <c r="V182" s="6"/>
      <c r="W182" s="6"/>
      <c r="X182" s="6"/>
      <c r="Y182" s="6"/>
      <c r="Z182" s="6"/>
      <c r="AA182" s="6"/>
      <c r="AB182" s="6"/>
      <c r="AC182" s="7"/>
    </row>
    <row r="183" spans="2:29" x14ac:dyDescent="0.2">
      <c r="B183" s="32"/>
      <c r="C183" s="33" t="s">
        <v>6</v>
      </c>
      <c r="D183" s="129">
        <v>26040107</v>
      </c>
      <c r="E183" s="24">
        <f t="shared" si="17"/>
        <v>-6.330040854778507E-3</v>
      </c>
      <c r="F183" s="124">
        <v>131.2532506026815</v>
      </c>
      <c r="G183" s="2"/>
      <c r="H183" s="78"/>
      <c r="J183" s="78"/>
      <c r="K183" s="78"/>
      <c r="L183" s="6"/>
      <c r="M183" s="6"/>
      <c r="N183" s="6"/>
      <c r="O183" s="6"/>
      <c r="P183" s="6"/>
      <c r="Q183" s="6"/>
      <c r="R183" s="6"/>
      <c r="S183" s="6"/>
      <c r="T183" s="6"/>
      <c r="U183" s="6"/>
      <c r="V183" s="6"/>
      <c r="W183" s="6"/>
      <c r="X183" s="6"/>
      <c r="Y183" s="6"/>
      <c r="Z183" s="6"/>
      <c r="AA183" s="6"/>
      <c r="AB183" s="6"/>
      <c r="AC183" s="7"/>
    </row>
    <row r="184" spans="2:29" x14ac:dyDescent="0.2">
      <c r="B184" s="32"/>
      <c r="C184" s="33" t="s">
        <v>7</v>
      </c>
      <c r="D184" s="129">
        <v>26470736</v>
      </c>
      <c r="E184" s="24">
        <f t="shared" si="17"/>
        <v>1.653714402940043E-2</v>
      </c>
      <c r="F184" s="124">
        <v>133.34968658909193</v>
      </c>
      <c r="G184" s="2"/>
      <c r="H184" s="78"/>
      <c r="J184" s="78"/>
      <c r="K184" s="78"/>
      <c r="L184" s="6"/>
      <c r="M184" s="6"/>
      <c r="N184" s="6"/>
      <c r="O184" s="6"/>
      <c r="P184" s="6"/>
      <c r="Q184" s="6"/>
      <c r="R184" s="6"/>
      <c r="S184" s="6"/>
      <c r="T184" s="6"/>
      <c r="U184" s="6"/>
      <c r="V184" s="6"/>
      <c r="W184" s="6"/>
      <c r="X184" s="6"/>
      <c r="Y184" s="6"/>
      <c r="Z184" s="6"/>
      <c r="AA184" s="6"/>
      <c r="AB184" s="6"/>
      <c r="AC184" s="7"/>
    </row>
    <row r="185" spans="2:29" x14ac:dyDescent="0.2">
      <c r="B185" s="32"/>
      <c r="C185" s="33" t="s">
        <v>8</v>
      </c>
      <c r="D185" s="129">
        <v>26444818</v>
      </c>
      <c r="E185" s="24">
        <f t="shared" si="17"/>
        <v>-9.7911897878477649E-4</v>
      </c>
      <c r="F185" s="124">
        <v>133.14515824709255</v>
      </c>
      <c r="G185" s="2"/>
      <c r="H185" s="78"/>
      <c r="J185" s="78"/>
      <c r="K185" s="78"/>
      <c r="L185" s="6"/>
      <c r="M185" s="6"/>
      <c r="N185" s="6"/>
      <c r="O185" s="6"/>
      <c r="P185" s="6"/>
      <c r="Q185" s="6"/>
      <c r="R185" s="6"/>
      <c r="S185" s="6"/>
      <c r="T185" s="6"/>
      <c r="U185" s="6"/>
      <c r="V185" s="6"/>
      <c r="W185" s="6"/>
      <c r="X185" s="6"/>
      <c r="Y185" s="6"/>
      <c r="Z185" s="6"/>
      <c r="AA185" s="6"/>
      <c r="AB185" s="6"/>
      <c r="AC185" s="7"/>
    </row>
    <row r="186" spans="2:29" x14ac:dyDescent="0.2">
      <c r="B186" s="32"/>
      <c r="C186" s="33" t="s">
        <v>9</v>
      </c>
      <c r="D186" s="129">
        <v>26143032</v>
      </c>
      <c r="E186" s="24">
        <f t="shared" si="17"/>
        <v>-1.1411914424973579E-2</v>
      </c>
      <c r="F186" s="124">
        <v>131.55267916920727</v>
      </c>
      <c r="G186" s="2"/>
      <c r="H186" s="78"/>
      <c r="J186" s="78"/>
      <c r="K186" s="78"/>
      <c r="L186" s="6"/>
      <c r="M186" s="6"/>
      <c r="N186" s="6"/>
      <c r="O186" s="6"/>
      <c r="P186" s="6"/>
      <c r="Q186" s="6"/>
      <c r="R186" s="6"/>
      <c r="S186" s="6"/>
      <c r="T186" s="6"/>
      <c r="U186" s="6"/>
      <c r="V186" s="6"/>
      <c r="W186" s="6"/>
      <c r="X186" s="6"/>
      <c r="Y186" s="6"/>
      <c r="Z186" s="6"/>
      <c r="AA186" s="6"/>
      <c r="AB186" s="6"/>
      <c r="AC186" s="7"/>
    </row>
    <row r="187" spans="2:29" x14ac:dyDescent="0.2">
      <c r="B187" s="32"/>
      <c r="C187" s="33" t="s">
        <v>10</v>
      </c>
      <c r="D187" s="129">
        <v>26222765</v>
      </c>
      <c r="E187" s="24">
        <f t="shared" si="17"/>
        <v>3.0498757756942663E-3</v>
      </c>
      <c r="F187" s="124">
        <v>131.88071907445968</v>
      </c>
      <c r="G187" s="2"/>
      <c r="H187" s="78"/>
      <c r="J187" s="78"/>
      <c r="K187" s="78"/>
      <c r="L187" s="6"/>
      <c r="M187" s="6"/>
      <c r="N187" s="6"/>
      <c r="O187" s="6"/>
      <c r="P187" s="6"/>
      <c r="Q187" s="6"/>
      <c r="R187" s="6"/>
      <c r="S187" s="6"/>
      <c r="T187" s="6"/>
      <c r="U187" s="6"/>
      <c r="V187" s="6"/>
      <c r="W187" s="6"/>
      <c r="X187" s="6"/>
      <c r="Y187" s="6"/>
      <c r="Z187" s="6"/>
      <c r="AA187" s="6"/>
      <c r="AB187" s="6"/>
      <c r="AC187" s="7"/>
    </row>
    <row r="188" spans="2:29" ht="13.5" thickBot="1" x14ac:dyDescent="0.25">
      <c r="B188" s="34"/>
      <c r="C188" s="35" t="s">
        <v>11</v>
      </c>
      <c r="D188" s="130">
        <v>26418944</v>
      </c>
      <c r="E188" s="55">
        <f t="shared" si="17"/>
        <v>7.4812476868857392E-3</v>
      </c>
      <c r="F188" s="125">
        <v>132.79370623149046</v>
      </c>
      <c r="G188" s="2"/>
      <c r="H188" s="78"/>
      <c r="J188" s="78"/>
      <c r="K188" s="78"/>
      <c r="L188" s="6"/>
      <c r="M188" s="6"/>
      <c r="N188" s="6"/>
      <c r="O188" s="6"/>
      <c r="P188" s="6"/>
      <c r="Q188" s="6"/>
      <c r="R188" s="6"/>
      <c r="S188" s="6"/>
      <c r="T188" s="6"/>
      <c r="U188" s="6"/>
      <c r="V188" s="6"/>
      <c r="W188" s="6"/>
      <c r="X188" s="6"/>
      <c r="Y188" s="6"/>
      <c r="Z188" s="6"/>
      <c r="AA188" s="6"/>
      <c r="AB188" s="6"/>
      <c r="AC188" s="7"/>
    </row>
    <row r="189" spans="2:29" x14ac:dyDescent="0.2">
      <c r="B189" s="30">
        <v>2023</v>
      </c>
      <c r="C189" s="31" t="s">
        <v>1</v>
      </c>
      <c r="D189" s="128">
        <v>26398878</v>
      </c>
      <c r="E189" s="56">
        <f t="shared" si="17"/>
        <v>-7.5953073673196148E-4</v>
      </c>
      <c r="F189" s="123">
        <v>132.61933763052178</v>
      </c>
      <c r="G189" s="2"/>
      <c r="H189" s="78"/>
      <c r="J189" s="78"/>
      <c r="K189" s="78"/>
      <c r="L189" s="6"/>
      <c r="M189" s="6"/>
      <c r="N189" s="6"/>
      <c r="O189" s="6"/>
      <c r="P189" s="6"/>
      <c r="Q189" s="6"/>
      <c r="R189" s="6"/>
      <c r="S189" s="6"/>
      <c r="T189" s="6"/>
      <c r="U189" s="6"/>
      <c r="V189" s="6"/>
      <c r="W189" s="6"/>
      <c r="X189" s="6"/>
      <c r="Y189" s="6"/>
      <c r="Z189" s="6"/>
      <c r="AA189" s="6"/>
      <c r="AB189" s="6"/>
      <c r="AC189" s="7"/>
    </row>
    <row r="190" spans="2:29" x14ac:dyDescent="0.2">
      <c r="B190" s="32"/>
      <c r="C190" s="33" t="s">
        <v>33</v>
      </c>
      <c r="D190" s="129">
        <v>26214392</v>
      </c>
      <c r="E190" s="24">
        <f t="shared" si="17"/>
        <v>-6.988403067736404E-3</v>
      </c>
      <c r="F190" s="124">
        <v>131.61962707459668</v>
      </c>
      <c r="G190" s="2"/>
      <c r="H190" s="78"/>
      <c r="J190" s="78"/>
      <c r="K190" s="78"/>
      <c r="L190" s="6"/>
      <c r="M190" s="6"/>
      <c r="N190" s="6"/>
      <c r="O190" s="6"/>
      <c r="P190" s="6"/>
      <c r="Q190" s="6"/>
      <c r="R190" s="6"/>
      <c r="S190" s="6"/>
      <c r="T190" s="6"/>
      <c r="U190" s="6"/>
      <c r="V190" s="6"/>
      <c r="W190" s="6"/>
      <c r="X190" s="6"/>
      <c r="Y190" s="6"/>
      <c r="Z190" s="6"/>
      <c r="AA190" s="6"/>
      <c r="AB190" s="6"/>
      <c r="AC190" s="7"/>
    </row>
    <row r="191" spans="2:29" x14ac:dyDescent="0.2">
      <c r="B191" s="32"/>
      <c r="C191" s="33" t="s">
        <v>2</v>
      </c>
      <c r="D191" s="129">
        <v>26569446</v>
      </c>
      <c r="E191" s="24">
        <f t="shared" si="17"/>
        <v>1.3544239362865973E-2</v>
      </c>
      <c r="F191" s="124">
        <v>133.32849587191137</v>
      </c>
      <c r="G191" s="2"/>
      <c r="H191" s="78"/>
      <c r="J191" s="78"/>
      <c r="K191" s="78"/>
      <c r="L191" s="6"/>
      <c r="M191" s="6"/>
      <c r="N191" s="6"/>
      <c r="O191" s="6"/>
      <c r="P191" s="6"/>
      <c r="Q191" s="6"/>
      <c r="R191" s="6"/>
      <c r="S191" s="6"/>
      <c r="T191" s="6"/>
      <c r="U191" s="6"/>
      <c r="V191" s="6"/>
      <c r="W191" s="6"/>
      <c r="X191" s="6"/>
      <c r="Y191" s="6"/>
      <c r="Z191" s="6"/>
      <c r="AA191" s="6"/>
      <c r="AB191" s="6"/>
      <c r="AC191" s="7"/>
    </row>
    <row r="192" spans="2:29" x14ac:dyDescent="0.2">
      <c r="B192" s="32"/>
      <c r="C192" s="33" t="s">
        <v>3</v>
      </c>
      <c r="D192" s="129">
        <v>26442276</v>
      </c>
      <c r="E192" s="24">
        <f t="shared" ref="E192:E203" si="18">+D192/D191-1</f>
        <v>-4.7863248635293676E-3</v>
      </c>
      <c r="F192" s="124">
        <v>132.6169580221536</v>
      </c>
      <c r="G192" s="2"/>
      <c r="H192" s="78"/>
      <c r="J192" s="78"/>
      <c r="K192" s="78"/>
      <c r="L192" s="6"/>
      <c r="M192" s="6"/>
      <c r="N192" s="6"/>
      <c r="O192" s="6"/>
      <c r="P192" s="6"/>
      <c r="Q192" s="6"/>
      <c r="R192" s="6"/>
      <c r="S192" s="6"/>
      <c r="T192" s="6"/>
      <c r="U192" s="6"/>
      <c r="V192" s="6"/>
      <c r="W192" s="6"/>
      <c r="X192" s="6"/>
      <c r="Y192" s="6"/>
      <c r="Z192" s="6"/>
      <c r="AA192" s="6"/>
      <c r="AB192" s="6"/>
      <c r="AC192" s="7"/>
    </row>
    <row r="193" spans="2:29" x14ac:dyDescent="0.2">
      <c r="B193" s="32"/>
      <c r="C193" s="33" t="s">
        <v>4</v>
      </c>
      <c r="D193" s="129">
        <v>26508746</v>
      </c>
      <c r="E193" s="24">
        <f t="shared" si="18"/>
        <v>2.5137775583312649E-3</v>
      </c>
      <c r="F193" s="124">
        <v>132.87684005764723</v>
      </c>
      <c r="G193" s="2"/>
      <c r="H193" s="78"/>
      <c r="J193" s="78"/>
      <c r="K193" s="78"/>
      <c r="L193" s="6"/>
      <c r="M193" s="6"/>
      <c r="N193" s="6"/>
      <c r="O193" s="6"/>
      <c r="P193" s="6"/>
      <c r="Q193" s="6"/>
      <c r="R193" s="6"/>
      <c r="S193" s="6"/>
      <c r="T193" s="6"/>
      <c r="U193" s="6"/>
      <c r="V193" s="6"/>
      <c r="W193" s="6"/>
      <c r="X193" s="6"/>
      <c r="Y193" s="6"/>
      <c r="Z193" s="6"/>
      <c r="AA193" s="6"/>
      <c r="AB193" s="6"/>
      <c r="AC193" s="7"/>
    </row>
    <row r="194" spans="2:29" x14ac:dyDescent="0.2">
      <c r="B194" s="32"/>
      <c r="C194" s="33" t="s">
        <v>5</v>
      </c>
      <c r="D194" s="129">
        <v>26301035</v>
      </c>
      <c r="E194" s="24">
        <f t="shared" si="18"/>
        <v>-7.8355649112937797E-3</v>
      </c>
      <c r="F194" s="124">
        <v>131.76284382924999</v>
      </c>
      <c r="G194" s="2"/>
      <c r="H194" s="78"/>
      <c r="J194" s="78"/>
      <c r="K194" s="78"/>
      <c r="L194" s="6"/>
      <c r="M194" s="6"/>
      <c r="N194" s="6"/>
      <c r="O194" s="6"/>
      <c r="P194" s="6"/>
      <c r="Q194" s="6"/>
      <c r="R194" s="6"/>
      <c r="S194" s="6"/>
      <c r="T194" s="6"/>
      <c r="U194" s="6"/>
      <c r="V194" s="6"/>
      <c r="W194" s="6"/>
      <c r="X194" s="6"/>
      <c r="Y194" s="6"/>
      <c r="Z194" s="6"/>
      <c r="AA194" s="6"/>
      <c r="AB194" s="6"/>
      <c r="AC194" s="7"/>
    </row>
    <row r="195" spans="2:29" x14ac:dyDescent="0.2">
      <c r="B195" s="32"/>
      <c r="C195" s="33" t="s">
        <v>6</v>
      </c>
      <c r="D195" s="129">
        <v>26450899</v>
      </c>
      <c r="E195" s="24">
        <f t="shared" si="18"/>
        <v>5.6980267126369721E-3</v>
      </c>
      <c r="F195" s="124">
        <v>132.44424566335752</v>
      </c>
      <c r="G195" s="2"/>
      <c r="H195" s="78"/>
      <c r="J195" s="78"/>
      <c r="K195" s="78"/>
      <c r="L195" s="6"/>
      <c r="M195" s="6"/>
      <c r="N195" s="6"/>
      <c r="O195" s="6"/>
      <c r="P195" s="6"/>
      <c r="Q195" s="6"/>
      <c r="R195" s="6"/>
      <c r="S195" s="6"/>
      <c r="T195" s="6"/>
      <c r="U195" s="6"/>
      <c r="V195" s="6"/>
      <c r="W195" s="6"/>
      <c r="X195" s="6"/>
      <c r="Y195" s="6"/>
      <c r="Z195" s="6"/>
      <c r="AA195" s="6"/>
      <c r="AB195" s="6"/>
      <c r="AC195" s="7"/>
    </row>
    <row r="196" spans="2:29" x14ac:dyDescent="0.2">
      <c r="B196" s="32"/>
      <c r="C196" s="33" t="s">
        <v>7</v>
      </c>
      <c r="D196" s="129">
        <v>27015710</v>
      </c>
      <c r="E196" s="24">
        <f t="shared" si="18"/>
        <v>2.1353187277302066E-2</v>
      </c>
      <c r="F196" s="124">
        <v>135.20155863140187</v>
      </c>
      <c r="G196" s="2"/>
      <c r="H196" s="78"/>
      <c r="J196" s="78"/>
      <c r="K196" s="78"/>
      <c r="L196" s="6"/>
      <c r="M196" s="6"/>
      <c r="N196" s="6"/>
      <c r="O196" s="6"/>
      <c r="P196" s="6"/>
      <c r="Q196" s="6"/>
      <c r="R196" s="6"/>
      <c r="S196" s="6"/>
      <c r="T196" s="6"/>
      <c r="U196" s="6"/>
      <c r="V196" s="6"/>
      <c r="W196" s="6"/>
      <c r="X196" s="6"/>
      <c r="Y196" s="6"/>
      <c r="Z196" s="6"/>
      <c r="AA196" s="6"/>
      <c r="AB196" s="6"/>
      <c r="AC196" s="7"/>
    </row>
    <row r="197" spans="2:29" x14ac:dyDescent="0.2">
      <c r="B197" s="32"/>
      <c r="C197" s="33" t="s">
        <v>8</v>
      </c>
      <c r="D197" s="129">
        <v>26754362</v>
      </c>
      <c r="E197" s="24">
        <f t="shared" si="18"/>
        <v>-9.6739267633536574E-3</v>
      </c>
      <c r="F197" s="124">
        <v>133.82359303932628</v>
      </c>
      <c r="G197" s="2"/>
      <c r="H197" s="78"/>
      <c r="J197" s="78"/>
      <c r="K197" s="78"/>
      <c r="L197" s="6"/>
      <c r="M197" s="6"/>
      <c r="N197" s="6"/>
      <c r="O197" s="6"/>
      <c r="P197" s="6"/>
      <c r="Q197" s="6"/>
      <c r="R197" s="6"/>
      <c r="S197" s="6"/>
      <c r="T197" s="6"/>
      <c r="U197" s="6"/>
      <c r="V197" s="6"/>
      <c r="W197" s="6"/>
      <c r="X197" s="6"/>
      <c r="Y197" s="6"/>
      <c r="Z197" s="6"/>
      <c r="AA197" s="6"/>
      <c r="AB197" s="6"/>
      <c r="AC197" s="7"/>
    </row>
    <row r="198" spans="2:29" x14ac:dyDescent="0.2">
      <c r="B198" s="32"/>
      <c r="C198" s="33" t="s">
        <v>9</v>
      </c>
      <c r="D198" s="129">
        <v>26670682</v>
      </c>
      <c r="E198" s="24">
        <f t="shared" si="18"/>
        <v>-3.1277142770214095E-3</v>
      </c>
      <c r="F198" s="124">
        <v>133.33528751217202</v>
      </c>
      <c r="G198" s="2"/>
      <c r="H198" s="78"/>
      <c r="J198" s="78"/>
      <c r="K198" s="78"/>
      <c r="L198" s="6"/>
      <c r="M198" s="6"/>
      <c r="N198" s="6"/>
      <c r="O198" s="6"/>
      <c r="P198" s="6"/>
      <c r="Q198" s="6"/>
      <c r="R198" s="6"/>
      <c r="S198" s="6"/>
      <c r="T198" s="6"/>
      <c r="U198" s="6"/>
      <c r="V198" s="6"/>
      <c r="W198" s="6"/>
      <c r="X198" s="6"/>
      <c r="Y198" s="6"/>
      <c r="Z198" s="6"/>
      <c r="AA198" s="6"/>
      <c r="AB198" s="6"/>
      <c r="AC198" s="7"/>
    </row>
    <row r="199" spans="2:29" x14ac:dyDescent="0.2">
      <c r="B199" s="32"/>
      <c r="C199" s="33" t="s">
        <v>10</v>
      </c>
      <c r="D199" s="129">
        <v>26739842</v>
      </c>
      <c r="E199" s="24">
        <f t="shared" si="18"/>
        <v>2.5931095425306694E-3</v>
      </c>
      <c r="F199" s="124">
        <v>133.61118917542413</v>
      </c>
      <c r="G199" s="2"/>
      <c r="H199" s="78"/>
      <c r="J199" s="78"/>
      <c r="K199" s="78"/>
      <c r="L199" s="6"/>
      <c r="M199" s="6"/>
      <c r="N199" s="6"/>
      <c r="O199" s="6"/>
      <c r="P199" s="6"/>
      <c r="Q199" s="6"/>
      <c r="R199" s="6"/>
      <c r="S199" s="6"/>
      <c r="T199" s="6"/>
      <c r="U199" s="6"/>
      <c r="V199" s="6"/>
      <c r="W199" s="6"/>
      <c r="X199" s="6"/>
      <c r="Y199" s="6"/>
      <c r="Z199" s="6"/>
      <c r="AA199" s="6"/>
      <c r="AB199" s="6"/>
      <c r="AC199" s="7"/>
    </row>
    <row r="200" spans="2:29" ht="13.5" thickBot="1" x14ac:dyDescent="0.25">
      <c r="B200" s="34"/>
      <c r="C200" s="35" t="s">
        <v>11</v>
      </c>
      <c r="D200" s="130">
        <v>26710679</v>
      </c>
      <c r="E200" s="55">
        <f t="shared" si="18"/>
        <v>-1.0906197575887289E-3</v>
      </c>
      <c r="F200" s="125">
        <v>133.3957678908715</v>
      </c>
      <c r="G200" s="2"/>
      <c r="H200" s="78"/>
      <c r="J200" s="78"/>
      <c r="K200" s="78"/>
      <c r="L200" s="6"/>
      <c r="M200" s="6"/>
      <c r="N200" s="6"/>
      <c r="O200" s="6"/>
      <c r="P200" s="6"/>
      <c r="Q200" s="6"/>
      <c r="R200" s="6"/>
      <c r="S200" s="6"/>
      <c r="T200" s="6"/>
      <c r="U200" s="6"/>
      <c r="V200" s="6"/>
      <c r="W200" s="6"/>
      <c r="X200" s="6"/>
      <c r="Y200" s="6"/>
      <c r="Z200" s="6"/>
      <c r="AA200" s="6"/>
      <c r="AB200" s="6"/>
      <c r="AC200" s="7"/>
    </row>
    <row r="201" spans="2:29" x14ac:dyDescent="0.2">
      <c r="B201" s="30">
        <v>2024</v>
      </c>
      <c r="C201" s="31" t="s">
        <v>1</v>
      </c>
      <c r="D201" s="128">
        <v>26737010</v>
      </c>
      <c r="E201" s="56">
        <f t="shared" si="18"/>
        <v>9.8578549800243387E-4</v>
      </c>
      <c r="F201" s="123">
        <v>133.457569348752</v>
      </c>
      <c r="G201" s="2"/>
      <c r="H201" s="78"/>
      <c r="J201" s="78"/>
      <c r="K201" s="78"/>
      <c r="L201" s="6"/>
      <c r="M201" s="6"/>
      <c r="N201" s="6"/>
      <c r="O201" s="6"/>
      <c r="P201" s="6"/>
      <c r="Q201" s="6"/>
      <c r="R201" s="6"/>
      <c r="S201" s="6"/>
      <c r="T201" s="6"/>
      <c r="U201" s="6"/>
      <c r="V201" s="6"/>
      <c r="W201" s="6"/>
      <c r="X201" s="6"/>
      <c r="Y201" s="6"/>
      <c r="Z201" s="6"/>
      <c r="AA201" s="6"/>
      <c r="AB201" s="6"/>
      <c r="AC201" s="7"/>
    </row>
    <row r="202" spans="2:29" x14ac:dyDescent="0.2">
      <c r="B202" s="32"/>
      <c r="C202" s="33" t="s">
        <v>33</v>
      </c>
      <c r="D202" s="129">
        <v>26457410</v>
      </c>
      <c r="E202" s="24">
        <f t="shared" si="18"/>
        <v>-1.0457414647337182E-2</v>
      </c>
      <c r="F202" s="124">
        <v>131.99305087835748</v>
      </c>
      <c r="G202" s="2"/>
      <c r="H202" s="78"/>
      <c r="J202" s="78"/>
      <c r="K202" s="78"/>
      <c r="L202" s="6"/>
      <c r="M202" s="6"/>
      <c r="N202" s="6"/>
      <c r="O202" s="6"/>
      <c r="P202" s="6"/>
      <c r="Q202" s="6"/>
      <c r="R202" s="6"/>
      <c r="S202" s="6"/>
      <c r="T202" s="6"/>
      <c r="U202" s="6"/>
      <c r="V202" s="6"/>
      <c r="W202" s="6"/>
      <c r="X202" s="6"/>
      <c r="Y202" s="6"/>
      <c r="Z202" s="6"/>
      <c r="AA202" s="6"/>
      <c r="AB202" s="6"/>
      <c r="AC202" s="7"/>
    </row>
    <row r="203" spans="2:29" x14ac:dyDescent="0.2">
      <c r="B203" s="32"/>
      <c r="C203" s="33" t="s">
        <v>2</v>
      </c>
      <c r="D203" s="129">
        <v>26656451</v>
      </c>
      <c r="E203" s="24">
        <f t="shared" si="18"/>
        <v>7.5230719862602324E-3</v>
      </c>
      <c r="F203" s="124">
        <v>132.91670084350494</v>
      </c>
      <c r="G203" s="2"/>
      <c r="H203" s="78"/>
      <c r="J203" s="78"/>
      <c r="K203" s="78"/>
      <c r="L203" s="6"/>
      <c r="M203" s="6"/>
      <c r="N203" s="6"/>
      <c r="O203" s="6"/>
      <c r="P203" s="6"/>
      <c r="Q203" s="6"/>
      <c r="R203" s="6"/>
      <c r="S203" s="6"/>
      <c r="T203" s="6"/>
      <c r="U203" s="6"/>
      <c r="V203" s="6"/>
      <c r="W203" s="6"/>
      <c r="X203" s="6"/>
      <c r="Y203" s="6"/>
      <c r="Z203" s="6"/>
      <c r="AA203" s="6"/>
      <c r="AB203" s="6"/>
      <c r="AC203" s="7"/>
    </row>
    <row r="204" spans="2:29" x14ac:dyDescent="0.2">
      <c r="B204" s="32"/>
      <c r="C204" s="33" t="s">
        <v>3</v>
      </c>
      <c r="D204" s="129">
        <v>26515302</v>
      </c>
      <c r="E204" s="24">
        <f t="shared" ref="E204:E215" si="19">+D204/D203-1</f>
        <v>-5.2951159927479008E-3</v>
      </c>
      <c r="F204" s="124">
        <v>132.14398731272672</v>
      </c>
      <c r="G204" s="2"/>
      <c r="H204" s="78"/>
      <c r="J204" s="78"/>
      <c r="K204" s="78"/>
      <c r="L204" s="6"/>
      <c r="M204" s="6"/>
      <c r="N204" s="6"/>
      <c r="O204" s="6"/>
      <c r="P204" s="6"/>
      <c r="Q204" s="6"/>
      <c r="R204" s="6"/>
      <c r="S204" s="6"/>
      <c r="T204" s="6"/>
      <c r="U204" s="6"/>
      <c r="V204" s="6"/>
      <c r="W204" s="6"/>
      <c r="X204" s="6"/>
      <c r="Y204" s="6"/>
      <c r="Z204" s="6"/>
      <c r="AA204" s="6"/>
      <c r="AB204" s="6"/>
      <c r="AC204" s="7"/>
    </row>
    <row r="205" spans="2:29" x14ac:dyDescent="0.2">
      <c r="B205" s="32"/>
      <c r="C205" s="33" t="s">
        <v>4</v>
      </c>
      <c r="D205" s="129">
        <v>26651916</v>
      </c>
      <c r="E205" s="24">
        <f t="shared" si="19"/>
        <v>5.1522701872299681E-3</v>
      </c>
      <c r="F205" s="124">
        <v>132.75564179633494</v>
      </c>
      <c r="G205" s="2"/>
      <c r="H205" s="78"/>
      <c r="J205" s="78"/>
      <c r="K205" s="78"/>
      <c r="L205" s="6"/>
      <c r="M205" s="6"/>
      <c r="N205" s="6"/>
      <c r="O205" s="6"/>
      <c r="P205" s="6"/>
      <c r="Q205" s="6"/>
      <c r="R205" s="6"/>
      <c r="S205" s="6"/>
      <c r="T205" s="6"/>
      <c r="U205" s="6"/>
      <c r="V205" s="6"/>
      <c r="W205" s="6"/>
      <c r="X205" s="6"/>
      <c r="Y205" s="6"/>
      <c r="Z205" s="6"/>
      <c r="AA205" s="6"/>
      <c r="AB205" s="6"/>
      <c r="AC205" s="7"/>
    </row>
    <row r="206" spans="2:29" x14ac:dyDescent="0.2">
      <c r="B206" s="32"/>
      <c r="C206" s="33" t="s">
        <v>5</v>
      </c>
      <c r="D206" s="129">
        <v>26878200</v>
      </c>
      <c r="E206" s="24">
        <f t="shared" si="19"/>
        <v>8.4903464351306912E-3</v>
      </c>
      <c r="F206" s="124">
        <v>133.81308137350982</v>
      </c>
      <c r="G206" s="2"/>
      <c r="H206" s="78"/>
      <c r="J206" s="78"/>
      <c r="K206" s="78"/>
      <c r="L206" s="6"/>
      <c r="M206" s="6"/>
      <c r="N206" s="6"/>
      <c r="O206" s="6"/>
      <c r="P206" s="6"/>
      <c r="Q206" s="6"/>
      <c r="R206" s="6"/>
      <c r="S206" s="6"/>
      <c r="T206" s="6"/>
      <c r="U206" s="6"/>
      <c r="V206" s="6"/>
      <c r="W206" s="6"/>
      <c r="X206" s="6"/>
      <c r="Y206" s="6"/>
      <c r="Z206" s="6"/>
      <c r="AA206" s="6"/>
      <c r="AB206" s="6"/>
      <c r="AC206" s="7"/>
    </row>
    <row r="207" spans="2:29" x14ac:dyDescent="0.2">
      <c r="B207" s="32"/>
      <c r="C207" s="33" t="s">
        <v>6</v>
      </c>
      <c r="D207" s="129">
        <v>27103188</v>
      </c>
      <c r="E207" s="24">
        <f t="shared" si="19"/>
        <v>8.3706498203004465E-3</v>
      </c>
      <c r="F207" s="124">
        <v>134.8657186539395</v>
      </c>
      <c r="G207" s="2"/>
      <c r="H207" s="78"/>
      <c r="J207" s="78"/>
      <c r="K207" s="78"/>
      <c r="L207" s="6"/>
      <c r="M207" s="6"/>
      <c r="N207" s="6"/>
      <c r="O207" s="6"/>
      <c r="P207" s="6"/>
      <c r="Q207" s="6"/>
      <c r="R207" s="6"/>
      <c r="S207" s="6"/>
      <c r="T207" s="6"/>
      <c r="U207" s="6"/>
      <c r="V207" s="6"/>
      <c r="W207" s="6"/>
      <c r="X207" s="6"/>
      <c r="Y207" s="6"/>
      <c r="Z207" s="6"/>
      <c r="AA207" s="6"/>
      <c r="AB207" s="6"/>
      <c r="AC207" s="7"/>
    </row>
    <row r="208" spans="2:29" x14ac:dyDescent="0.2">
      <c r="B208" s="32"/>
      <c r="C208" s="33" t="s">
        <v>7</v>
      </c>
      <c r="D208" s="129">
        <v>25846573</v>
      </c>
      <c r="E208" s="24">
        <f t="shared" si="19"/>
        <v>-4.6364102997772827E-2</v>
      </c>
      <c r="F208" s="124">
        <v>128.54851768383227</v>
      </c>
      <c r="G208" s="2"/>
      <c r="H208" s="78"/>
      <c r="J208" s="78"/>
      <c r="K208" s="78"/>
      <c r="L208" s="6"/>
      <c r="M208" s="6"/>
      <c r="N208" s="6"/>
      <c r="O208" s="6"/>
      <c r="P208" s="6"/>
      <c r="Q208" s="6"/>
      <c r="R208" s="6"/>
      <c r="S208" s="6"/>
      <c r="T208" s="6"/>
      <c r="U208" s="6"/>
      <c r="V208" s="6"/>
      <c r="W208" s="6"/>
      <c r="X208" s="6"/>
      <c r="Y208" s="6"/>
      <c r="Z208" s="6"/>
      <c r="AA208" s="6"/>
      <c r="AB208" s="6"/>
      <c r="AC208" s="7"/>
    </row>
    <row r="209" spans="2:29" x14ac:dyDescent="0.2">
      <c r="B209" s="32"/>
      <c r="C209" s="33" t="s">
        <v>8</v>
      </c>
      <c r="D209" s="129">
        <v>25697536</v>
      </c>
      <c r="E209" s="24">
        <f t="shared" si="19"/>
        <v>-5.7662189877164538E-3</v>
      </c>
      <c r="F209" s="124">
        <v>127.74344032946831</v>
      </c>
      <c r="G209" s="2"/>
      <c r="H209" s="78"/>
      <c r="J209" s="78"/>
      <c r="K209" s="78"/>
      <c r="L209" s="6"/>
      <c r="M209" s="6"/>
      <c r="N209" s="6"/>
      <c r="O209" s="6"/>
      <c r="P209" s="6"/>
      <c r="Q209" s="6"/>
      <c r="R209" s="6"/>
      <c r="S209" s="6"/>
      <c r="T209" s="6"/>
      <c r="U209" s="6"/>
      <c r="V209" s="6"/>
      <c r="W209" s="6"/>
      <c r="X209" s="6"/>
      <c r="Y209" s="6"/>
      <c r="Z209" s="6"/>
      <c r="AA209" s="6"/>
      <c r="AB209" s="6"/>
      <c r="AC209" s="7"/>
    </row>
    <row r="210" spans="2:29" x14ac:dyDescent="0.2">
      <c r="B210" s="32"/>
      <c r="C210" s="33" t="s">
        <v>9</v>
      </c>
      <c r="D210" s="129">
        <v>26018476</v>
      </c>
      <c r="E210" s="24">
        <f t="shared" si="19"/>
        <v>1.2489135145097086E-2</v>
      </c>
      <c r="F210" s="124">
        <v>129.27427421931657</v>
      </c>
      <c r="G210" s="2"/>
      <c r="H210" s="78"/>
      <c r="J210" s="78"/>
      <c r="K210" s="78"/>
      <c r="L210" s="6"/>
      <c r="M210" s="6"/>
      <c r="N210" s="6"/>
      <c r="O210" s="6"/>
      <c r="P210" s="6"/>
      <c r="Q210" s="6"/>
      <c r="R210" s="6"/>
      <c r="S210" s="6"/>
      <c r="T210" s="6"/>
      <c r="U210" s="6"/>
      <c r="V210" s="6"/>
      <c r="W210" s="6"/>
      <c r="X210" s="6"/>
      <c r="Y210" s="6"/>
      <c r="Z210" s="6"/>
      <c r="AA210" s="6"/>
      <c r="AB210" s="6"/>
      <c r="AC210" s="7"/>
    </row>
    <row r="211" spans="2:29" x14ac:dyDescent="0.2">
      <c r="B211" s="32"/>
      <c r="C211" s="33" t="s">
        <v>10</v>
      </c>
      <c r="D211" s="129">
        <v>26192776</v>
      </c>
      <c r="E211" s="24">
        <f t="shared" si="19"/>
        <v>6.6990856804987065E-3</v>
      </c>
      <c r="F211" s="124">
        <v>130.07535476291753</v>
      </c>
      <c r="G211" s="2"/>
      <c r="H211" s="78"/>
      <c r="J211" s="78"/>
      <c r="K211" s="78"/>
      <c r="L211" s="6"/>
      <c r="M211" s="6"/>
      <c r="N211" s="6"/>
      <c r="O211" s="6"/>
      <c r="P211" s="6"/>
      <c r="Q211" s="6"/>
      <c r="R211" s="6"/>
      <c r="S211" s="6"/>
      <c r="T211" s="6"/>
      <c r="U211" s="6"/>
      <c r="V211" s="6"/>
      <c r="W211" s="6"/>
      <c r="X211" s="6"/>
      <c r="Y211" s="6"/>
      <c r="Z211" s="6"/>
      <c r="AA211" s="6"/>
      <c r="AB211" s="6"/>
      <c r="AC211" s="7"/>
    </row>
    <row r="212" spans="2:29" ht="13.5" thickBot="1" x14ac:dyDescent="0.25">
      <c r="B212" s="34"/>
      <c r="C212" s="35" t="s">
        <v>11</v>
      </c>
      <c r="D212" s="130">
        <v>26220026</v>
      </c>
      <c r="E212" s="55">
        <f t="shared" si="19"/>
        <v>1.0403631902169419E-3</v>
      </c>
      <c r="F212" s="125">
        <v>130.14573876122901</v>
      </c>
      <c r="G212" s="2"/>
      <c r="H212" s="78"/>
      <c r="J212" s="78"/>
      <c r="K212" s="78"/>
      <c r="L212" s="6"/>
      <c r="M212" s="6"/>
      <c r="N212" s="6"/>
      <c r="O212" s="6"/>
      <c r="P212" s="6"/>
      <c r="Q212" s="6"/>
      <c r="R212" s="6"/>
      <c r="S212" s="6"/>
      <c r="T212" s="6"/>
      <c r="U212" s="6"/>
      <c r="V212" s="6"/>
      <c r="W212" s="6"/>
      <c r="X212" s="6"/>
      <c r="Y212" s="6"/>
      <c r="Z212" s="6"/>
      <c r="AA212" s="6"/>
      <c r="AB212" s="6"/>
      <c r="AC212" s="7"/>
    </row>
    <row r="213" spans="2:29" x14ac:dyDescent="0.2">
      <c r="B213" s="30">
        <v>2025</v>
      </c>
      <c r="C213" s="31" t="s">
        <v>1</v>
      </c>
      <c r="D213" s="128">
        <v>26123885</v>
      </c>
      <c r="E213" s="56">
        <f t="shared" si="19"/>
        <v>-3.6667011695564744E-3</v>
      </c>
      <c r="F213" s="123">
        <v>129.60389424605074</v>
      </c>
      <c r="G213" s="2"/>
      <c r="H213" s="78"/>
      <c r="J213" s="78"/>
      <c r="K213" s="78"/>
      <c r="L213" s="6"/>
      <c r="M213" s="6"/>
      <c r="N213" s="6"/>
      <c r="O213" s="6"/>
      <c r="P213" s="6"/>
      <c r="Q213" s="6"/>
      <c r="R213" s="6"/>
      <c r="S213" s="6"/>
      <c r="T213" s="6"/>
      <c r="U213" s="6"/>
      <c r="V213" s="6"/>
      <c r="W213" s="6"/>
      <c r="X213" s="6"/>
      <c r="Y213" s="6"/>
      <c r="Z213" s="6"/>
      <c r="AA213" s="6"/>
      <c r="AB213" s="6"/>
      <c r="AC213" s="7"/>
    </row>
    <row r="214" spans="2:29" x14ac:dyDescent="0.2">
      <c r="B214" s="32"/>
      <c r="C214" s="33" t="s">
        <v>33</v>
      </c>
      <c r="D214" s="129">
        <v>25647785</v>
      </c>
      <c r="E214" s="24">
        <f t="shared" si="19"/>
        <v>-1.8224701264762166E-2</v>
      </c>
      <c r="F214" s="124">
        <v>127.17850427245089</v>
      </c>
      <c r="G214" s="2"/>
      <c r="H214" s="78"/>
      <c r="J214" s="78"/>
      <c r="K214" s="78"/>
      <c r="L214" s="6"/>
      <c r="M214" s="6"/>
      <c r="N214" s="6"/>
      <c r="O214" s="6"/>
      <c r="P214" s="6"/>
      <c r="Q214" s="6"/>
      <c r="R214" s="6"/>
      <c r="S214" s="6"/>
      <c r="T214" s="6"/>
      <c r="U214" s="6"/>
      <c r="V214" s="6"/>
      <c r="W214" s="6"/>
      <c r="X214" s="6"/>
      <c r="Y214" s="6"/>
      <c r="Z214" s="6"/>
      <c r="AA214" s="6"/>
      <c r="AB214" s="6"/>
      <c r="AC214" s="7"/>
    </row>
    <row r="215" spans="2:29" x14ac:dyDescent="0.2">
      <c r="B215" s="32"/>
      <c r="C215" s="33" t="s">
        <v>2</v>
      </c>
      <c r="D215" s="129">
        <v>25343065</v>
      </c>
      <c r="E215" s="24">
        <f t="shared" si="19"/>
        <v>-1.1880948003891945E-2</v>
      </c>
      <c r="F215" s="124">
        <v>125.60492097635441</v>
      </c>
      <c r="G215" s="2"/>
      <c r="H215" s="78"/>
      <c r="J215" s="78"/>
      <c r="K215" s="78"/>
      <c r="L215" s="6"/>
      <c r="M215" s="6"/>
      <c r="N215" s="6"/>
      <c r="O215" s="6"/>
      <c r="P215" s="6"/>
      <c r="Q215" s="6"/>
      <c r="R215" s="6"/>
      <c r="S215" s="6"/>
      <c r="T215" s="6"/>
      <c r="U215" s="6"/>
      <c r="V215" s="6"/>
      <c r="W215" s="6"/>
      <c r="X215" s="6"/>
      <c r="Y215" s="6"/>
      <c r="Z215" s="6"/>
      <c r="AA215" s="6"/>
      <c r="AB215" s="6"/>
      <c r="AC215" s="7"/>
    </row>
    <row r="216" spans="2:29" x14ac:dyDescent="0.2">
      <c r="B216" s="32"/>
      <c r="C216" s="33" t="s">
        <v>3</v>
      </c>
      <c r="D216" s="129">
        <v>24738221</v>
      </c>
      <c r="E216" s="24">
        <f t="shared" ref="E216:E218" si="20">+D216/D215-1</f>
        <v>-2.3866252957169931E-2</v>
      </c>
      <c r="F216" s="124">
        <v>122.5461744738171</v>
      </c>
      <c r="G216" s="2"/>
      <c r="H216" s="78"/>
      <c r="J216" s="78"/>
      <c r="K216" s="78"/>
      <c r="L216" s="6"/>
      <c r="M216" s="6"/>
      <c r="N216" s="6"/>
      <c r="O216" s="6"/>
      <c r="P216" s="6"/>
      <c r="Q216" s="6"/>
      <c r="R216" s="6"/>
      <c r="S216" s="6"/>
      <c r="T216" s="6"/>
      <c r="U216" s="6"/>
      <c r="V216" s="6"/>
      <c r="W216" s="6"/>
      <c r="X216" s="6"/>
      <c r="Y216" s="6"/>
      <c r="Z216" s="6"/>
      <c r="AA216" s="6"/>
      <c r="AB216" s="6"/>
      <c r="AC216" s="7"/>
    </row>
    <row r="217" spans="2:29" x14ac:dyDescent="0.2">
      <c r="B217" s="32"/>
      <c r="C217" s="33" t="s">
        <v>4</v>
      </c>
      <c r="D217" s="129">
        <v>24705204</v>
      </c>
      <c r="E217" s="24">
        <f t="shared" si="20"/>
        <v>-1.3346553901349978E-3</v>
      </c>
      <c r="F217" s="124">
        <v>122.32173196833853</v>
      </c>
      <c r="G217" s="2"/>
      <c r="H217" s="78"/>
      <c r="J217" s="78"/>
      <c r="K217" s="78"/>
      <c r="L217" s="6"/>
      <c r="M217" s="6"/>
      <c r="N217" s="6"/>
      <c r="O217" s="6"/>
      <c r="P217" s="6"/>
      <c r="Q217" s="6"/>
      <c r="R217" s="6"/>
      <c r="S217" s="6"/>
      <c r="T217" s="6"/>
      <c r="U217" s="6"/>
      <c r="V217" s="6"/>
      <c r="W217" s="6"/>
      <c r="X217" s="6"/>
      <c r="Y217" s="6"/>
      <c r="Z217" s="6"/>
      <c r="AA217" s="6"/>
      <c r="AB217" s="6"/>
      <c r="AC217" s="7"/>
    </row>
    <row r="218" spans="2:29" ht="13.5" thickBot="1" x14ac:dyDescent="0.25">
      <c r="B218" s="34"/>
      <c r="C218" s="35" t="s">
        <v>5</v>
      </c>
      <c r="D218" s="130">
        <v>24496235</v>
      </c>
      <c r="E218" s="55">
        <f t="shared" si="20"/>
        <v>-8.4585012938974691E-3</v>
      </c>
      <c r="F218" s="125">
        <v>121.22676288701201</v>
      </c>
      <c r="G218" s="2"/>
      <c r="H218" s="78"/>
      <c r="J218" s="78"/>
      <c r="K218" s="78"/>
      <c r="L218" s="6"/>
      <c r="M218" s="6"/>
      <c r="N218" s="6"/>
      <c r="O218" s="6"/>
      <c r="P218" s="6"/>
      <c r="Q218" s="6"/>
      <c r="R218" s="6"/>
      <c r="S218" s="6"/>
      <c r="T218" s="6"/>
      <c r="U218" s="6"/>
      <c r="V218" s="6"/>
      <c r="W218" s="6"/>
      <c r="X218" s="6"/>
      <c r="Y218" s="6"/>
      <c r="Z218" s="6"/>
      <c r="AA218" s="6"/>
      <c r="AB218" s="6"/>
      <c r="AC218" s="7"/>
    </row>
    <row r="219" spans="2:29" ht="13.5" thickBot="1" x14ac:dyDescent="0.25">
      <c r="B219" s="19"/>
      <c r="C219" s="19"/>
      <c r="D219" s="6"/>
      <c r="E219" s="12"/>
      <c r="F219" s="9"/>
      <c r="G219" s="2"/>
      <c r="H219" s="78"/>
      <c r="J219" s="78"/>
      <c r="K219" s="78"/>
      <c r="L219" s="6"/>
      <c r="M219" s="6"/>
      <c r="N219" s="6"/>
      <c r="O219" s="6"/>
      <c r="P219" s="6"/>
      <c r="Q219" s="6"/>
      <c r="R219" s="6"/>
      <c r="S219" s="6"/>
      <c r="T219" s="6"/>
      <c r="U219" s="6"/>
      <c r="V219" s="6"/>
      <c r="W219" s="6"/>
      <c r="X219" s="6"/>
      <c r="Y219" s="6"/>
      <c r="Z219" s="6"/>
      <c r="AA219" s="6"/>
      <c r="AB219" s="6"/>
      <c r="AC219" s="7"/>
    </row>
    <row r="220" spans="2:29" ht="13.5" thickBot="1" x14ac:dyDescent="0.25">
      <c r="B220" s="175" t="s">
        <v>71</v>
      </c>
      <c r="C220" s="162"/>
      <c r="D220" s="163">
        <f>+D218/D206-1</f>
        <v>-8.8620703767365416E-2</v>
      </c>
      <c r="E220" s="163"/>
      <c r="F220" s="164">
        <f>+F218/F206-1</f>
        <v>-9.4058954156850061E-2</v>
      </c>
      <c r="G220" s="2"/>
      <c r="H220" s="78"/>
      <c r="J220" s="78"/>
      <c r="K220" s="78"/>
      <c r="L220" s="6"/>
      <c r="M220" s="6"/>
      <c r="N220" s="6"/>
      <c r="O220" s="6"/>
      <c r="P220" s="6"/>
      <c r="Q220" s="6"/>
      <c r="R220" s="6"/>
      <c r="S220" s="6"/>
      <c r="T220" s="6"/>
      <c r="U220" s="6"/>
      <c r="V220" s="6"/>
      <c r="W220" s="6"/>
      <c r="X220" s="6"/>
      <c r="Y220" s="6"/>
      <c r="Z220" s="6"/>
      <c r="AA220" s="6"/>
      <c r="AB220" s="6"/>
      <c r="AC220" s="7"/>
    </row>
    <row r="221" spans="2:29" x14ac:dyDescent="0.2">
      <c r="B221" s="94"/>
      <c r="C221" s="95"/>
      <c r="D221" s="6"/>
      <c r="E221" s="12"/>
      <c r="F221" s="9"/>
      <c r="G221" s="2"/>
      <c r="H221" s="78"/>
      <c r="J221" s="78"/>
      <c r="K221" s="78"/>
      <c r="L221" s="6"/>
      <c r="M221" s="6"/>
      <c r="N221" s="6"/>
      <c r="O221" s="6"/>
      <c r="P221" s="6"/>
      <c r="Q221" s="6"/>
      <c r="R221" s="6"/>
      <c r="S221" s="6"/>
      <c r="T221" s="6"/>
      <c r="U221" s="6"/>
      <c r="V221" s="6"/>
      <c r="W221" s="6"/>
      <c r="X221" s="6"/>
      <c r="Y221" s="6"/>
      <c r="Z221" s="6"/>
      <c r="AA221" s="6"/>
      <c r="AB221" s="6"/>
      <c r="AC221" s="7"/>
    </row>
    <row r="222" spans="2:29" x14ac:dyDescent="0.2">
      <c r="B222" s="51" t="s">
        <v>27</v>
      </c>
      <c r="D222" s="82"/>
      <c r="AC222" s="3"/>
    </row>
    <row r="223" spans="2:29" x14ac:dyDescent="0.2">
      <c r="D223" s="29"/>
    </row>
    <row r="224" spans="2:29" x14ac:dyDescent="0.2">
      <c r="D224" s="29"/>
      <c r="J224" s="8"/>
      <c r="K224" s="2"/>
      <c r="L224" s="2"/>
    </row>
    <row r="225" spans="4:12" x14ac:dyDescent="0.2">
      <c r="D225" s="29"/>
      <c r="J225" s="8"/>
      <c r="K225" s="2"/>
      <c r="L225" s="2"/>
    </row>
    <row r="226" spans="4:12" x14ac:dyDescent="0.2">
      <c r="D226" s="29"/>
      <c r="J226" s="8"/>
      <c r="K226" s="2"/>
      <c r="L226" s="2"/>
    </row>
    <row r="227" spans="4:12" x14ac:dyDescent="0.2">
      <c r="D227" s="29"/>
      <c r="J227" s="8"/>
      <c r="K227" s="2"/>
      <c r="L227" s="2"/>
    </row>
    <row r="228" spans="4:12" x14ac:dyDescent="0.2">
      <c r="D228" s="29"/>
      <c r="J228" s="8"/>
      <c r="K228" s="2"/>
      <c r="L228" s="2"/>
    </row>
    <row r="229" spans="4:12" x14ac:dyDescent="0.2">
      <c r="D229" s="29"/>
      <c r="J229" s="8"/>
      <c r="K229" s="2"/>
      <c r="L229" s="2"/>
    </row>
    <row r="230" spans="4:12" x14ac:dyDescent="0.2">
      <c r="D230" s="29"/>
      <c r="J230" s="8"/>
      <c r="K230" s="2"/>
      <c r="L230" s="2"/>
    </row>
    <row r="231" spans="4:12" x14ac:dyDescent="0.2">
      <c r="D231" s="29"/>
      <c r="J231" s="8"/>
      <c r="K231" s="2"/>
      <c r="L231" s="2"/>
    </row>
    <row r="232" spans="4:12" x14ac:dyDescent="0.2">
      <c r="D232" s="29"/>
      <c r="J232" s="8"/>
      <c r="K232" s="2"/>
      <c r="L232" s="2"/>
    </row>
    <row r="233" spans="4:12" x14ac:dyDescent="0.2">
      <c r="D233" s="29"/>
      <c r="J233" s="8"/>
      <c r="K233" s="2"/>
      <c r="L233" s="2"/>
    </row>
    <row r="234" spans="4:12" x14ac:dyDescent="0.2">
      <c r="D234" s="29"/>
      <c r="J234" s="8"/>
      <c r="K234" s="2"/>
      <c r="L234" s="2"/>
    </row>
    <row r="235" spans="4:12" x14ac:dyDescent="0.2">
      <c r="D235" s="29"/>
      <c r="J235" s="8"/>
      <c r="K235" s="2"/>
      <c r="L235" s="2"/>
    </row>
    <row r="236" spans="4:12" x14ac:dyDescent="0.2">
      <c r="D236" s="29"/>
      <c r="J236" s="8"/>
      <c r="K236" s="2"/>
      <c r="L236" s="2"/>
    </row>
    <row r="237" spans="4:12" x14ac:dyDescent="0.2">
      <c r="D237" s="29"/>
      <c r="J237" s="8"/>
      <c r="K237" s="2"/>
      <c r="L237" s="2"/>
    </row>
    <row r="238" spans="4:12" x14ac:dyDescent="0.2">
      <c r="D238" s="29"/>
      <c r="J238" s="8"/>
      <c r="K238" s="2"/>
      <c r="L238" s="2"/>
    </row>
    <row r="239" spans="4:12" x14ac:dyDescent="0.2">
      <c r="D239" s="29"/>
      <c r="J239" s="8"/>
      <c r="K239" s="2"/>
      <c r="L239" s="2"/>
    </row>
    <row r="240" spans="4:12" x14ac:dyDescent="0.2">
      <c r="D240" s="29"/>
      <c r="J240" s="8"/>
      <c r="K240" s="2"/>
      <c r="L240" s="2"/>
    </row>
    <row r="241" spans="4:12" x14ac:dyDescent="0.2">
      <c r="D241" s="29"/>
      <c r="J241" s="8"/>
      <c r="K241" s="2"/>
      <c r="L241" s="2"/>
    </row>
    <row r="242" spans="4:12" x14ac:dyDescent="0.2">
      <c r="D242" s="29"/>
      <c r="J242" s="8"/>
      <c r="K242" s="2"/>
      <c r="L242" s="2"/>
    </row>
    <row r="243" spans="4:12" x14ac:dyDescent="0.2">
      <c r="D243" s="29"/>
      <c r="J243" s="8"/>
      <c r="K243" s="2"/>
      <c r="L243" s="2"/>
    </row>
    <row r="244" spans="4:12" x14ac:dyDescent="0.2">
      <c r="D244" s="29"/>
      <c r="J244" s="8"/>
      <c r="K244" s="2"/>
      <c r="L244" s="2"/>
    </row>
    <row r="245" spans="4:12" x14ac:dyDescent="0.2">
      <c r="D245" s="29"/>
      <c r="J245" s="8"/>
      <c r="K245" s="2"/>
      <c r="L245" s="2"/>
    </row>
    <row r="246" spans="4:12" x14ac:dyDescent="0.2">
      <c r="D246" s="29"/>
      <c r="J246" s="8"/>
      <c r="K246" s="2"/>
      <c r="L246" s="2"/>
    </row>
    <row r="247" spans="4:12" x14ac:dyDescent="0.2">
      <c r="D247" s="29"/>
      <c r="J247" s="8"/>
      <c r="K247" s="2"/>
      <c r="L247" s="2"/>
    </row>
    <row r="248" spans="4:12" x14ac:dyDescent="0.2">
      <c r="D248" s="29"/>
      <c r="J248" s="8"/>
      <c r="K248" s="2"/>
      <c r="L248" s="2"/>
    </row>
    <row r="249" spans="4:12" x14ac:dyDescent="0.2"/>
    <row r="252" spans="4:12" hidden="1" x14ac:dyDescent="0.2">
      <c r="F252" s="17"/>
      <c r="G252" s="17"/>
    </row>
    <row r="353" x14ac:dyDescent="0.2"/>
    <row r="356" x14ac:dyDescent="0.2"/>
    <row r="357" x14ac:dyDescent="0.2"/>
    <row r="360" x14ac:dyDescent="0.2"/>
    <row r="363" x14ac:dyDescent="0.2"/>
    <row r="366" x14ac:dyDescent="0.2"/>
    <row r="369" x14ac:dyDescent="0.2"/>
    <row r="372" x14ac:dyDescent="0.2"/>
    <row r="373" x14ac:dyDescent="0.2"/>
    <row r="375" x14ac:dyDescent="0.2"/>
    <row r="376" x14ac:dyDescent="0.2"/>
    <row r="379" x14ac:dyDescent="0.2"/>
    <row r="382" x14ac:dyDescent="0.2"/>
    <row r="385" x14ac:dyDescent="0.2"/>
  </sheetData>
  <phoneticPr fontId="0" type="noConversion"/>
  <hyperlinks>
    <hyperlink ref="B5" location="ÍNDICE!A1" display="&lt;&lt; VOLVER" xr:uid="{00000000-0004-0000-0100-000000000000}"/>
    <hyperlink ref="B222" location="ÍNDICE!A1" display="&lt;&lt; VOLVER" xr:uid="{00000000-0004-0000-0100-000001000000}"/>
  </hyperlinks>
  <printOptions horizontalCentered="1"/>
  <pageMargins left="0.78740157480314965" right="0.78740157480314965" top="0.98425196850393704" bottom="0.98425196850393704" header="0" footer="0"/>
  <pageSetup paperSize="9" scale="81" orientation="portrait" r:id="rId1"/>
  <headerFooter alignWithMargins="0"/>
  <ignoredErrors>
    <ignoredError sqref="E13:E14 E17:E31"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383"/>
  <sheetViews>
    <sheetView showGridLines="0" tabSelected="1" zoomScaleNormal="100" zoomScaleSheetLayoutView="100" workbookViewId="0">
      <selection activeCell="M32" sqref="M32"/>
    </sheetView>
  </sheetViews>
  <sheetFormatPr baseColWidth="10" defaultColWidth="0" defaultRowHeight="12.75" zeroHeight="1" x14ac:dyDescent="0.2"/>
  <cols>
    <col min="1" max="1" width="18.42578125" customWidth="1"/>
    <col min="2" max="2" width="13.28515625" customWidth="1"/>
    <col min="3" max="3" width="7.42578125" customWidth="1"/>
    <col min="4" max="4" width="16.140625" customWidth="1"/>
    <col min="5" max="5" width="11.42578125" customWidth="1"/>
    <col min="6" max="7" width="12.42578125" bestFit="1" customWidth="1"/>
    <col min="8" max="8" width="11.140625" customWidth="1"/>
    <col min="9" max="11" width="13.42578125" customWidth="1"/>
    <col min="12" max="12" width="19.5703125" customWidth="1"/>
    <col min="13" max="13" width="24.42578125" customWidth="1"/>
    <col min="14" max="24" width="3" customWidth="1"/>
    <col min="25" max="30" width="3" hidden="1" customWidth="1"/>
    <col min="31" max="31" width="13.28515625" hidden="1" customWidth="1"/>
    <col min="32" max="32" width="5.42578125" hidden="1" customWidth="1"/>
    <col min="33" max="255" width="3" hidden="1" customWidth="1"/>
  </cols>
  <sheetData>
    <row r="1" spans="1:33" s="18" customFormat="1" ht="33.75" customHeight="1" x14ac:dyDescent="0.2"/>
    <row r="2" spans="1:33" s="2" customFormat="1" ht="12.75" customHeight="1" x14ac:dyDescent="0.2">
      <c r="B2" s="160" t="s">
        <v>12</v>
      </c>
      <c r="D2" s="27"/>
      <c r="E2" s="27"/>
      <c r="F2" s="27"/>
    </row>
    <row r="3" spans="1:33" s="2" customFormat="1" ht="10.5" customHeight="1" x14ac:dyDescent="0.2">
      <c r="B3" s="160" t="s">
        <v>48</v>
      </c>
      <c r="D3" s="27"/>
      <c r="E3" s="27"/>
      <c r="F3" s="27"/>
    </row>
    <row r="4" spans="1:33" s="2" customFormat="1" ht="10.5" customHeight="1" x14ac:dyDescent="0.2">
      <c r="B4" s="26"/>
      <c r="D4" s="27"/>
      <c r="E4" s="27"/>
      <c r="F4" s="27"/>
    </row>
    <row r="5" spans="1:33" s="18" customFormat="1" ht="28.5" customHeight="1" thickBot="1" x14ac:dyDescent="0.25">
      <c r="B5" s="51" t="s">
        <v>27</v>
      </c>
      <c r="Z5" s="3"/>
    </row>
    <row r="6" spans="1:33" ht="36.75" thickBot="1" x14ac:dyDescent="0.25">
      <c r="A6" s="1"/>
      <c r="B6" s="149" t="s">
        <v>13</v>
      </c>
      <c r="C6" s="150" t="s">
        <v>19</v>
      </c>
      <c r="D6" s="151" t="s">
        <v>16</v>
      </c>
      <c r="E6" s="152" t="s">
        <v>21</v>
      </c>
      <c r="F6" s="152" t="s">
        <v>22</v>
      </c>
      <c r="G6" s="152" t="s">
        <v>17</v>
      </c>
      <c r="H6" s="152" t="s">
        <v>23</v>
      </c>
      <c r="I6" s="153" t="s">
        <v>24</v>
      </c>
      <c r="J6" s="156" t="s">
        <v>67</v>
      </c>
      <c r="K6" s="4"/>
      <c r="L6" s="4"/>
      <c r="M6" s="4"/>
      <c r="N6" s="4"/>
      <c r="O6" s="4"/>
      <c r="P6" s="4"/>
      <c r="Q6" s="4"/>
      <c r="R6" s="4"/>
      <c r="S6" s="4"/>
      <c r="T6" s="4"/>
      <c r="U6" s="4"/>
      <c r="V6" s="4"/>
      <c r="W6" s="4"/>
      <c r="X6" s="4"/>
      <c r="Y6" s="4"/>
      <c r="Z6" s="4"/>
      <c r="AA6" s="4"/>
      <c r="AB6" s="4"/>
      <c r="AC6" s="4"/>
      <c r="AD6" s="4"/>
      <c r="AE6" s="5"/>
      <c r="AF6" s="1"/>
      <c r="AG6" s="1"/>
    </row>
    <row r="7" spans="1:33" x14ac:dyDescent="0.2">
      <c r="A7" s="1"/>
      <c r="B7" s="32">
        <v>2000</v>
      </c>
      <c r="C7" s="33" t="s">
        <v>11</v>
      </c>
      <c r="D7" s="43">
        <v>1068130</v>
      </c>
      <c r="E7" s="135"/>
      <c r="F7" s="136">
        <v>6.8979562222309125</v>
      </c>
      <c r="G7" s="44">
        <v>2333395</v>
      </c>
      <c r="H7" s="135"/>
      <c r="I7" s="140">
        <v>15.069005232670646</v>
      </c>
      <c r="J7" s="133">
        <f>+D7+G7</f>
        <v>3401525</v>
      </c>
      <c r="K7" s="6"/>
      <c r="L7" s="6"/>
      <c r="M7" s="6"/>
      <c r="N7" s="6"/>
      <c r="O7" s="6"/>
      <c r="P7" s="6"/>
      <c r="Q7" s="6"/>
      <c r="R7" s="6"/>
      <c r="S7" s="6"/>
      <c r="T7" s="6"/>
      <c r="U7" s="6"/>
      <c r="V7" s="6"/>
      <c r="W7" s="6"/>
      <c r="X7" s="6"/>
      <c r="Y7" s="6"/>
      <c r="Z7" s="6"/>
      <c r="AA7" s="6"/>
      <c r="AB7" s="6"/>
      <c r="AC7" s="6"/>
      <c r="AD7" s="6"/>
      <c r="AE7" s="6"/>
      <c r="AF7" s="1"/>
      <c r="AG7" s="1"/>
    </row>
    <row r="8" spans="1:33" x14ac:dyDescent="0.2">
      <c r="A8" s="1"/>
      <c r="B8" s="32">
        <v>2001</v>
      </c>
      <c r="C8" s="33" t="s">
        <v>11</v>
      </c>
      <c r="D8" s="46">
        <v>1290852</v>
      </c>
      <c r="E8" s="24">
        <f t="shared" ref="E8:E17" si="0">(D8-D7)/D7</f>
        <v>0.20851581736305505</v>
      </c>
      <c r="F8" s="137">
        <v>8.2437091722769384</v>
      </c>
      <c r="G8" s="23">
        <v>3809931</v>
      </c>
      <c r="H8" s="24">
        <f t="shared" ref="H8:H13" si="1">(G8-G7)/G7</f>
        <v>0.63278441926891937</v>
      </c>
      <c r="I8" s="141">
        <v>24.331188339517038</v>
      </c>
      <c r="J8" s="134">
        <f t="shared" ref="J8:J81" si="2">+D8+G8</f>
        <v>5100783</v>
      </c>
      <c r="K8" s="6"/>
      <c r="L8" s="6"/>
      <c r="M8" s="6"/>
      <c r="N8" s="6"/>
      <c r="O8" s="6"/>
      <c r="P8" s="6"/>
      <c r="Q8" s="6"/>
      <c r="R8" s="6"/>
      <c r="S8" s="6"/>
      <c r="T8" s="6"/>
      <c r="U8" s="6"/>
      <c r="V8" s="6"/>
      <c r="W8" s="6"/>
      <c r="X8" s="6"/>
      <c r="Y8" s="6"/>
      <c r="Z8" s="6"/>
      <c r="AA8" s="6"/>
      <c r="AB8" s="6"/>
      <c r="AC8" s="6"/>
      <c r="AD8" s="6"/>
      <c r="AE8" s="6"/>
      <c r="AF8" s="1"/>
      <c r="AG8" s="1"/>
    </row>
    <row r="9" spans="1:33" x14ac:dyDescent="0.2">
      <c r="A9" s="1"/>
      <c r="B9" s="32">
        <v>2002</v>
      </c>
      <c r="C9" s="33" t="s">
        <v>11</v>
      </c>
      <c r="D9" s="46">
        <v>1382871</v>
      </c>
      <c r="E9" s="24">
        <f t="shared" si="0"/>
        <v>7.1285476568963752E-2</v>
      </c>
      <c r="F9" s="137">
        <v>8.7343647077021327</v>
      </c>
      <c r="G9" s="23">
        <v>4861439</v>
      </c>
      <c r="H9" s="24">
        <f t="shared" si="1"/>
        <v>0.27599134997457958</v>
      </c>
      <c r="I9" s="141">
        <v>30.705381217949292</v>
      </c>
      <c r="J9" s="134">
        <f t="shared" si="2"/>
        <v>6244310</v>
      </c>
      <c r="K9" s="6"/>
      <c r="L9" s="6"/>
      <c r="M9" s="6"/>
      <c r="N9" s="6"/>
      <c r="O9" s="6"/>
      <c r="P9" s="6"/>
      <c r="Q9" s="6"/>
      <c r="R9" s="6"/>
      <c r="S9" s="6"/>
      <c r="T9" s="6"/>
      <c r="U9" s="6"/>
      <c r="V9" s="6"/>
      <c r="W9" s="6"/>
      <c r="X9" s="6"/>
      <c r="Y9" s="6"/>
      <c r="Z9" s="6"/>
      <c r="AA9" s="6"/>
      <c r="AB9" s="6"/>
      <c r="AC9" s="6"/>
      <c r="AD9" s="6"/>
      <c r="AE9" s="6"/>
      <c r="AF9" s="1"/>
      <c r="AG9" s="1"/>
    </row>
    <row r="10" spans="1:33" x14ac:dyDescent="0.2">
      <c r="A10" s="36"/>
      <c r="B10" s="32">
        <v>2003</v>
      </c>
      <c r="C10" s="33" t="s">
        <v>11</v>
      </c>
      <c r="D10" s="46">
        <v>1473310</v>
      </c>
      <c r="E10" s="24">
        <f t="shared" si="0"/>
        <v>6.5399447960077253E-2</v>
      </c>
      <c r="F10" s="137">
        <v>9.2044893087799</v>
      </c>
      <c r="G10" s="23">
        <v>5794971</v>
      </c>
      <c r="H10" s="24">
        <f t="shared" si="1"/>
        <v>0.19202791601416783</v>
      </c>
      <c r="I10" s="141">
        <v>36.204022652523612</v>
      </c>
      <c r="J10" s="134">
        <f t="shared" si="2"/>
        <v>7268281</v>
      </c>
      <c r="K10" s="6"/>
      <c r="L10" s="6"/>
      <c r="M10" s="6"/>
      <c r="N10" s="6"/>
      <c r="O10" s="6"/>
      <c r="P10" s="6"/>
      <c r="Q10" s="6"/>
      <c r="R10" s="6"/>
      <c r="S10" s="6"/>
      <c r="T10" s="6"/>
      <c r="U10" s="6"/>
      <c r="V10" s="6"/>
      <c r="W10" s="6"/>
      <c r="X10" s="6"/>
      <c r="Y10" s="6"/>
      <c r="Z10" s="6"/>
      <c r="AA10" s="6"/>
      <c r="AB10" s="6"/>
      <c r="AC10" s="6"/>
      <c r="AD10" s="6"/>
      <c r="AE10" s="6"/>
      <c r="AF10" s="1"/>
      <c r="AG10" s="1"/>
    </row>
    <row r="11" spans="1:33" x14ac:dyDescent="0.2">
      <c r="A11" s="1"/>
      <c r="B11" s="32">
        <v>2004</v>
      </c>
      <c r="C11" s="33" t="s">
        <v>11</v>
      </c>
      <c r="D11" s="46">
        <v>1616653</v>
      </c>
      <c r="E11" s="24">
        <f t="shared" si="0"/>
        <v>9.7293169801331694E-2</v>
      </c>
      <c r="F11" s="137">
        <v>9.9914723607580687</v>
      </c>
      <c r="G11" s="23">
        <v>7644732</v>
      </c>
      <c r="H11" s="24">
        <f t="shared" si="1"/>
        <v>0.31920107969479056</v>
      </c>
      <c r="I11" s="141">
        <v>47.247076820692349</v>
      </c>
      <c r="J11" s="134">
        <f t="shared" si="2"/>
        <v>9261385</v>
      </c>
      <c r="K11" s="6"/>
      <c r="L11" s="6"/>
      <c r="M11" s="6"/>
      <c r="N11" s="6"/>
      <c r="O11" s="6"/>
      <c r="P11" s="6"/>
      <c r="Q11" s="6"/>
      <c r="R11" s="6"/>
      <c r="S11" s="6"/>
      <c r="T11" s="6"/>
      <c r="U11" s="6"/>
      <c r="V11" s="6"/>
      <c r="W11" s="6"/>
      <c r="X11" s="6"/>
      <c r="Y11" s="6"/>
      <c r="Z11" s="6"/>
      <c r="AA11" s="6"/>
      <c r="AB11" s="6"/>
      <c r="AC11" s="6"/>
      <c r="AD11" s="6"/>
      <c r="AE11" s="6"/>
      <c r="AF11" s="1"/>
      <c r="AG11" s="1"/>
    </row>
    <row r="12" spans="1:33" x14ac:dyDescent="0.2">
      <c r="A12" s="1"/>
      <c r="B12" s="32">
        <v>2005</v>
      </c>
      <c r="C12" s="33" t="s">
        <v>11</v>
      </c>
      <c r="D12" s="46">
        <v>1931459</v>
      </c>
      <c r="E12" s="24">
        <f t="shared" si="0"/>
        <v>0.19472700697057438</v>
      </c>
      <c r="F12" s="137">
        <v>11.813222233476056</v>
      </c>
      <c r="G12" s="23">
        <v>8638113</v>
      </c>
      <c r="H12" s="24">
        <f t="shared" si="1"/>
        <v>0.12994320795025907</v>
      </c>
      <c r="I12" s="141">
        <v>52.832572965244694</v>
      </c>
      <c r="J12" s="134">
        <f t="shared" si="2"/>
        <v>10569572</v>
      </c>
      <c r="K12" s="6"/>
      <c r="L12" s="6"/>
      <c r="M12" s="6"/>
      <c r="N12" s="6"/>
      <c r="O12" s="6"/>
      <c r="P12" s="6"/>
      <c r="Q12" s="6"/>
      <c r="R12" s="6"/>
      <c r="S12" s="6"/>
      <c r="T12" s="6"/>
      <c r="U12" s="6"/>
      <c r="V12" s="6"/>
      <c r="W12" s="6"/>
      <c r="X12" s="6"/>
      <c r="Y12" s="6"/>
      <c r="Z12" s="6"/>
      <c r="AA12" s="6"/>
      <c r="AB12" s="6"/>
      <c r="AC12" s="6"/>
      <c r="AD12" s="6"/>
      <c r="AE12" s="6"/>
      <c r="AF12" s="1"/>
      <c r="AG12" s="1"/>
    </row>
    <row r="13" spans="1:33" x14ac:dyDescent="0.2">
      <c r="A13" s="1"/>
      <c r="B13" s="32">
        <v>2006</v>
      </c>
      <c r="C13" s="33" t="s">
        <v>11</v>
      </c>
      <c r="D13" s="46">
        <v>2644224</v>
      </c>
      <c r="E13" s="24">
        <f t="shared" si="0"/>
        <v>0.36902931928661181</v>
      </c>
      <c r="F13" s="137">
        <v>16.01068192582256</v>
      </c>
      <c r="G13" s="23">
        <v>9806577</v>
      </c>
      <c r="H13" s="24">
        <f t="shared" si="1"/>
        <v>0.13526843189015936</v>
      </c>
      <c r="I13" s="141">
        <v>59.378473657332819</v>
      </c>
      <c r="J13" s="134">
        <f t="shared" si="2"/>
        <v>12450801</v>
      </c>
      <c r="K13" s="6"/>
      <c r="L13" s="6"/>
      <c r="M13" s="6"/>
      <c r="N13" s="6"/>
      <c r="O13" s="6"/>
      <c r="P13" s="6"/>
      <c r="Q13" s="6"/>
      <c r="R13" s="6"/>
      <c r="S13" s="6"/>
      <c r="T13" s="6"/>
      <c r="U13" s="6"/>
      <c r="V13" s="6"/>
      <c r="W13" s="6"/>
      <c r="X13" s="6"/>
      <c r="Y13" s="6"/>
      <c r="Z13" s="6"/>
      <c r="AA13" s="6"/>
      <c r="AB13" s="6"/>
      <c r="AC13" s="6"/>
      <c r="AD13" s="6"/>
      <c r="AE13" s="6"/>
      <c r="AF13" s="1"/>
      <c r="AG13" s="1"/>
    </row>
    <row r="14" spans="1:33" x14ac:dyDescent="0.2">
      <c r="A14" s="37"/>
      <c r="B14" s="32">
        <v>2007</v>
      </c>
      <c r="C14" s="33" t="s">
        <v>11</v>
      </c>
      <c r="D14" s="46">
        <v>3523166</v>
      </c>
      <c r="E14" s="24">
        <f t="shared" si="0"/>
        <v>0.33240073458224417</v>
      </c>
      <c r="F14" s="138">
        <v>21.121120773067322</v>
      </c>
      <c r="G14" s="132">
        <v>10432036</v>
      </c>
      <c r="H14" s="24">
        <f t="shared" ref="H14:H19" si="3">(G14-G13)/G13</f>
        <v>6.3779543055645205E-2</v>
      </c>
      <c r="I14" s="124">
        <v>62.539287749991367</v>
      </c>
      <c r="J14" s="134">
        <f t="shared" si="2"/>
        <v>13955202</v>
      </c>
      <c r="K14" s="6"/>
      <c r="L14" s="2"/>
      <c r="M14" s="2"/>
      <c r="N14" s="2"/>
      <c r="O14" s="2"/>
      <c r="P14" s="2"/>
      <c r="Q14" s="2"/>
      <c r="R14" s="2"/>
      <c r="S14" s="2"/>
      <c r="T14" s="2"/>
      <c r="U14" s="2"/>
      <c r="V14" s="2"/>
      <c r="W14" s="2"/>
      <c r="X14" s="2"/>
      <c r="Y14" s="2"/>
      <c r="Z14" s="2"/>
      <c r="AA14" s="2"/>
      <c r="AB14" s="2"/>
      <c r="AC14" s="2"/>
      <c r="AD14" s="2"/>
      <c r="AE14" s="2"/>
      <c r="AF14" s="1"/>
      <c r="AG14" s="1"/>
    </row>
    <row r="15" spans="1:33" x14ac:dyDescent="0.2">
      <c r="A15" s="37"/>
      <c r="B15" s="32">
        <v>2008</v>
      </c>
      <c r="C15" s="33" t="s">
        <v>11</v>
      </c>
      <c r="D15" s="46">
        <v>4033678</v>
      </c>
      <c r="E15" s="24">
        <f t="shared" si="0"/>
        <v>0.144901489171955</v>
      </c>
      <c r="F15" s="138">
        <v>23.944182213745112</v>
      </c>
      <c r="G15" s="23">
        <v>10762915</v>
      </c>
      <c r="H15" s="24">
        <f t="shared" si="3"/>
        <v>3.171758609728724E-2</v>
      </c>
      <c r="I15" s="124">
        <v>63.88938281911706</v>
      </c>
      <c r="J15" s="134">
        <f t="shared" si="2"/>
        <v>14796593</v>
      </c>
      <c r="K15" s="6"/>
      <c r="L15" s="2"/>
      <c r="M15" s="2"/>
      <c r="N15" s="2"/>
      <c r="O15" s="2"/>
      <c r="P15" s="2"/>
      <c r="Q15" s="2"/>
      <c r="R15" s="2"/>
      <c r="S15" s="2"/>
      <c r="T15" s="2"/>
      <c r="U15" s="2"/>
      <c r="V15" s="2"/>
      <c r="W15" s="2"/>
      <c r="X15" s="2"/>
      <c r="Y15" s="2"/>
      <c r="Z15" s="2"/>
      <c r="AA15" s="2"/>
      <c r="AB15" s="2"/>
      <c r="AC15" s="2"/>
      <c r="AD15" s="2"/>
      <c r="AE15" s="2"/>
      <c r="AF15" s="1"/>
      <c r="AG15" s="1"/>
    </row>
    <row r="16" spans="1:33" x14ac:dyDescent="0.2">
      <c r="A16" s="37"/>
      <c r="B16" s="32">
        <v>2009</v>
      </c>
      <c r="C16" s="33" t="s">
        <v>11</v>
      </c>
      <c r="D16" s="46">
        <v>4517200</v>
      </c>
      <c r="E16" s="24">
        <f t="shared" si="0"/>
        <v>0.11987124406063152</v>
      </c>
      <c r="F16" s="138">
        <v>26.553690233732972</v>
      </c>
      <c r="G16" s="23">
        <v>11933023</v>
      </c>
      <c r="H16" s="24">
        <f t="shared" si="3"/>
        <v>0.1087166441433385</v>
      </c>
      <c r="I16" s="124">
        <v>70.146505865140114</v>
      </c>
      <c r="J16" s="134">
        <f t="shared" si="2"/>
        <v>16450223</v>
      </c>
      <c r="K16" s="6"/>
      <c r="L16" s="2"/>
      <c r="M16" s="2"/>
      <c r="N16" s="2"/>
      <c r="O16" s="2"/>
      <c r="P16" s="2"/>
      <c r="Q16" s="2"/>
      <c r="R16" s="2"/>
      <c r="S16" s="2"/>
      <c r="T16" s="2"/>
      <c r="U16" s="2"/>
      <c r="V16" s="2"/>
      <c r="W16" s="2"/>
      <c r="X16" s="2"/>
      <c r="Y16" s="2"/>
      <c r="Z16" s="2"/>
      <c r="AA16" s="2"/>
      <c r="AB16" s="2"/>
      <c r="AC16" s="2"/>
      <c r="AD16" s="2"/>
      <c r="AE16" s="2"/>
      <c r="AF16" s="1"/>
      <c r="AG16" s="1"/>
    </row>
    <row r="17" spans="1:33" x14ac:dyDescent="0.2">
      <c r="A17" s="37"/>
      <c r="B17" s="32">
        <v>2010</v>
      </c>
      <c r="C17" s="33" t="s">
        <v>11</v>
      </c>
      <c r="D17" s="46">
        <f>+D44</f>
        <v>5786405</v>
      </c>
      <c r="E17" s="24">
        <f t="shared" si="0"/>
        <v>0.280971619587355</v>
      </c>
      <c r="F17" s="138">
        <f>+F44</f>
        <v>33.697995718161536</v>
      </c>
      <c r="G17" s="23">
        <f>+G44</f>
        <v>14065837</v>
      </c>
      <c r="H17" s="24">
        <f t="shared" si="3"/>
        <v>0.1787320782001342</v>
      </c>
      <c r="I17" s="124">
        <f>+I44</f>
        <v>81.91450736655284</v>
      </c>
      <c r="J17" s="134">
        <f t="shared" si="2"/>
        <v>19852242</v>
      </c>
      <c r="K17" s="6"/>
      <c r="L17" s="2"/>
      <c r="M17" s="2"/>
      <c r="N17" s="2"/>
      <c r="O17" s="2"/>
      <c r="P17" s="2"/>
      <c r="Q17" s="2"/>
      <c r="R17" s="2"/>
      <c r="S17" s="2"/>
      <c r="T17" s="2"/>
      <c r="U17" s="2"/>
      <c r="V17" s="2"/>
      <c r="W17" s="2"/>
      <c r="X17" s="2"/>
      <c r="Y17" s="2"/>
      <c r="Z17" s="2"/>
      <c r="AA17" s="2"/>
      <c r="AB17" s="2"/>
      <c r="AC17" s="2"/>
      <c r="AD17" s="2"/>
      <c r="AE17" s="2"/>
      <c r="AF17" s="1"/>
      <c r="AG17" s="1"/>
    </row>
    <row r="18" spans="1:33" x14ac:dyDescent="0.2">
      <c r="A18" s="37"/>
      <c r="B18" s="32">
        <v>2011</v>
      </c>
      <c r="C18" s="33" t="s">
        <v>11</v>
      </c>
      <c r="D18" s="46">
        <f>+D56</f>
        <v>6429681</v>
      </c>
      <c r="E18" s="24">
        <f t="shared" ref="E18:E23" si="4">(D18-D17)/D17</f>
        <v>0.11117023436831677</v>
      </c>
      <c r="F18" s="138">
        <f>+F56</f>
        <v>37.110999137689184</v>
      </c>
      <c r="G18" s="23">
        <f>+G56</f>
        <v>15885567</v>
      </c>
      <c r="H18" s="24">
        <f t="shared" si="3"/>
        <v>0.12937232245759708</v>
      </c>
      <c r="I18" s="124">
        <f>+I56</f>
        <v>91.688726585145318</v>
      </c>
      <c r="J18" s="134">
        <f t="shared" si="2"/>
        <v>22315248</v>
      </c>
      <c r="K18" s="6"/>
      <c r="L18" s="2"/>
      <c r="M18" s="2"/>
      <c r="N18" s="2"/>
      <c r="O18" s="2"/>
      <c r="P18" s="2"/>
      <c r="Q18" s="2"/>
      <c r="R18" s="2"/>
      <c r="S18" s="2"/>
      <c r="T18" s="2"/>
      <c r="U18" s="2"/>
      <c r="V18" s="2"/>
      <c r="W18" s="2"/>
      <c r="X18" s="2"/>
      <c r="Y18" s="2"/>
      <c r="Z18" s="2"/>
      <c r="AA18" s="2"/>
      <c r="AB18" s="2"/>
      <c r="AC18" s="2"/>
      <c r="AD18" s="2"/>
      <c r="AE18" s="2"/>
      <c r="AF18" s="1"/>
      <c r="AG18" s="1"/>
    </row>
    <row r="19" spans="1:33" x14ac:dyDescent="0.2">
      <c r="A19" s="37"/>
      <c r="B19" s="32">
        <v>2012</v>
      </c>
      <c r="C19" s="33" t="s">
        <v>11</v>
      </c>
      <c r="D19" s="46">
        <f>+D68</f>
        <v>6657716</v>
      </c>
      <c r="E19" s="24">
        <f t="shared" si="4"/>
        <v>3.5465989681292123E-2</v>
      </c>
      <c r="F19" s="138">
        <f>+F68</f>
        <v>38.088224798763221</v>
      </c>
      <c r="G19" s="23">
        <f>+G68</f>
        <v>17283257</v>
      </c>
      <c r="H19" s="24">
        <f t="shared" si="3"/>
        <v>8.7984898493078653E-2</v>
      </c>
      <c r="I19" s="124">
        <f>+I68</f>
        <v>98.876037648766939</v>
      </c>
      <c r="J19" s="134">
        <f t="shared" si="2"/>
        <v>23940973</v>
      </c>
      <c r="K19" s="6"/>
      <c r="L19" s="2"/>
      <c r="M19" s="2"/>
      <c r="N19" s="2"/>
      <c r="O19" s="2"/>
      <c r="P19" s="2"/>
      <c r="Q19" s="2"/>
      <c r="R19" s="2"/>
      <c r="S19" s="2"/>
      <c r="T19" s="2"/>
      <c r="U19" s="2"/>
      <c r="V19" s="2"/>
      <c r="W19" s="2"/>
      <c r="X19" s="2"/>
      <c r="Y19" s="2"/>
      <c r="Z19" s="2"/>
      <c r="AA19" s="2"/>
      <c r="AB19" s="2"/>
      <c r="AC19" s="2"/>
      <c r="AD19" s="2"/>
      <c r="AE19" s="2"/>
      <c r="AF19" s="1"/>
      <c r="AG19" s="1"/>
    </row>
    <row r="20" spans="1:33" x14ac:dyDescent="0.2">
      <c r="A20" s="37"/>
      <c r="B20" s="32">
        <v>2013</v>
      </c>
      <c r="C20" s="33" t="s">
        <v>11</v>
      </c>
      <c r="D20" s="46">
        <f>+D80</f>
        <v>7031350</v>
      </c>
      <c r="E20" s="24">
        <f t="shared" si="4"/>
        <v>5.6120447312561848E-2</v>
      </c>
      <c r="F20" s="138">
        <f>+F80</f>
        <v>39.874027934644865</v>
      </c>
      <c r="G20" s="23">
        <f>+G80</f>
        <v>16629989</v>
      </c>
      <c r="H20" s="24">
        <f t="shared" ref="H20:H26" si="5">(G20-G19)/G19</f>
        <v>-3.7797736850178183E-2</v>
      </c>
      <c r="I20" s="124">
        <f>+I80</f>
        <v>94.306875057967076</v>
      </c>
      <c r="J20" s="134">
        <f t="shared" si="2"/>
        <v>23661339</v>
      </c>
      <c r="K20" s="6"/>
      <c r="L20" s="2"/>
      <c r="M20" s="2"/>
      <c r="N20" s="2"/>
      <c r="O20" s="2"/>
      <c r="P20" s="2"/>
      <c r="Q20" s="2"/>
      <c r="R20" s="2"/>
      <c r="S20" s="2"/>
      <c r="T20" s="2"/>
      <c r="U20" s="2"/>
      <c r="V20" s="2"/>
      <c r="W20" s="2"/>
      <c r="X20" s="2"/>
      <c r="Y20" s="2"/>
      <c r="Z20" s="2"/>
      <c r="AA20" s="2"/>
      <c r="AB20" s="2"/>
      <c r="AC20" s="2"/>
      <c r="AD20" s="2"/>
      <c r="AE20" s="2"/>
      <c r="AF20" s="1"/>
      <c r="AG20" s="1"/>
    </row>
    <row r="21" spans="1:33" x14ac:dyDescent="0.2">
      <c r="A21" s="37"/>
      <c r="B21" s="32">
        <v>2014</v>
      </c>
      <c r="C21" s="33" t="s">
        <v>11</v>
      </c>
      <c r="D21" s="46">
        <f>+D92</f>
        <v>7375577</v>
      </c>
      <c r="E21" s="24">
        <f t="shared" si="4"/>
        <v>4.8956032625313776E-2</v>
      </c>
      <c r="F21" s="138">
        <f>+F92</f>
        <v>41.175057035553571</v>
      </c>
      <c r="G21" s="23">
        <f>+G92</f>
        <v>16305141</v>
      </c>
      <c r="H21" s="24">
        <f t="shared" si="5"/>
        <v>-1.953386740063388E-2</v>
      </c>
      <c r="I21" s="124">
        <f>+I92</f>
        <v>91.025435792717374</v>
      </c>
      <c r="J21" s="134">
        <f t="shared" si="2"/>
        <v>23680718</v>
      </c>
      <c r="K21" s="6"/>
      <c r="L21" s="2"/>
      <c r="M21" s="2"/>
      <c r="N21" s="2"/>
      <c r="O21" s="2"/>
      <c r="P21" s="2"/>
      <c r="Q21" s="2"/>
      <c r="R21" s="2"/>
      <c r="S21" s="2"/>
      <c r="T21" s="2"/>
      <c r="U21" s="2"/>
      <c r="V21" s="2"/>
      <c r="W21" s="2"/>
      <c r="X21" s="2"/>
      <c r="Y21" s="2"/>
      <c r="Z21" s="2"/>
      <c r="AA21" s="2"/>
      <c r="AB21" s="2"/>
      <c r="AC21" s="2"/>
      <c r="AD21" s="2"/>
      <c r="AE21" s="2"/>
      <c r="AF21" s="1"/>
      <c r="AG21" s="1"/>
    </row>
    <row r="22" spans="1:33" x14ac:dyDescent="0.2">
      <c r="A22" s="37"/>
      <c r="B22" s="32">
        <v>2015</v>
      </c>
      <c r="C22" s="33" t="s">
        <v>11</v>
      </c>
      <c r="D22" s="46">
        <f>+D104</f>
        <v>7638385</v>
      </c>
      <c r="E22" s="24">
        <f t="shared" si="4"/>
        <v>3.5632195284518081E-2</v>
      </c>
      <c r="F22" s="138">
        <f>+F104</f>
        <v>42.203014501430452</v>
      </c>
      <c r="G22" s="23">
        <f>+G104</f>
        <v>15567968</v>
      </c>
      <c r="H22" s="24">
        <f t="shared" si="5"/>
        <v>-4.5211077904815419E-2</v>
      </c>
      <c r="I22" s="124">
        <f>+I104</f>
        <v>86.014933688443989</v>
      </c>
      <c r="J22" s="134">
        <f t="shared" si="2"/>
        <v>23206353</v>
      </c>
      <c r="K22" s="6"/>
      <c r="L22" s="2"/>
      <c r="M22" s="2"/>
      <c r="N22" s="2"/>
      <c r="O22" s="2"/>
      <c r="P22" s="2"/>
      <c r="Q22" s="2"/>
      <c r="R22" s="2"/>
      <c r="S22" s="2"/>
      <c r="T22" s="2"/>
      <c r="U22" s="2"/>
      <c r="V22" s="2"/>
      <c r="W22" s="2"/>
      <c r="X22" s="2"/>
      <c r="Y22" s="2"/>
      <c r="Z22" s="2"/>
      <c r="AA22" s="2"/>
      <c r="AB22" s="2"/>
      <c r="AC22" s="2"/>
      <c r="AD22" s="2"/>
      <c r="AE22" s="2"/>
      <c r="AF22" s="1"/>
      <c r="AG22" s="1"/>
    </row>
    <row r="23" spans="1:33" x14ac:dyDescent="0.2">
      <c r="A23" s="37"/>
      <c r="B23" s="32">
        <v>2016</v>
      </c>
      <c r="C23" s="33" t="s">
        <v>11</v>
      </c>
      <c r="D23" s="46">
        <f>+D116</f>
        <v>8556131</v>
      </c>
      <c r="E23" s="24">
        <f t="shared" si="4"/>
        <v>0.12014922002491364</v>
      </c>
      <c r="F23" s="138">
        <f>+F116</f>
        <v>46.798542714816996</v>
      </c>
      <c r="G23" s="23">
        <f>+G116</f>
        <v>14746472</v>
      </c>
      <c r="H23" s="24">
        <f t="shared" si="5"/>
        <v>-5.2768351014082247E-2</v>
      </c>
      <c r="I23" s="124">
        <f>+I116</f>
        <v>80.657180188668548</v>
      </c>
      <c r="J23" s="134">
        <f>+D23+G23</f>
        <v>23302603</v>
      </c>
      <c r="K23" s="6"/>
      <c r="L23" s="2"/>
      <c r="M23" s="2"/>
      <c r="N23" s="2"/>
      <c r="O23" s="2"/>
      <c r="P23" s="2"/>
      <c r="Q23" s="2"/>
      <c r="R23" s="2"/>
      <c r="S23" s="2"/>
      <c r="T23" s="2"/>
      <c r="U23" s="2"/>
      <c r="V23" s="2"/>
      <c r="W23" s="2"/>
      <c r="X23" s="2"/>
      <c r="Y23" s="2"/>
      <c r="Z23" s="2"/>
      <c r="AA23" s="2"/>
      <c r="AB23" s="2"/>
      <c r="AC23" s="2"/>
      <c r="AD23" s="2"/>
      <c r="AE23" s="2"/>
      <c r="AF23" s="1"/>
      <c r="AG23" s="1"/>
    </row>
    <row r="24" spans="1:33" x14ac:dyDescent="0.2">
      <c r="A24" s="37"/>
      <c r="B24" s="32">
        <v>2017</v>
      </c>
      <c r="C24" s="33" t="s">
        <v>11</v>
      </c>
      <c r="D24" s="46">
        <f>+D128</f>
        <v>9878035</v>
      </c>
      <c r="E24" s="24">
        <f t="shared" ref="E24:E27" si="6">(D24-D23)/D23</f>
        <v>0.15449786825377032</v>
      </c>
      <c r="F24" s="138">
        <f t="shared" ref="F24:G24" si="7">+F128</f>
        <v>53.149724767670513</v>
      </c>
      <c r="G24" s="23">
        <f t="shared" si="7"/>
        <v>13135112</v>
      </c>
      <c r="H24" s="24">
        <f t="shared" si="5"/>
        <v>-0.10927088187601754</v>
      </c>
      <c r="I24" s="124">
        <f>+I128</f>
        <v>70.674743265490164</v>
      </c>
      <c r="J24" s="134">
        <f t="shared" ref="J24" si="8">+D24+G24</f>
        <v>23013147</v>
      </c>
      <c r="K24" s="6"/>
      <c r="L24" s="2"/>
      <c r="M24" s="2"/>
      <c r="N24" s="2"/>
      <c r="O24" s="2"/>
      <c r="P24" s="2"/>
      <c r="Q24" s="2"/>
      <c r="R24" s="2"/>
      <c r="S24" s="2"/>
      <c r="T24" s="2"/>
      <c r="U24" s="2"/>
      <c r="V24" s="2"/>
      <c r="W24" s="2"/>
      <c r="X24" s="2"/>
      <c r="Y24" s="2"/>
      <c r="Z24" s="2"/>
      <c r="AA24" s="2"/>
      <c r="AB24" s="2"/>
      <c r="AC24" s="2"/>
      <c r="AD24" s="2"/>
      <c r="AE24" s="2"/>
      <c r="AF24" s="1"/>
      <c r="AG24" s="1"/>
    </row>
    <row r="25" spans="1:33" ht="13.15" customHeight="1" x14ac:dyDescent="0.2">
      <c r="A25" s="37"/>
      <c r="B25" s="32">
        <v>2018</v>
      </c>
      <c r="C25" s="33" t="s">
        <v>11</v>
      </c>
      <c r="D25" s="46">
        <f>+D140</f>
        <v>12051532</v>
      </c>
      <c r="E25" s="24">
        <f t="shared" si="6"/>
        <v>0.22003333658971647</v>
      </c>
      <c r="F25" s="138">
        <f t="shared" ref="F25:G25" si="9">+F140</f>
        <v>63.66598508698975</v>
      </c>
      <c r="G25" s="23">
        <f t="shared" si="9"/>
        <v>13127449</v>
      </c>
      <c r="H25" s="24">
        <f t="shared" si="5"/>
        <v>-5.8339814689056324E-4</v>
      </c>
      <c r="I25" s="124">
        <f>+I140</f>
        <v>69.349852970080363</v>
      </c>
      <c r="J25" s="134">
        <f>+D25+G25</f>
        <v>25178981</v>
      </c>
      <c r="K25" s="6"/>
      <c r="L25" s="2"/>
      <c r="M25" s="2"/>
      <c r="N25" s="2"/>
      <c r="O25" s="2"/>
      <c r="P25" s="2"/>
      <c r="Q25" s="2"/>
      <c r="R25" s="2"/>
      <c r="S25" s="2"/>
      <c r="T25" s="2"/>
      <c r="U25" s="2"/>
      <c r="V25" s="2"/>
      <c r="W25" s="2"/>
      <c r="X25" s="2"/>
      <c r="Y25" s="2"/>
      <c r="Z25" s="2"/>
      <c r="AA25" s="2"/>
      <c r="AB25" s="2"/>
      <c r="AC25" s="2"/>
      <c r="AD25" s="2"/>
      <c r="AE25" s="2"/>
      <c r="AF25" s="1"/>
      <c r="AG25" s="1"/>
    </row>
    <row r="26" spans="1:33" ht="13.15" customHeight="1" x14ac:dyDescent="0.2">
      <c r="A26" s="37"/>
      <c r="B26" s="32">
        <v>2019</v>
      </c>
      <c r="C26" s="33" t="s">
        <v>11</v>
      </c>
      <c r="D26" s="23">
        <f>+D152</f>
        <v>13431953</v>
      </c>
      <c r="E26" s="24">
        <f t="shared" si="6"/>
        <v>0.1145431966657849</v>
      </c>
      <c r="F26" s="138">
        <f t="shared" ref="F26:G26" si="10">+F152</f>
        <v>69.657823414621561</v>
      </c>
      <c r="G26" s="23">
        <f t="shared" si="10"/>
        <v>11619715</v>
      </c>
      <c r="H26" s="24">
        <f t="shared" si="5"/>
        <v>-0.11485354085169175</v>
      </c>
      <c r="I26" s="124">
        <f>+I152</f>
        <v>60.259595577666893</v>
      </c>
      <c r="J26" s="115">
        <f>+D26+G26</f>
        <v>25051668</v>
      </c>
      <c r="K26" s="6"/>
      <c r="L26" s="2"/>
      <c r="M26" s="2"/>
      <c r="N26" s="2"/>
      <c r="O26" s="2"/>
      <c r="P26" s="2"/>
      <c r="Q26" s="2"/>
      <c r="R26" s="2"/>
      <c r="S26" s="2"/>
      <c r="T26" s="2"/>
      <c r="U26" s="2"/>
      <c r="V26" s="2"/>
      <c r="W26" s="2"/>
      <c r="X26" s="2"/>
      <c r="Y26" s="2"/>
      <c r="Z26" s="2"/>
      <c r="AA26" s="2"/>
      <c r="AB26" s="2"/>
      <c r="AC26" s="2"/>
      <c r="AD26" s="2"/>
      <c r="AE26" s="2"/>
      <c r="AF26" s="1"/>
      <c r="AG26" s="1"/>
    </row>
    <row r="27" spans="1:33" ht="13.15" customHeight="1" x14ac:dyDescent="0.2">
      <c r="A27" s="37"/>
      <c r="B27" s="32">
        <v>2020</v>
      </c>
      <c r="C27" s="33" t="s">
        <v>11</v>
      </c>
      <c r="D27" s="46">
        <f>+D164</f>
        <v>14943390</v>
      </c>
      <c r="E27" s="24">
        <f t="shared" si="6"/>
        <v>0.11252548307755394</v>
      </c>
      <c r="F27" s="138">
        <f t="shared" ref="F27:G27" si="11">+F164</f>
        <v>76.365152449212985</v>
      </c>
      <c r="G27" s="23">
        <f t="shared" si="11"/>
        <v>10124859</v>
      </c>
      <c r="H27" s="24">
        <f t="shared" ref="H27:H31" si="12">(G27-G26)/G26</f>
        <v>-0.12864824997859242</v>
      </c>
      <c r="I27" s="124">
        <f>+I164</f>
        <v>51.741030720725767</v>
      </c>
      <c r="J27" s="134">
        <f>+D27+G27</f>
        <v>25068249</v>
      </c>
      <c r="K27" s="6"/>
      <c r="L27" s="2"/>
      <c r="M27" s="2"/>
      <c r="N27" s="2"/>
      <c r="O27" s="2"/>
      <c r="P27" s="2"/>
      <c r="Q27" s="2"/>
      <c r="R27" s="2"/>
      <c r="S27" s="2"/>
      <c r="T27" s="2"/>
      <c r="U27" s="2"/>
      <c r="V27" s="2"/>
      <c r="W27" s="2"/>
      <c r="X27" s="2"/>
      <c r="Y27" s="2"/>
      <c r="Z27" s="2"/>
      <c r="AA27" s="2"/>
      <c r="AB27" s="2"/>
      <c r="AC27" s="2"/>
      <c r="AD27" s="2"/>
      <c r="AE27" s="2"/>
      <c r="AF27" s="1"/>
      <c r="AG27" s="1"/>
    </row>
    <row r="28" spans="1:33" ht="13.15" customHeight="1" x14ac:dyDescent="0.2">
      <c r="A28" s="37"/>
      <c r="B28" s="32">
        <v>2021</v>
      </c>
      <c r="C28" s="33" t="s">
        <v>11</v>
      </c>
      <c r="D28" s="23">
        <f>D176</f>
        <v>17450637</v>
      </c>
      <c r="E28" s="24">
        <f t="shared" ref="E28:E31" si="13">(D28-D27)/D27</f>
        <v>0.16778301309140697</v>
      </c>
      <c r="F28" s="138">
        <f t="shared" ref="F28:G28" si="14">F176</f>
        <v>88.342165624326128</v>
      </c>
      <c r="G28" s="23">
        <f t="shared" si="14"/>
        <v>9121186</v>
      </c>
      <c r="H28" s="24">
        <f t="shared" si="12"/>
        <v>-9.9129578002024515E-2</v>
      </c>
      <c r="I28" s="124">
        <f>I176</f>
        <v>46.175123825123677</v>
      </c>
      <c r="J28" s="115">
        <f>+D28+G28</f>
        <v>26571823</v>
      </c>
      <c r="K28" s="6"/>
      <c r="L28" s="2"/>
      <c r="M28" s="2"/>
      <c r="N28" s="2"/>
      <c r="O28" s="2"/>
      <c r="P28" s="2"/>
      <c r="Q28" s="2"/>
      <c r="R28" s="2"/>
      <c r="S28" s="2"/>
      <c r="T28" s="2"/>
      <c r="U28" s="2"/>
      <c r="V28" s="2"/>
      <c r="W28" s="2"/>
      <c r="X28" s="2"/>
      <c r="Y28" s="2"/>
      <c r="Z28" s="2"/>
      <c r="AA28" s="2"/>
      <c r="AB28" s="2"/>
      <c r="AC28" s="2"/>
      <c r="AD28" s="2"/>
      <c r="AE28" s="2"/>
      <c r="AF28" s="1"/>
      <c r="AG28" s="1"/>
    </row>
    <row r="29" spans="1:33" ht="13.15" customHeight="1" x14ac:dyDescent="0.2">
      <c r="A29" s="37"/>
      <c r="B29" s="32">
        <v>2022</v>
      </c>
      <c r="C29" s="33" t="s">
        <v>11</v>
      </c>
      <c r="D29" s="23">
        <f>D188</f>
        <v>18431373</v>
      </c>
      <c r="E29" s="24">
        <f t="shared" si="13"/>
        <v>5.620058454026635E-2</v>
      </c>
      <c r="F29" s="138">
        <f t="shared" ref="F29:G29" si="15">F188</f>
        <v>92.644517949128655</v>
      </c>
      <c r="G29" s="23">
        <f t="shared" si="15"/>
        <v>7987571</v>
      </c>
      <c r="H29" s="24">
        <f t="shared" si="12"/>
        <v>-0.12428372801519451</v>
      </c>
      <c r="I29" s="124">
        <f>I188</f>
        <v>40.149188282361791</v>
      </c>
      <c r="J29" s="115">
        <f>+D29+G29</f>
        <v>26418944</v>
      </c>
      <c r="K29" s="6"/>
      <c r="L29" s="2"/>
      <c r="M29" s="2"/>
      <c r="N29" s="2"/>
      <c r="O29" s="2"/>
      <c r="P29" s="2"/>
      <c r="Q29" s="2"/>
      <c r="R29" s="2"/>
      <c r="S29" s="2"/>
      <c r="T29" s="2"/>
      <c r="U29" s="2"/>
      <c r="V29" s="2"/>
      <c r="W29" s="2"/>
      <c r="X29" s="2"/>
      <c r="Y29" s="2"/>
      <c r="Z29" s="2"/>
      <c r="AA29" s="2"/>
      <c r="AB29" s="2"/>
      <c r="AC29" s="2"/>
      <c r="AD29" s="2"/>
      <c r="AE29" s="2"/>
      <c r="AF29" s="1"/>
      <c r="AG29" s="1"/>
    </row>
    <row r="30" spans="1:33" ht="13.15" customHeight="1" x14ac:dyDescent="0.2">
      <c r="A30" s="37"/>
      <c r="B30" s="32">
        <v>2023</v>
      </c>
      <c r="C30" s="33" t="s">
        <v>11</v>
      </c>
      <c r="D30" s="23">
        <f>D200</f>
        <v>18748328</v>
      </c>
      <c r="E30" s="24">
        <f t="shared" si="13"/>
        <v>1.7196494260085779E-2</v>
      </c>
      <c r="F30" s="138">
        <f t="shared" ref="F30:G30" si="16">F200</f>
        <v>93.631000927753547</v>
      </c>
      <c r="G30" s="23">
        <f t="shared" si="16"/>
        <v>7962351</v>
      </c>
      <c r="H30" s="24">
        <f t="shared" si="12"/>
        <v>-3.1574054240018647E-3</v>
      </c>
      <c r="I30" s="124">
        <f>I200</f>
        <v>39.764766963117957</v>
      </c>
      <c r="J30" s="115">
        <f t="shared" ref="J30:J31" si="17">+D30+G30</f>
        <v>26710679</v>
      </c>
      <c r="K30" s="6"/>
      <c r="L30" s="2"/>
      <c r="M30" s="2"/>
      <c r="N30" s="2"/>
      <c r="O30" s="2"/>
      <c r="P30" s="2"/>
      <c r="Q30" s="2"/>
      <c r="R30" s="2"/>
      <c r="S30" s="2"/>
      <c r="T30" s="2"/>
      <c r="U30" s="2"/>
      <c r="V30" s="2"/>
      <c r="W30" s="2"/>
      <c r="X30" s="2"/>
      <c r="Y30" s="2"/>
      <c r="Z30" s="2"/>
      <c r="AA30" s="2"/>
      <c r="AB30" s="2"/>
      <c r="AC30" s="2"/>
      <c r="AD30" s="2"/>
      <c r="AE30" s="2"/>
      <c r="AF30" s="1"/>
      <c r="AG30" s="1"/>
    </row>
    <row r="31" spans="1:33" ht="13.15" customHeight="1" thickBot="1" x14ac:dyDescent="0.25">
      <c r="A31" s="37"/>
      <c r="B31" s="32">
        <v>2024</v>
      </c>
      <c r="C31" s="33" t="s">
        <v>11</v>
      </c>
      <c r="D31" s="49">
        <f>D212</f>
        <v>18968418</v>
      </c>
      <c r="E31" s="24">
        <f t="shared" si="13"/>
        <v>1.1739180155158369E-2</v>
      </c>
      <c r="F31" s="139">
        <f t="shared" ref="F31:G31" si="18">F212</f>
        <v>94.151652395073683</v>
      </c>
      <c r="G31" s="49">
        <f t="shared" si="18"/>
        <v>7251608</v>
      </c>
      <c r="H31" s="24">
        <f t="shared" si="12"/>
        <v>-8.9262957636507101E-2</v>
      </c>
      <c r="I31" s="125">
        <f>I212</f>
        <v>35.994086366155337</v>
      </c>
      <c r="J31" s="115">
        <f t="shared" si="17"/>
        <v>26220026</v>
      </c>
      <c r="K31" s="6"/>
      <c r="L31" s="2"/>
      <c r="M31" s="2"/>
      <c r="N31" s="2"/>
      <c r="O31" s="2"/>
      <c r="P31" s="2"/>
      <c r="Q31" s="2"/>
      <c r="R31" s="2"/>
      <c r="S31" s="2"/>
      <c r="T31" s="2"/>
      <c r="U31" s="2"/>
      <c r="V31" s="2"/>
      <c r="W31" s="2"/>
      <c r="X31" s="2"/>
      <c r="Y31" s="2"/>
      <c r="Z31" s="2"/>
      <c r="AA31" s="2"/>
      <c r="AB31" s="2"/>
      <c r="AC31" s="2"/>
      <c r="AD31" s="2"/>
      <c r="AE31" s="2"/>
      <c r="AF31" s="1"/>
      <c r="AG31" s="1"/>
    </row>
    <row r="32" spans="1:33" ht="36.75" thickBot="1" x14ac:dyDescent="0.25">
      <c r="A32" s="1"/>
      <c r="B32" s="149" t="s">
        <v>13</v>
      </c>
      <c r="C32" s="150" t="s">
        <v>19</v>
      </c>
      <c r="D32" s="154" t="s">
        <v>16</v>
      </c>
      <c r="E32" s="155" t="s">
        <v>25</v>
      </c>
      <c r="F32" s="155" t="s">
        <v>22</v>
      </c>
      <c r="G32" s="155" t="s">
        <v>17</v>
      </c>
      <c r="H32" s="155" t="s">
        <v>26</v>
      </c>
      <c r="I32" s="156" t="s">
        <v>24</v>
      </c>
      <c r="J32" s="156" t="s">
        <v>67</v>
      </c>
      <c r="K32" s="6"/>
      <c r="L32" s="4"/>
      <c r="M32" s="4"/>
      <c r="N32" s="4"/>
      <c r="O32" s="4"/>
      <c r="P32" s="4"/>
      <c r="Q32" s="4"/>
      <c r="R32" s="4"/>
      <c r="S32" s="4"/>
      <c r="T32" s="4"/>
      <c r="U32" s="4"/>
      <c r="V32" s="4"/>
      <c r="W32" s="4"/>
      <c r="X32" s="4"/>
      <c r="Y32" s="4"/>
      <c r="Z32" s="4"/>
      <c r="AA32" s="4"/>
      <c r="AB32" s="4"/>
      <c r="AC32" s="4"/>
      <c r="AD32" s="4"/>
      <c r="AE32" s="5"/>
      <c r="AF32" s="1"/>
      <c r="AG32" s="1"/>
    </row>
    <row r="33" spans="1:33" x14ac:dyDescent="0.2">
      <c r="A33" s="1"/>
      <c r="B33" s="42">
        <v>2010</v>
      </c>
      <c r="C33" s="31" t="s">
        <v>1</v>
      </c>
      <c r="D33" s="44">
        <v>4573551</v>
      </c>
      <c r="E33" s="56">
        <f>+D33/D16-1</f>
        <v>1.2474763127601207E-2</v>
      </c>
      <c r="F33" s="136">
        <v>26.863171595662521</v>
      </c>
      <c r="G33" s="44">
        <v>11956371</v>
      </c>
      <c r="H33" s="56">
        <f>+G33/G16-1</f>
        <v>1.9565871950468772E-3</v>
      </c>
      <c r="I33" s="140">
        <v>70.226842520046915</v>
      </c>
      <c r="J33" s="144">
        <f t="shared" si="2"/>
        <v>16529922</v>
      </c>
      <c r="K33" s="6"/>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40"/>
      <c r="C34" s="33" t="s">
        <v>33</v>
      </c>
      <c r="D34" s="23">
        <v>4622528</v>
      </c>
      <c r="E34" s="24">
        <f t="shared" ref="E34:E47" si="19">+D34/D33-1</f>
        <v>1.0708746879612763E-2</v>
      </c>
      <c r="F34" s="137">
        <v>27.128879325548148</v>
      </c>
      <c r="G34" s="23">
        <v>11961948</v>
      </c>
      <c r="H34" s="24">
        <f t="shared" ref="H34:H47" si="20">+G34/G33-1</f>
        <v>4.6644588061051095E-4</v>
      </c>
      <c r="I34" s="141">
        <v>70.202764329492879</v>
      </c>
      <c r="J34" s="145">
        <f t="shared" si="2"/>
        <v>16584476</v>
      </c>
      <c r="K34" s="6"/>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40"/>
      <c r="C35" s="33" t="s">
        <v>2</v>
      </c>
      <c r="D35" s="23">
        <v>4819989</v>
      </c>
      <c r="E35" s="24">
        <f t="shared" si="19"/>
        <v>4.2717101984022676E-2</v>
      </c>
      <c r="F35" s="137">
        <v>28.26488207345313</v>
      </c>
      <c r="G35" s="23">
        <v>12258585</v>
      </c>
      <c r="H35" s="24">
        <f t="shared" si="20"/>
        <v>2.479838568099435E-2</v>
      </c>
      <c r="I35" s="141">
        <v>71.885529077431798</v>
      </c>
      <c r="J35" s="145">
        <f t="shared" si="2"/>
        <v>17078574</v>
      </c>
      <c r="K35" s="6"/>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40"/>
      <c r="C36" s="33" t="s">
        <v>3</v>
      </c>
      <c r="D36" s="23">
        <v>4936738</v>
      </c>
      <c r="E36" s="24">
        <f t="shared" si="19"/>
        <v>2.4221839510422116E-2</v>
      </c>
      <c r="F36" s="137">
        <v>28.926129163280923</v>
      </c>
      <c r="G36" s="23">
        <v>12186060</v>
      </c>
      <c r="H36" s="24">
        <f t="shared" si="20"/>
        <v>-5.9162619502984848E-3</v>
      </c>
      <c r="I36" s="141">
        <v>71.402522384516061</v>
      </c>
      <c r="J36" s="145">
        <f t="shared" si="2"/>
        <v>17122798</v>
      </c>
      <c r="K36" s="6"/>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40"/>
      <c r="C37" s="33" t="s">
        <v>4</v>
      </c>
      <c r="D37" s="23">
        <v>5019668</v>
      </c>
      <c r="E37" s="24">
        <f t="shared" si="19"/>
        <v>1.6798541871170691E-2</v>
      </c>
      <c r="F37" s="137">
        <v>29.388311220435291</v>
      </c>
      <c r="G37" s="23">
        <v>12437023</v>
      </c>
      <c r="H37" s="24">
        <f t="shared" si="20"/>
        <v>2.0594269189549319E-2</v>
      </c>
      <c r="I37" s="141">
        <v>72.814198584390809</v>
      </c>
      <c r="J37" s="145">
        <f t="shared" si="2"/>
        <v>17456691</v>
      </c>
      <c r="K37" s="6"/>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40"/>
      <c r="C38" s="33" t="s">
        <v>5</v>
      </c>
      <c r="D38" s="23">
        <v>5105895</v>
      </c>
      <c r="E38" s="24">
        <f t="shared" si="19"/>
        <v>1.7177829290702107E-2</v>
      </c>
      <c r="F38" s="137">
        <v>29.869035100932894</v>
      </c>
      <c r="G38" s="23">
        <v>12454740</v>
      </c>
      <c r="H38" s="24">
        <f t="shared" si="20"/>
        <v>1.424537045561447E-3</v>
      </c>
      <c r="I38" s="141">
        <v>72.859129737880039</v>
      </c>
      <c r="J38" s="145">
        <f t="shared" si="2"/>
        <v>17560635</v>
      </c>
      <c r="K38" s="6"/>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40"/>
      <c r="C39" s="33" t="s">
        <v>6</v>
      </c>
      <c r="D39" s="23">
        <v>5217274</v>
      </c>
      <c r="E39" s="24">
        <f t="shared" si="19"/>
        <v>2.1813805415113352E-2</v>
      </c>
      <c r="F39" s="137">
        <v>30.497670621849878</v>
      </c>
      <c r="G39" s="23">
        <v>12560865</v>
      </c>
      <c r="H39" s="24">
        <f t="shared" si="20"/>
        <v>8.5208523020150473E-3</v>
      </c>
      <c r="I39" s="141">
        <v>73.424766170134504</v>
      </c>
      <c r="J39" s="145">
        <f t="shared" si="2"/>
        <v>17778139</v>
      </c>
      <c r="K39" s="6"/>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40"/>
      <c r="C40" s="33" t="s">
        <v>7</v>
      </c>
      <c r="D40" s="23">
        <v>5303381</v>
      </c>
      <c r="E40" s="24">
        <f t="shared" si="19"/>
        <v>1.6504212736383028E-2</v>
      </c>
      <c r="F40" s="137">
        <v>30.97774553256879</v>
      </c>
      <c r="G40" s="23">
        <v>12917043</v>
      </c>
      <c r="H40" s="24">
        <f t="shared" si="20"/>
        <v>2.8356168146063121E-2</v>
      </c>
      <c r="I40" s="141">
        <v>75.450146064793188</v>
      </c>
      <c r="J40" s="145">
        <f t="shared" si="2"/>
        <v>18220424</v>
      </c>
      <c r="K40" s="6"/>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40"/>
      <c r="C41" s="33" t="s">
        <v>8</v>
      </c>
      <c r="D41" s="23">
        <v>5380426</v>
      </c>
      <c r="E41" s="24">
        <f t="shared" si="19"/>
        <v>1.4527524988304563E-2</v>
      </c>
      <c r="F41" s="137">
        <v>31.404207786882683</v>
      </c>
      <c r="G41" s="23">
        <v>12930003</v>
      </c>
      <c r="H41" s="24">
        <f t="shared" si="20"/>
        <v>1.0033256063326501E-3</v>
      </c>
      <c r="I41" s="141">
        <v>75.469210225550256</v>
      </c>
      <c r="J41" s="145">
        <f t="shared" si="2"/>
        <v>18310429</v>
      </c>
      <c r="K41" s="6"/>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40"/>
      <c r="C42" s="33" t="s">
        <v>9</v>
      </c>
      <c r="D42" s="23">
        <v>5563315</v>
      </c>
      <c r="E42" s="24">
        <f t="shared" si="19"/>
        <v>3.3991546394281702E-2</v>
      </c>
      <c r="F42" s="137">
        <v>32.447353072690852</v>
      </c>
      <c r="G42" s="23">
        <v>13172232</v>
      </c>
      <c r="H42" s="24">
        <f t="shared" si="20"/>
        <v>1.8733870363371041E-2</v>
      </c>
      <c r="I42" s="141">
        <v>76.825429165775574</v>
      </c>
      <c r="J42" s="145">
        <f t="shared" si="2"/>
        <v>18735547</v>
      </c>
      <c r="K42" s="6"/>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40"/>
      <c r="C43" s="33" t="s">
        <v>10</v>
      </c>
      <c r="D43" s="23">
        <v>5616740</v>
      </c>
      <c r="E43" s="24">
        <f t="shared" si="19"/>
        <v>9.6030873678731865E-3</v>
      </c>
      <c r="F43" s="137">
        <v>32.734418662648885</v>
      </c>
      <c r="G43" s="23">
        <v>13247719</v>
      </c>
      <c r="H43" s="24">
        <f t="shared" si="20"/>
        <v>5.7307675722686469E-3</v>
      </c>
      <c r="I43" s="141">
        <v>77.207842996316046</v>
      </c>
      <c r="J43" s="145">
        <f t="shared" si="2"/>
        <v>18864459</v>
      </c>
      <c r="K43" s="6"/>
      <c r="L43" s="1"/>
      <c r="M43" s="1"/>
      <c r="N43" s="1"/>
      <c r="O43" s="1"/>
      <c r="P43" s="1"/>
      <c r="Q43" s="1"/>
      <c r="R43" s="1"/>
      <c r="S43" s="1"/>
      <c r="T43" s="1"/>
      <c r="U43" s="1"/>
      <c r="V43" s="1"/>
      <c r="W43" s="1"/>
      <c r="X43" s="1"/>
      <c r="Y43" s="1"/>
      <c r="Z43" s="1"/>
      <c r="AA43" s="1"/>
      <c r="AB43" s="1"/>
      <c r="AC43" s="1"/>
      <c r="AD43" s="1"/>
      <c r="AE43" s="1"/>
      <c r="AF43" s="1"/>
      <c r="AG43" s="1"/>
    </row>
    <row r="44" spans="1:33" ht="13.5" thickBot="1" x14ac:dyDescent="0.25">
      <c r="A44" s="1"/>
      <c r="B44" s="41"/>
      <c r="C44" s="35" t="s">
        <v>11</v>
      </c>
      <c r="D44" s="49">
        <v>5786405</v>
      </c>
      <c r="E44" s="55">
        <f t="shared" si="19"/>
        <v>3.0207024003247485E-2</v>
      </c>
      <c r="F44" s="142">
        <v>33.697995718161536</v>
      </c>
      <c r="G44" s="49">
        <v>14065837</v>
      </c>
      <c r="H44" s="55">
        <f t="shared" si="20"/>
        <v>6.1755385964934684E-2</v>
      </c>
      <c r="I44" s="143">
        <v>81.91450736655284</v>
      </c>
      <c r="J44" s="146">
        <f t="shared" si="2"/>
        <v>19852242</v>
      </c>
      <c r="K44" s="6"/>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76">
        <v>2011</v>
      </c>
      <c r="C45" s="33" t="s">
        <v>1</v>
      </c>
      <c r="D45" s="43">
        <v>5837122</v>
      </c>
      <c r="E45" s="56">
        <f t="shared" si="19"/>
        <v>8.7648548623886491E-3</v>
      </c>
      <c r="F45" s="136">
        <v>33.967938348442665</v>
      </c>
      <c r="G45" s="44">
        <v>14094930</v>
      </c>
      <c r="H45" s="56">
        <f t="shared" si="20"/>
        <v>2.0683447419445056E-3</v>
      </c>
      <c r="I45" s="140">
        <v>82.022564076203125</v>
      </c>
      <c r="J45" s="144">
        <f t="shared" si="2"/>
        <v>19932052</v>
      </c>
      <c r="K45" s="6"/>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40"/>
      <c r="C46" s="33" t="s">
        <v>33</v>
      </c>
      <c r="D46" s="46">
        <v>5886928</v>
      </c>
      <c r="E46" s="24">
        <f t="shared" si="19"/>
        <v>8.5326296075360908E-3</v>
      </c>
      <c r="F46" s="137">
        <v>34.232180212991835</v>
      </c>
      <c r="G46" s="23">
        <v>14127648</v>
      </c>
      <c r="H46" s="24">
        <f t="shared" si="20"/>
        <v>2.3212601978157554E-3</v>
      </c>
      <c r="I46" s="141">
        <v>82.1515385140966</v>
      </c>
      <c r="J46" s="145">
        <f t="shared" si="2"/>
        <v>20014576</v>
      </c>
      <c r="K46" s="6"/>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40"/>
      <c r="C47" s="33" t="s">
        <v>2</v>
      </c>
      <c r="D47" s="46">
        <v>5957990</v>
      </c>
      <c r="E47" s="24">
        <f t="shared" si="19"/>
        <v>1.2071151541177327E-2</v>
      </c>
      <c r="F47" s="137">
        <v>34.619537802537401</v>
      </c>
      <c r="G47" s="23">
        <v>14333088</v>
      </c>
      <c r="H47" s="24">
        <f t="shared" si="20"/>
        <v>1.4541698660668789E-2</v>
      </c>
      <c r="I47" s="141">
        <v>83.283940027273488</v>
      </c>
      <c r="J47" s="145">
        <f t="shared" si="2"/>
        <v>20291078</v>
      </c>
      <c r="K47" s="6"/>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76"/>
      <c r="C48" s="33" t="s">
        <v>3</v>
      </c>
      <c r="D48" s="46">
        <v>6043068</v>
      </c>
      <c r="E48" s="24">
        <f t="shared" ref="E48:E53" si="21">+D48/D47-1</f>
        <v>1.427964800209458E-2</v>
      </c>
      <c r="F48" s="137">
        <v>35.087698178354628</v>
      </c>
      <c r="G48" s="23">
        <v>14397872</v>
      </c>
      <c r="H48" s="24">
        <f t="shared" ref="H48:H53" si="22">+G48/G47-1</f>
        <v>4.5198913172095345E-3</v>
      </c>
      <c r="I48" s="141">
        <v>83.597964998339108</v>
      </c>
      <c r="J48" s="145">
        <f t="shared" si="2"/>
        <v>20440940</v>
      </c>
      <c r="K48" s="6"/>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40"/>
      <c r="C49" s="33" t="s">
        <v>4</v>
      </c>
      <c r="D49" s="46">
        <v>6108388</v>
      </c>
      <c r="E49" s="24">
        <f t="shared" si="21"/>
        <v>1.0809079096909091E-2</v>
      </c>
      <c r="F49" s="137">
        <v>35.440525781845182</v>
      </c>
      <c r="G49" s="23">
        <v>14577678</v>
      </c>
      <c r="H49" s="24">
        <f t="shared" si="22"/>
        <v>1.2488373281829501E-2</v>
      </c>
      <c r="I49" s="141">
        <v>84.578873018288505</v>
      </c>
      <c r="J49" s="145">
        <f t="shared" si="2"/>
        <v>20686066</v>
      </c>
      <c r="K49" s="6"/>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40"/>
      <c r="C50" s="33" t="s">
        <v>5</v>
      </c>
      <c r="D50" s="46">
        <v>6182089</v>
      </c>
      <c r="E50" s="24">
        <f t="shared" si="21"/>
        <v>1.2065540041005907E-2</v>
      </c>
      <c r="F50" s="137">
        <v>35.841417634628016</v>
      </c>
      <c r="G50" s="23">
        <v>14616968</v>
      </c>
      <c r="H50" s="24">
        <f t="shared" si="22"/>
        <v>2.6952166181746229E-3</v>
      </c>
      <c r="I50" s="141">
        <v>84.743661024613743</v>
      </c>
      <c r="J50" s="145">
        <f t="shared" si="2"/>
        <v>20799057</v>
      </c>
      <c r="K50" s="6"/>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40"/>
      <c r="C51" s="33" t="s">
        <v>6</v>
      </c>
      <c r="D51" s="46">
        <v>6261482</v>
      </c>
      <c r="E51" s="24">
        <f t="shared" si="21"/>
        <v>1.2842422682688648E-2</v>
      </c>
      <c r="F51" s="137">
        <v>36.27468733280876</v>
      </c>
      <c r="G51" s="23">
        <v>14750231</v>
      </c>
      <c r="H51" s="24">
        <f t="shared" si="22"/>
        <v>9.1170070290911287E-3</v>
      </c>
      <c r="I51" s="141">
        <v>85.452616107768591</v>
      </c>
      <c r="J51" s="145">
        <f t="shared" si="2"/>
        <v>21011713</v>
      </c>
      <c r="K51" s="6"/>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40"/>
      <c r="C52" s="33" t="s">
        <v>7</v>
      </c>
      <c r="D52" s="46">
        <v>6272938</v>
      </c>
      <c r="E52" s="24">
        <f t="shared" si="21"/>
        <v>1.8295988074388259E-3</v>
      </c>
      <c r="F52" s="137">
        <v>36.314025352723625</v>
      </c>
      <c r="G52" s="23">
        <v>14873556</v>
      </c>
      <c r="H52" s="24">
        <f t="shared" si="22"/>
        <v>8.3608860091750614E-3</v>
      </c>
      <c r="I52" s="141">
        <v>86.10298550203342</v>
      </c>
      <c r="J52" s="145">
        <f t="shared" si="2"/>
        <v>21146494</v>
      </c>
      <c r="K52" s="6"/>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40"/>
      <c r="C53" s="33" t="s">
        <v>8</v>
      </c>
      <c r="D53" s="46">
        <v>6307736</v>
      </c>
      <c r="E53" s="24">
        <f t="shared" si="21"/>
        <v>5.5473208885532532E-3</v>
      </c>
      <c r="F53" s="137">
        <v>36.488331257109721</v>
      </c>
      <c r="G53" s="23">
        <v>15113585</v>
      </c>
      <c r="H53" s="24">
        <f t="shared" si="22"/>
        <v>1.6137969964949983E-2</v>
      </c>
      <c r="I53" s="141">
        <v>87.427485228057193</v>
      </c>
      <c r="J53" s="145">
        <f t="shared" si="2"/>
        <v>21421321</v>
      </c>
      <c r="K53" s="6"/>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40"/>
      <c r="C54" s="33" t="s">
        <v>9</v>
      </c>
      <c r="D54" s="46">
        <v>6364180</v>
      </c>
      <c r="E54" s="24">
        <f t="shared" ref="E54:E59" si="23">+D54/D53-1</f>
        <v>8.9483770405103247E-3</v>
      </c>
      <c r="F54" s="137">
        <v>36.787500773128365</v>
      </c>
      <c r="G54" s="23">
        <v>15135286</v>
      </c>
      <c r="H54" s="24">
        <f t="shared" ref="H54:H59" si="24">+G54/G53-1</f>
        <v>1.4358605188642404E-3</v>
      </c>
      <c r="I54" s="141">
        <v>87.487994592629207</v>
      </c>
      <c r="J54" s="145">
        <f t="shared" si="2"/>
        <v>21499466</v>
      </c>
      <c r="K54" s="6"/>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40"/>
      <c r="C55" s="33" t="s">
        <v>10</v>
      </c>
      <c r="D55" s="46">
        <v>6391015</v>
      </c>
      <c r="E55" s="24">
        <f t="shared" si="23"/>
        <v>4.2165683560175804E-3</v>
      </c>
      <c r="F55" s="137">
        <v>36.915201420152719</v>
      </c>
      <c r="G55" s="23">
        <v>15250778</v>
      </c>
      <c r="H55" s="24">
        <f t="shared" si="24"/>
        <v>7.6306453673884445E-3</v>
      </c>
      <c r="I55" s="141">
        <v>88.090161216024981</v>
      </c>
      <c r="J55" s="145">
        <f t="shared" si="2"/>
        <v>21641793</v>
      </c>
      <c r="K55" s="6"/>
      <c r="L55" s="1"/>
      <c r="M55" s="1"/>
      <c r="N55" s="1"/>
      <c r="O55" s="1"/>
      <c r="P55" s="1"/>
      <c r="Q55" s="1"/>
      <c r="R55" s="1"/>
      <c r="S55" s="1"/>
      <c r="T55" s="1"/>
      <c r="U55" s="1"/>
      <c r="V55" s="1"/>
      <c r="W55" s="1"/>
      <c r="X55" s="1"/>
      <c r="Y55" s="1"/>
      <c r="Z55" s="1"/>
      <c r="AA55" s="1"/>
      <c r="AB55" s="1"/>
      <c r="AC55" s="1"/>
      <c r="AD55" s="1"/>
      <c r="AE55" s="1"/>
      <c r="AF55" s="1"/>
      <c r="AG55" s="1"/>
    </row>
    <row r="56" spans="1:33" ht="13.5" thickBot="1" x14ac:dyDescent="0.25">
      <c r="A56" s="1"/>
      <c r="B56" s="41"/>
      <c r="C56" s="35" t="s">
        <v>11</v>
      </c>
      <c r="D56" s="48">
        <v>6429681</v>
      </c>
      <c r="E56" s="55">
        <f t="shared" si="23"/>
        <v>6.0500562117284939E-3</v>
      </c>
      <c r="F56" s="142">
        <v>37.110999137689184</v>
      </c>
      <c r="G56" s="49">
        <v>15885567</v>
      </c>
      <c r="H56" s="55">
        <f t="shared" si="24"/>
        <v>4.1623384721749979E-2</v>
      </c>
      <c r="I56" s="143">
        <v>91.688726585145318</v>
      </c>
      <c r="J56" s="146">
        <f t="shared" si="2"/>
        <v>22315248</v>
      </c>
      <c r="K56" s="6"/>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42">
        <v>2012</v>
      </c>
      <c r="C57" s="31" t="s">
        <v>1</v>
      </c>
      <c r="D57" s="43">
        <v>6468703</v>
      </c>
      <c r="E57" s="56">
        <f t="shared" si="23"/>
        <v>6.069041372348094E-3</v>
      </c>
      <c r="F57" s="136">
        <v>37.308559917093383</v>
      </c>
      <c r="G57" s="44">
        <v>16109327</v>
      </c>
      <c r="H57" s="56">
        <f t="shared" si="24"/>
        <v>1.4085742107914578E-2</v>
      </c>
      <c r="I57" s="140">
        <v>92.911328840348688</v>
      </c>
      <c r="J57" s="144">
        <f t="shared" si="2"/>
        <v>22578030</v>
      </c>
      <c r="K57" s="6"/>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40"/>
      <c r="C58" s="33" t="s">
        <v>33</v>
      </c>
      <c r="D58" s="46">
        <v>6440227</v>
      </c>
      <c r="E58" s="24">
        <f t="shared" si="23"/>
        <v>-4.4021189409993999E-3</v>
      </c>
      <c r="F58" s="137">
        <v>37.116818378555507</v>
      </c>
      <c r="G58" s="23">
        <v>15730959</v>
      </c>
      <c r="H58" s="24">
        <f t="shared" si="24"/>
        <v>-2.3487511303234454E-2</v>
      </c>
      <c r="I58" s="141">
        <v>90.661889421522432</v>
      </c>
      <c r="J58" s="145">
        <f t="shared" si="2"/>
        <v>22171186</v>
      </c>
      <c r="K58" s="6"/>
      <c r="L58" s="1"/>
      <c r="M58" s="1"/>
      <c r="N58" s="1"/>
      <c r="O58" s="1"/>
      <c r="P58" s="1"/>
      <c r="Q58" s="1"/>
      <c r="R58" s="1"/>
      <c r="S58" s="1"/>
      <c r="T58" s="1"/>
      <c r="U58" s="1"/>
      <c r="V58" s="1"/>
      <c r="W58" s="1"/>
      <c r="X58" s="1"/>
      <c r="Y58" s="1"/>
      <c r="Z58" s="1"/>
      <c r="AA58" s="1"/>
      <c r="AB58" s="1"/>
      <c r="AC58" s="1"/>
      <c r="AD58" s="1"/>
      <c r="AE58" s="1"/>
      <c r="AF58" s="1"/>
      <c r="AG58" s="1"/>
    </row>
    <row r="59" spans="1:33" x14ac:dyDescent="0.2">
      <c r="A59" s="1"/>
      <c r="B59" s="40"/>
      <c r="C59" s="33" t="s">
        <v>2</v>
      </c>
      <c r="D59" s="46">
        <v>6469924</v>
      </c>
      <c r="E59" s="24">
        <f t="shared" si="23"/>
        <v>4.6111728670432672E-3</v>
      </c>
      <c r="F59" s="137">
        <v>37.260379686001279</v>
      </c>
      <c r="G59" s="23">
        <v>16121900</v>
      </c>
      <c r="H59" s="24">
        <f t="shared" si="24"/>
        <v>2.4851695309866306E-2</v>
      </c>
      <c r="I59" s="141">
        <v>92.846239810505338</v>
      </c>
      <c r="J59" s="145">
        <f t="shared" si="2"/>
        <v>22591824</v>
      </c>
      <c r="K59" s="6"/>
      <c r="L59" s="1"/>
      <c r="M59" s="1"/>
      <c r="N59" s="1"/>
      <c r="O59" s="1"/>
      <c r="P59" s="1"/>
      <c r="Q59" s="1"/>
      <c r="R59" s="1"/>
      <c r="S59" s="1"/>
      <c r="T59" s="1"/>
      <c r="U59" s="1"/>
      <c r="V59" s="1"/>
      <c r="W59" s="1"/>
      <c r="X59" s="1"/>
      <c r="Y59" s="1"/>
      <c r="Z59" s="1"/>
      <c r="AA59" s="1"/>
      <c r="AB59" s="1"/>
      <c r="AC59" s="1"/>
      <c r="AD59" s="1"/>
      <c r="AE59" s="1"/>
      <c r="AF59" s="1"/>
      <c r="AG59" s="1"/>
    </row>
    <row r="60" spans="1:33" x14ac:dyDescent="0.2">
      <c r="A60" s="1"/>
      <c r="B60" s="76"/>
      <c r="C60" s="33" t="s">
        <v>3</v>
      </c>
      <c r="D60" s="46">
        <v>6517019</v>
      </c>
      <c r="E60" s="24">
        <f>+D60/D59-1</f>
        <v>7.2790654109693431E-3</v>
      </c>
      <c r="F60" s="137">
        <v>37.503849931326556</v>
      </c>
      <c r="G60" s="23">
        <v>16044604</v>
      </c>
      <c r="H60" s="24">
        <f>+G60/G59-1</f>
        <v>-4.7944721155694925E-3</v>
      </c>
      <c r="I60" s="141">
        <v>92.332770646143857</v>
      </c>
      <c r="J60" s="145">
        <f t="shared" si="2"/>
        <v>22561623</v>
      </c>
      <c r="K60" s="6"/>
      <c r="L60" s="1"/>
      <c r="M60" s="1"/>
      <c r="N60" s="1"/>
      <c r="O60" s="1"/>
      <c r="P60" s="1"/>
      <c r="Q60" s="1"/>
      <c r="R60" s="1"/>
      <c r="S60" s="1"/>
      <c r="T60" s="1"/>
      <c r="U60" s="1"/>
      <c r="V60" s="1"/>
      <c r="W60" s="1"/>
      <c r="X60" s="1"/>
      <c r="Y60" s="1"/>
      <c r="Z60" s="1"/>
      <c r="AA60" s="1"/>
      <c r="AB60" s="1"/>
      <c r="AC60" s="1"/>
      <c r="AD60" s="1"/>
      <c r="AE60" s="1"/>
      <c r="AF60" s="1"/>
      <c r="AG60" s="1"/>
    </row>
    <row r="61" spans="1:33" x14ac:dyDescent="0.2">
      <c r="A61" s="1"/>
      <c r="B61" s="40"/>
      <c r="C61" s="33" t="s">
        <v>4</v>
      </c>
      <c r="D61" s="46">
        <v>6587045</v>
      </c>
      <c r="E61" s="24">
        <f>+D61/D60-1</f>
        <v>1.0745096799625653E-2</v>
      </c>
      <c r="F61" s="137">
        <v>37.878825198974582</v>
      </c>
      <c r="G61" s="23">
        <v>16027166</v>
      </c>
      <c r="H61" s="24">
        <f>+G61/G60-1</f>
        <v>-1.0868451474401741E-3</v>
      </c>
      <c r="I61" s="141">
        <v>92.164273866194719</v>
      </c>
      <c r="J61" s="145">
        <f t="shared" si="2"/>
        <v>22614211</v>
      </c>
      <c r="K61" s="6"/>
      <c r="L61" s="1"/>
      <c r="M61" s="1"/>
      <c r="N61" s="1"/>
      <c r="O61" s="1"/>
      <c r="P61" s="1"/>
      <c r="Q61" s="1"/>
      <c r="R61" s="1"/>
      <c r="S61" s="1"/>
      <c r="T61" s="1"/>
      <c r="U61" s="1"/>
      <c r="V61" s="1"/>
      <c r="W61" s="1"/>
      <c r="X61" s="1"/>
      <c r="Y61" s="1"/>
      <c r="Z61" s="1"/>
      <c r="AA61" s="1"/>
      <c r="AB61" s="1"/>
      <c r="AC61" s="1"/>
      <c r="AD61" s="1"/>
      <c r="AE61" s="1"/>
      <c r="AF61" s="1"/>
      <c r="AG61" s="1"/>
    </row>
    <row r="62" spans="1:33" x14ac:dyDescent="0.2">
      <c r="A62" s="1"/>
      <c r="B62" s="40"/>
      <c r="C62" s="33" t="s">
        <v>5</v>
      </c>
      <c r="D62" s="46">
        <v>6614943</v>
      </c>
      <c r="E62" s="24">
        <f>+D62/D61-1</f>
        <v>4.2352830442178302E-3</v>
      </c>
      <c r="F62" s="137">
        <v>38.011168426841195</v>
      </c>
      <c r="G62" s="23">
        <v>15703550</v>
      </c>
      <c r="H62" s="24">
        <f>+G62/G61-1</f>
        <v>-2.0191716988518071E-2</v>
      </c>
      <c r="I62" s="141">
        <v>90.236648138815724</v>
      </c>
      <c r="J62" s="145">
        <f t="shared" si="2"/>
        <v>22318493</v>
      </c>
      <c r="K62" s="6"/>
      <c r="L62" s="1"/>
      <c r="M62" s="1"/>
      <c r="N62" s="1"/>
      <c r="O62" s="1"/>
      <c r="P62" s="1"/>
      <c r="Q62" s="1"/>
      <c r="R62" s="1"/>
      <c r="S62" s="1"/>
      <c r="T62" s="1"/>
      <c r="U62" s="1"/>
      <c r="V62" s="1"/>
      <c r="W62" s="1"/>
      <c r="X62" s="1"/>
      <c r="Y62" s="1"/>
      <c r="Z62" s="1"/>
      <c r="AA62" s="1"/>
      <c r="AB62" s="1"/>
      <c r="AC62" s="1"/>
      <c r="AD62" s="1"/>
      <c r="AE62" s="1"/>
      <c r="AF62" s="1"/>
      <c r="AG62" s="1"/>
    </row>
    <row r="63" spans="1:33" x14ac:dyDescent="0.2">
      <c r="A63" s="1"/>
      <c r="B63" s="76"/>
      <c r="C63" s="33" t="s">
        <v>6</v>
      </c>
      <c r="D63" s="46">
        <v>6661754</v>
      </c>
      <c r="E63" s="24">
        <f t="shared" ref="E63:E71" si="25">+D63/D62-1</f>
        <v>7.076553796457441E-3</v>
      </c>
      <c r="F63" s="137">
        <v>38.25191426333884</v>
      </c>
      <c r="G63" s="23">
        <v>16202210</v>
      </c>
      <c r="H63" s="24">
        <f t="shared" ref="H63:H71" si="26">+G63/G62-1</f>
        <v>3.175460325849877E-2</v>
      </c>
      <c r="I63" s="141">
        <v>93.033388473457762</v>
      </c>
      <c r="J63" s="145">
        <f t="shared" si="2"/>
        <v>22863964</v>
      </c>
      <c r="K63" s="6"/>
      <c r="L63" s="1"/>
      <c r="M63" s="1"/>
      <c r="N63" s="1"/>
      <c r="O63" s="1"/>
      <c r="P63" s="1"/>
      <c r="Q63" s="1"/>
      <c r="R63" s="1"/>
      <c r="S63" s="1"/>
      <c r="T63" s="1"/>
      <c r="U63" s="1"/>
      <c r="V63" s="1"/>
      <c r="W63" s="1"/>
      <c r="X63" s="1"/>
      <c r="Y63" s="1"/>
      <c r="Z63" s="1"/>
      <c r="AA63" s="1"/>
      <c r="AB63" s="1"/>
      <c r="AC63" s="1"/>
      <c r="AD63" s="1"/>
      <c r="AE63" s="1"/>
      <c r="AF63" s="1"/>
      <c r="AG63" s="1"/>
    </row>
    <row r="64" spans="1:33" x14ac:dyDescent="0.2">
      <c r="A64" s="1"/>
      <c r="B64" s="40"/>
      <c r="C64" s="33" t="s">
        <v>7</v>
      </c>
      <c r="D64" s="46">
        <v>6665916</v>
      </c>
      <c r="E64" s="24">
        <f t="shared" si="25"/>
        <v>6.2476038592840233E-4</v>
      </c>
      <c r="F64" s="137">
        <v>38.247594325961529</v>
      </c>
      <c r="G64" s="23">
        <v>16426352</v>
      </c>
      <c r="H64" s="24">
        <f t="shared" si="26"/>
        <v>1.3834038689783723E-2</v>
      </c>
      <c r="I64" s="141">
        <v>94.250879781780455</v>
      </c>
      <c r="J64" s="145">
        <f t="shared" si="2"/>
        <v>23092268</v>
      </c>
      <c r="K64" s="6"/>
      <c r="L64" s="1"/>
      <c r="M64" s="1"/>
      <c r="N64" s="1"/>
      <c r="O64" s="1"/>
      <c r="P64" s="1"/>
      <c r="Q64" s="1"/>
      <c r="R64" s="1"/>
      <c r="S64" s="1"/>
      <c r="T64" s="1"/>
      <c r="U64" s="1"/>
      <c r="V64" s="1"/>
      <c r="W64" s="1"/>
      <c r="X64" s="1"/>
      <c r="Y64" s="1"/>
      <c r="Z64" s="1"/>
      <c r="AA64" s="1"/>
      <c r="AB64" s="1"/>
      <c r="AC64" s="1"/>
      <c r="AD64" s="1"/>
      <c r="AE64" s="1"/>
      <c r="AF64" s="1"/>
      <c r="AG64" s="1"/>
    </row>
    <row r="65" spans="1:33" x14ac:dyDescent="0.2">
      <c r="A65" s="1"/>
      <c r="B65" s="40"/>
      <c r="C65" s="33" t="s">
        <v>8</v>
      </c>
      <c r="D65" s="46">
        <v>6635416</v>
      </c>
      <c r="E65" s="24">
        <f t="shared" si="25"/>
        <v>-4.575515203011804E-3</v>
      </c>
      <c r="F65" s="137">
        <v>38.04454415739302</v>
      </c>
      <c r="G65" s="23">
        <v>16390382</v>
      </c>
      <c r="H65" s="24">
        <f t="shared" si="26"/>
        <v>-2.1897740898283446E-3</v>
      </c>
      <c r="I65" s="141">
        <v>93.975209957527866</v>
      </c>
      <c r="J65" s="145">
        <f t="shared" si="2"/>
        <v>23025798</v>
      </c>
      <c r="K65" s="6"/>
      <c r="L65" s="1"/>
      <c r="M65" s="1"/>
      <c r="N65" s="1"/>
      <c r="O65" s="1"/>
      <c r="P65" s="1"/>
      <c r="Q65" s="1"/>
      <c r="R65" s="1"/>
      <c r="S65" s="1"/>
      <c r="T65" s="1"/>
      <c r="U65" s="1"/>
      <c r="V65" s="1"/>
      <c r="W65" s="1"/>
      <c r="X65" s="1"/>
      <c r="Y65" s="1"/>
      <c r="Z65" s="1"/>
      <c r="AA65" s="1"/>
      <c r="AB65" s="1"/>
      <c r="AC65" s="1"/>
      <c r="AD65" s="1"/>
      <c r="AE65" s="1"/>
      <c r="AF65" s="1"/>
      <c r="AG65" s="1"/>
    </row>
    <row r="66" spans="1:33" x14ac:dyDescent="0.2">
      <c r="A66" s="1"/>
      <c r="B66" s="76"/>
      <c r="C66" s="33" t="s">
        <v>9</v>
      </c>
      <c r="D66" s="46">
        <v>6649741</v>
      </c>
      <c r="E66" s="24">
        <f t="shared" si="25"/>
        <v>2.1588699186305682E-3</v>
      </c>
      <c r="F66" s="137">
        <v>38.098610492422203</v>
      </c>
      <c r="G66" s="23">
        <v>16498132</v>
      </c>
      <c r="H66" s="24">
        <f t="shared" si="26"/>
        <v>6.5739773484230213E-3</v>
      </c>
      <c r="I66" s="141">
        <v>94.523366386836187</v>
      </c>
      <c r="J66" s="145">
        <f t="shared" si="2"/>
        <v>23147873</v>
      </c>
      <c r="K66" s="6"/>
      <c r="L66" s="1"/>
      <c r="M66" s="1"/>
      <c r="N66" s="1"/>
      <c r="O66" s="1"/>
      <c r="P66" s="1"/>
      <c r="Q66" s="1"/>
      <c r="R66" s="1"/>
      <c r="S66" s="1"/>
      <c r="T66" s="1"/>
      <c r="U66" s="1"/>
      <c r="V66" s="1"/>
      <c r="W66" s="1"/>
      <c r="X66" s="1"/>
      <c r="Y66" s="1"/>
      <c r="Z66" s="1"/>
      <c r="AA66" s="1"/>
      <c r="AB66" s="1"/>
      <c r="AC66" s="1"/>
      <c r="AD66" s="1"/>
      <c r="AE66" s="1"/>
      <c r="AF66" s="1"/>
      <c r="AG66" s="1"/>
    </row>
    <row r="67" spans="1:33" x14ac:dyDescent="0.2">
      <c r="A67" s="1"/>
      <c r="B67" s="40"/>
      <c r="C67" s="33" t="s">
        <v>10</v>
      </c>
      <c r="D67" s="46">
        <v>6631435</v>
      </c>
      <c r="E67" s="24">
        <f t="shared" si="25"/>
        <v>-2.7528891726760207E-3</v>
      </c>
      <c r="F67" s="137">
        <v>37.965780796921337</v>
      </c>
      <c r="G67" s="23">
        <v>16521152</v>
      </c>
      <c r="H67" s="24">
        <f t="shared" si="26"/>
        <v>1.3953094810976729E-3</v>
      </c>
      <c r="I67" s="141">
        <v>94.585626692355191</v>
      </c>
      <c r="J67" s="145">
        <f t="shared" si="2"/>
        <v>23152587</v>
      </c>
      <c r="K67" s="6"/>
      <c r="L67" s="1"/>
      <c r="M67" s="1"/>
      <c r="N67" s="1"/>
      <c r="O67" s="1"/>
      <c r="P67" s="1"/>
      <c r="Q67" s="1"/>
      <c r="R67" s="1"/>
      <c r="S67" s="1"/>
      <c r="T67" s="1"/>
      <c r="U67" s="1"/>
      <c r="V67" s="1"/>
      <c r="W67" s="1"/>
      <c r="X67" s="1"/>
      <c r="Y67" s="1"/>
      <c r="Z67" s="1"/>
      <c r="AA67" s="1"/>
      <c r="AB67" s="1"/>
      <c r="AC67" s="1"/>
      <c r="AD67" s="1"/>
      <c r="AE67" s="1"/>
      <c r="AF67" s="1"/>
      <c r="AG67" s="1"/>
    </row>
    <row r="68" spans="1:33" ht="13.5" thickBot="1" x14ac:dyDescent="0.25">
      <c r="A68" s="1"/>
      <c r="B68" s="41"/>
      <c r="C68" s="35" t="s">
        <v>11</v>
      </c>
      <c r="D68" s="48">
        <v>6657716</v>
      </c>
      <c r="E68" s="55">
        <f t="shared" si="25"/>
        <v>3.9630939608092941E-3</v>
      </c>
      <c r="F68" s="142">
        <v>38.088224798763221</v>
      </c>
      <c r="G68" s="49">
        <v>17283257</v>
      </c>
      <c r="H68" s="55">
        <f t="shared" si="26"/>
        <v>4.6129047175402782E-2</v>
      </c>
      <c r="I68" s="143">
        <v>98.876037648766939</v>
      </c>
      <c r="J68" s="146">
        <f t="shared" si="2"/>
        <v>23940973</v>
      </c>
      <c r="K68" s="6"/>
      <c r="L68" s="1"/>
      <c r="M68" s="1"/>
      <c r="N68" s="1"/>
      <c r="O68" s="1"/>
      <c r="P68" s="1"/>
      <c r="Q68" s="1"/>
      <c r="R68" s="1"/>
      <c r="S68" s="1"/>
      <c r="T68" s="1"/>
      <c r="U68" s="1"/>
      <c r="V68" s="1"/>
      <c r="W68" s="1"/>
      <c r="X68" s="1"/>
      <c r="Y68" s="1"/>
      <c r="Z68" s="1"/>
      <c r="AA68" s="1"/>
      <c r="AB68" s="1"/>
      <c r="AC68" s="1"/>
      <c r="AD68" s="1"/>
      <c r="AE68" s="1"/>
      <c r="AF68" s="1"/>
      <c r="AG68" s="1"/>
    </row>
    <row r="69" spans="1:33" x14ac:dyDescent="0.2">
      <c r="A69" s="1"/>
      <c r="B69" s="42">
        <v>2013</v>
      </c>
      <c r="C69" s="31" t="s">
        <v>1</v>
      </c>
      <c r="D69" s="43">
        <v>6708291</v>
      </c>
      <c r="E69" s="56">
        <f t="shared" si="25"/>
        <v>7.5964489924171819E-3</v>
      </c>
      <c r="F69" s="136">
        <v>38.349370736449018</v>
      </c>
      <c r="G69" s="44">
        <v>17271722</v>
      </c>
      <c r="H69" s="56">
        <f t="shared" si="26"/>
        <v>-6.6740892645411609E-4</v>
      </c>
      <c r="I69" s="140">
        <v>98.737468341024965</v>
      </c>
      <c r="J69" s="144">
        <f t="shared" si="2"/>
        <v>23980013</v>
      </c>
      <c r="K69" s="6"/>
      <c r="L69" s="1"/>
      <c r="M69" s="1"/>
      <c r="N69" s="1"/>
      <c r="O69" s="1"/>
      <c r="P69" s="1"/>
      <c r="Q69" s="1"/>
      <c r="R69" s="1"/>
      <c r="S69" s="1"/>
      <c r="T69" s="1"/>
      <c r="U69" s="1"/>
      <c r="V69" s="1"/>
      <c r="W69" s="1"/>
      <c r="X69" s="1"/>
      <c r="Y69" s="1"/>
      <c r="Z69" s="1"/>
      <c r="AA69" s="1"/>
      <c r="AB69" s="1"/>
      <c r="AC69" s="1"/>
      <c r="AD69" s="1"/>
      <c r="AE69" s="1"/>
      <c r="AF69" s="1"/>
      <c r="AG69" s="1"/>
    </row>
    <row r="70" spans="1:33" x14ac:dyDescent="0.2">
      <c r="A70" s="1"/>
      <c r="B70" s="40"/>
      <c r="C70" s="33" t="s">
        <v>33</v>
      </c>
      <c r="D70" s="46">
        <v>6701446</v>
      </c>
      <c r="E70" s="24">
        <f t="shared" si="25"/>
        <v>-1.0203791099699933E-3</v>
      </c>
      <c r="F70" s="137">
        <v>38.282120623212656</v>
      </c>
      <c r="G70" s="23">
        <v>17121073</v>
      </c>
      <c r="H70" s="24">
        <f t="shared" si="26"/>
        <v>-8.722291847911845E-3</v>
      </c>
      <c r="I70" s="141">
        <v>97.804411433715856</v>
      </c>
      <c r="J70" s="145">
        <f t="shared" si="2"/>
        <v>23822519</v>
      </c>
      <c r="K70" s="6"/>
      <c r="L70" s="1"/>
      <c r="M70" s="1"/>
      <c r="N70" s="1"/>
      <c r="O70" s="1"/>
      <c r="P70" s="1"/>
      <c r="Q70" s="1"/>
      <c r="R70" s="1"/>
      <c r="S70" s="1"/>
      <c r="T70" s="1"/>
      <c r="U70" s="1"/>
      <c r="V70" s="1"/>
      <c r="W70" s="1"/>
      <c r="X70" s="1"/>
      <c r="Y70" s="1"/>
      <c r="Z70" s="1"/>
      <c r="AA70" s="1"/>
      <c r="AB70" s="1"/>
      <c r="AC70" s="1"/>
      <c r="AD70" s="1"/>
      <c r="AE70" s="1"/>
      <c r="AF70" s="1"/>
      <c r="AG70" s="1"/>
    </row>
    <row r="71" spans="1:33" x14ac:dyDescent="0.2">
      <c r="A71" s="1"/>
      <c r="B71" s="40"/>
      <c r="C71" s="33" t="s">
        <v>2</v>
      </c>
      <c r="D71" s="46">
        <v>6707348</v>
      </c>
      <c r="E71" s="24">
        <f t="shared" si="25"/>
        <v>8.8070544774954129E-4</v>
      </c>
      <c r="F71" s="137">
        <v>38.287733198521657</v>
      </c>
      <c r="G71" s="23">
        <v>17181180</v>
      </c>
      <c r="H71" s="24">
        <f t="shared" si="26"/>
        <v>3.5107028630740889E-3</v>
      </c>
      <c r="I71" s="141">
        <v>98.075787312030954</v>
      </c>
      <c r="J71" s="145">
        <f t="shared" si="2"/>
        <v>23888528</v>
      </c>
      <c r="K71" s="6"/>
      <c r="L71" s="1"/>
      <c r="M71" s="1"/>
      <c r="N71" s="1"/>
      <c r="O71" s="1"/>
      <c r="P71" s="1"/>
      <c r="Q71" s="1"/>
      <c r="R71" s="1"/>
      <c r="S71" s="1"/>
      <c r="T71" s="1"/>
      <c r="U71" s="1"/>
      <c r="V71" s="1"/>
      <c r="W71" s="1"/>
      <c r="X71" s="1"/>
      <c r="Y71" s="1"/>
      <c r="Z71" s="1"/>
      <c r="AA71" s="1"/>
      <c r="AB71" s="1"/>
      <c r="AC71" s="1"/>
      <c r="AD71" s="1"/>
      <c r="AE71" s="1"/>
      <c r="AF71" s="1"/>
      <c r="AG71" s="1"/>
    </row>
    <row r="72" spans="1:33" x14ac:dyDescent="0.2">
      <c r="A72" s="1"/>
      <c r="B72" s="76"/>
      <c r="C72" s="33" t="s">
        <v>3</v>
      </c>
      <c r="D72" s="46">
        <v>6748112</v>
      </c>
      <c r="E72" s="24">
        <f t="shared" ref="E72:E83" si="27">+D72/D71-1</f>
        <v>6.077513795318179E-3</v>
      </c>
      <c r="F72" s="137">
        <v>38.492195377733303</v>
      </c>
      <c r="G72" s="23">
        <v>17320550</v>
      </c>
      <c r="H72" s="24">
        <f t="shared" ref="H72:H83" si="28">+G72/G71-1</f>
        <v>8.1117827762702266E-3</v>
      </c>
      <c r="I72" s="141">
        <v>98.798892882897988</v>
      </c>
      <c r="J72" s="145">
        <f t="shared" si="2"/>
        <v>24068662</v>
      </c>
      <c r="K72" s="6"/>
      <c r="L72" s="1"/>
      <c r="M72" s="1"/>
      <c r="N72" s="1"/>
      <c r="O72" s="1"/>
      <c r="P72" s="1"/>
      <c r="Q72" s="1"/>
      <c r="R72" s="1"/>
      <c r="S72" s="1"/>
      <c r="T72" s="1"/>
      <c r="U72" s="1"/>
      <c r="V72" s="1"/>
      <c r="W72" s="1"/>
      <c r="X72" s="1"/>
      <c r="Y72" s="1"/>
      <c r="Z72" s="1"/>
      <c r="AA72" s="1"/>
      <c r="AB72" s="1"/>
      <c r="AC72" s="1"/>
      <c r="AD72" s="1"/>
      <c r="AE72" s="1"/>
      <c r="AF72" s="1"/>
      <c r="AG72" s="1"/>
    </row>
    <row r="73" spans="1:33" x14ac:dyDescent="0.2">
      <c r="A73" s="1"/>
      <c r="B73" s="40"/>
      <c r="C73" s="33" t="s">
        <v>4</v>
      </c>
      <c r="D73" s="46">
        <v>6776652</v>
      </c>
      <c r="E73" s="24">
        <f t="shared" si="27"/>
        <v>4.2293311077232776E-3</v>
      </c>
      <c r="F73" s="137">
        <v>38.626681694625312</v>
      </c>
      <c r="G73" s="23">
        <v>17420876</v>
      </c>
      <c r="H73" s="24">
        <f t="shared" si="28"/>
        <v>5.7923102903776336E-3</v>
      </c>
      <c r="I73" s="141">
        <v>99.298389838158641</v>
      </c>
      <c r="J73" s="145">
        <f t="shared" si="2"/>
        <v>24197528</v>
      </c>
      <c r="K73" s="6"/>
      <c r="L73" s="1"/>
      <c r="M73" s="1"/>
      <c r="N73" s="1"/>
      <c r="O73" s="1"/>
      <c r="P73" s="1"/>
      <c r="Q73" s="1"/>
      <c r="R73" s="1"/>
      <c r="S73" s="1"/>
      <c r="T73" s="1"/>
      <c r="U73" s="1"/>
      <c r="V73" s="1"/>
      <c r="W73" s="1"/>
      <c r="X73" s="1"/>
      <c r="Y73" s="1"/>
      <c r="Z73" s="1"/>
      <c r="AA73" s="1"/>
      <c r="AB73" s="1"/>
      <c r="AC73" s="1"/>
      <c r="AD73" s="1"/>
      <c r="AE73" s="1"/>
      <c r="AF73" s="1"/>
      <c r="AG73" s="1"/>
    </row>
    <row r="74" spans="1:33" x14ac:dyDescent="0.2">
      <c r="A74" s="1"/>
      <c r="B74" s="40"/>
      <c r="C74" s="33" t="s">
        <v>5</v>
      </c>
      <c r="D74" s="46">
        <v>6788160</v>
      </c>
      <c r="E74" s="24">
        <f t="shared" si="27"/>
        <v>1.6981837048737347E-3</v>
      </c>
      <c r="F74" s="137">
        <v>38.663960405119006</v>
      </c>
      <c r="G74" s="23">
        <v>17463352</v>
      </c>
      <c r="H74" s="24">
        <f t="shared" si="28"/>
        <v>2.4382241168583452E-3</v>
      </c>
      <c r="I74" s="141">
        <v>99.467654013555347</v>
      </c>
      <c r="J74" s="145">
        <f t="shared" si="2"/>
        <v>24251512</v>
      </c>
      <c r="K74" s="6"/>
      <c r="L74" s="1"/>
      <c r="M74" s="1"/>
      <c r="N74" s="1"/>
      <c r="O74" s="1"/>
      <c r="P74" s="1"/>
      <c r="Q74" s="1"/>
      <c r="R74" s="1"/>
      <c r="S74" s="1"/>
      <c r="T74" s="1"/>
      <c r="U74" s="1"/>
      <c r="V74" s="1"/>
      <c r="W74" s="1"/>
      <c r="X74" s="1"/>
      <c r="Y74" s="1"/>
      <c r="Z74" s="1"/>
      <c r="AA74" s="1"/>
      <c r="AB74" s="1"/>
      <c r="AC74" s="1"/>
      <c r="AD74" s="1"/>
      <c r="AE74" s="1"/>
      <c r="AF74" s="1"/>
      <c r="AG74" s="1"/>
    </row>
    <row r="75" spans="1:33" x14ac:dyDescent="0.2">
      <c r="A75" s="1"/>
      <c r="B75" s="76"/>
      <c r="C75" s="33" t="s">
        <v>6</v>
      </c>
      <c r="D75" s="46">
        <v>6853369</v>
      </c>
      <c r="E75" s="24">
        <f t="shared" si="27"/>
        <v>9.6062850610474371E-3</v>
      </c>
      <c r="F75" s="137">
        <v>39.006829996830348</v>
      </c>
      <c r="G75" s="23">
        <v>17197454</v>
      </c>
      <c r="H75" s="24">
        <f t="shared" si="28"/>
        <v>-1.5226057402954463E-2</v>
      </c>
      <c r="I75" s="141">
        <v>97.881518499340984</v>
      </c>
      <c r="J75" s="145">
        <f t="shared" si="2"/>
        <v>24050823</v>
      </c>
      <c r="K75" s="6"/>
      <c r="L75" s="1"/>
      <c r="M75" s="1"/>
      <c r="N75" s="1"/>
      <c r="O75" s="1"/>
      <c r="P75" s="1"/>
      <c r="Q75" s="1"/>
      <c r="R75" s="1"/>
      <c r="S75" s="1"/>
      <c r="T75" s="1"/>
      <c r="U75" s="1"/>
      <c r="V75" s="1"/>
      <c r="W75" s="1"/>
      <c r="X75" s="1"/>
      <c r="Y75" s="1"/>
      <c r="Z75" s="1"/>
      <c r="AA75" s="1"/>
      <c r="AB75" s="1"/>
      <c r="AC75" s="1"/>
      <c r="AD75" s="1"/>
      <c r="AE75" s="1"/>
      <c r="AF75" s="1"/>
      <c r="AG75" s="1"/>
    </row>
    <row r="76" spans="1:33" x14ac:dyDescent="0.2">
      <c r="A76" s="1"/>
      <c r="B76" s="40"/>
      <c r="C76" s="33" t="s">
        <v>7</v>
      </c>
      <c r="D76" s="46">
        <v>6897016</v>
      </c>
      <c r="E76" s="24">
        <f t="shared" si="27"/>
        <v>6.3686925364736524E-3</v>
      </c>
      <c r="F76" s="137">
        <v>39.226565250498517</v>
      </c>
      <c r="G76" s="23">
        <v>16867584</v>
      </c>
      <c r="H76" s="24">
        <f t="shared" si="28"/>
        <v>-1.9181327654663294E-2</v>
      </c>
      <c r="I76" s="141">
        <v>95.933862469546952</v>
      </c>
      <c r="J76" s="145">
        <f t="shared" si="2"/>
        <v>23764600</v>
      </c>
      <c r="K76" s="6"/>
      <c r="L76" s="1"/>
      <c r="M76" s="1"/>
      <c r="N76" s="1"/>
      <c r="O76" s="1"/>
      <c r="P76" s="1"/>
      <c r="Q76" s="1"/>
      <c r="R76" s="1"/>
      <c r="S76" s="1"/>
      <c r="T76" s="1"/>
      <c r="U76" s="1"/>
      <c r="V76" s="1"/>
      <c r="W76" s="1"/>
      <c r="X76" s="1"/>
      <c r="Y76" s="1"/>
      <c r="Z76" s="1"/>
      <c r="AA76" s="1"/>
      <c r="AB76" s="1"/>
      <c r="AC76" s="1"/>
      <c r="AD76" s="1"/>
      <c r="AE76" s="1"/>
      <c r="AF76" s="1"/>
      <c r="AG76" s="1"/>
    </row>
    <row r="77" spans="1:33" x14ac:dyDescent="0.2">
      <c r="A77" s="1"/>
      <c r="B77" s="40"/>
      <c r="C77" s="33" t="s">
        <v>8</v>
      </c>
      <c r="D77" s="46">
        <v>6933019</v>
      </c>
      <c r="E77" s="24">
        <f t="shared" si="27"/>
        <v>5.2200835839730786E-3</v>
      </c>
      <c r="F77" s="137">
        <v>39.402536313226484</v>
      </c>
      <c r="G77" s="23">
        <v>16437305</v>
      </c>
      <c r="H77" s="24">
        <f t="shared" si="28"/>
        <v>-2.5509225269013003E-2</v>
      </c>
      <c r="I77" s="141">
        <v>93.418394952340279</v>
      </c>
      <c r="J77" s="145">
        <f t="shared" si="2"/>
        <v>23370324</v>
      </c>
      <c r="K77" s="6"/>
      <c r="L77" s="1"/>
      <c r="M77" s="1"/>
      <c r="N77" s="1"/>
      <c r="O77" s="1"/>
      <c r="P77" s="1"/>
      <c r="Q77" s="1"/>
      <c r="R77" s="1"/>
      <c r="S77" s="1"/>
      <c r="T77" s="1"/>
      <c r="U77" s="1"/>
      <c r="V77" s="1"/>
      <c r="W77" s="1"/>
      <c r="X77" s="1"/>
      <c r="Y77" s="1"/>
      <c r="Z77" s="1"/>
      <c r="AA77" s="1"/>
      <c r="AB77" s="1"/>
      <c r="AC77" s="1"/>
      <c r="AD77" s="1"/>
      <c r="AE77" s="1"/>
      <c r="AF77" s="1"/>
      <c r="AG77" s="1"/>
    </row>
    <row r="78" spans="1:33" x14ac:dyDescent="0.2">
      <c r="A78" s="1"/>
      <c r="B78" s="76"/>
      <c r="C78" s="33" t="s">
        <v>9</v>
      </c>
      <c r="D78" s="46">
        <v>6901271</v>
      </c>
      <c r="E78" s="24">
        <f t="shared" si="27"/>
        <v>-4.5792460687039682E-3</v>
      </c>
      <c r="F78" s="137">
        <v>39.193481208028771</v>
      </c>
      <c r="G78" s="23">
        <v>16545997</v>
      </c>
      <c r="H78" s="24">
        <f t="shared" si="28"/>
        <v>6.6125195097370693E-3</v>
      </c>
      <c r="I78" s="141">
        <v>93.967505766343692</v>
      </c>
      <c r="J78" s="145">
        <f t="shared" si="2"/>
        <v>23447268</v>
      </c>
      <c r="K78" s="6"/>
      <c r="L78" s="1"/>
      <c r="M78" s="1"/>
      <c r="N78" s="1"/>
      <c r="O78" s="1"/>
      <c r="P78" s="1"/>
      <c r="Q78" s="1"/>
      <c r="R78" s="1"/>
      <c r="S78" s="1"/>
      <c r="T78" s="1"/>
      <c r="U78" s="1"/>
      <c r="V78" s="1"/>
      <c r="W78" s="1"/>
      <c r="X78" s="1"/>
      <c r="Y78" s="1"/>
      <c r="Z78" s="1"/>
      <c r="AA78" s="1"/>
      <c r="AB78" s="1"/>
      <c r="AC78" s="1"/>
      <c r="AD78" s="1"/>
      <c r="AE78" s="1"/>
      <c r="AF78" s="1"/>
      <c r="AG78" s="1"/>
    </row>
    <row r="79" spans="1:33" x14ac:dyDescent="0.2">
      <c r="A79" s="1"/>
      <c r="B79" s="40"/>
      <c r="C79" s="33" t="s">
        <v>10</v>
      </c>
      <c r="D79" s="46">
        <v>6867004</v>
      </c>
      <c r="E79" s="24">
        <f t="shared" si="27"/>
        <v>-4.9653172582267979E-3</v>
      </c>
      <c r="F79" s="137">
        <v>38.970435590271975</v>
      </c>
      <c r="G79" s="23">
        <v>16211995</v>
      </c>
      <c r="H79" s="24">
        <f t="shared" si="28"/>
        <v>-2.0186272244579806E-2</v>
      </c>
      <c r="I79" s="141">
        <v>92.003515206531304</v>
      </c>
      <c r="J79" s="145">
        <f t="shared" si="2"/>
        <v>23078999</v>
      </c>
      <c r="K79" s="6"/>
      <c r="L79" s="1"/>
      <c r="M79" s="1"/>
      <c r="N79" s="1"/>
      <c r="O79" s="1"/>
      <c r="P79" s="1"/>
      <c r="Q79" s="1"/>
      <c r="R79" s="1"/>
      <c r="S79" s="1"/>
      <c r="T79" s="1"/>
      <c r="U79" s="1"/>
      <c r="V79" s="1"/>
      <c r="W79" s="1"/>
      <c r="X79" s="1"/>
      <c r="Y79" s="1"/>
      <c r="Z79" s="1"/>
      <c r="AA79" s="1"/>
      <c r="AB79" s="1"/>
      <c r="AC79" s="1"/>
      <c r="AD79" s="1"/>
      <c r="AE79" s="1"/>
      <c r="AF79" s="1"/>
      <c r="AG79" s="1"/>
    </row>
    <row r="80" spans="1:33" ht="13.5" thickBot="1" x14ac:dyDescent="0.25">
      <c r="A80" s="1"/>
      <c r="B80" s="41"/>
      <c r="C80" s="35" t="s">
        <v>11</v>
      </c>
      <c r="D80" s="48">
        <v>7031350</v>
      </c>
      <c r="E80" s="55">
        <f t="shared" si="27"/>
        <v>2.3932707771831874E-2</v>
      </c>
      <c r="F80" s="142">
        <v>39.874027934644865</v>
      </c>
      <c r="G80" s="49">
        <v>16629989</v>
      </c>
      <c r="H80" s="55">
        <f t="shared" si="28"/>
        <v>2.5783008198559054E-2</v>
      </c>
      <c r="I80" s="143">
        <v>94.306875057967076</v>
      </c>
      <c r="J80" s="146">
        <f t="shared" si="2"/>
        <v>23661339</v>
      </c>
      <c r="K80" s="6"/>
      <c r="L80" s="1"/>
      <c r="M80" s="1"/>
      <c r="N80" s="1"/>
      <c r="O80" s="1"/>
      <c r="P80" s="1"/>
      <c r="Q80" s="1"/>
      <c r="R80" s="1"/>
      <c r="S80" s="1"/>
      <c r="T80" s="1"/>
      <c r="U80" s="1"/>
      <c r="V80" s="1"/>
      <c r="W80" s="1"/>
      <c r="X80" s="1"/>
      <c r="Y80" s="1"/>
      <c r="Z80" s="1"/>
      <c r="AA80" s="1"/>
      <c r="AB80" s="1"/>
      <c r="AC80" s="1"/>
      <c r="AD80" s="1"/>
      <c r="AE80" s="1"/>
      <c r="AF80" s="1"/>
      <c r="AG80" s="1"/>
    </row>
    <row r="81" spans="1:33" x14ac:dyDescent="0.2">
      <c r="A81" s="1"/>
      <c r="B81" s="42">
        <v>2014</v>
      </c>
      <c r="C81" s="31" t="s">
        <v>1</v>
      </c>
      <c r="D81" s="43">
        <v>7025414</v>
      </c>
      <c r="E81" s="56">
        <f t="shared" si="27"/>
        <v>-8.4421910443943649E-4</v>
      </c>
      <c r="F81" s="136">
        <v>39.811356668273461</v>
      </c>
      <c r="G81" s="44">
        <v>16411117</v>
      </c>
      <c r="H81" s="56">
        <f t="shared" si="28"/>
        <v>-1.3161283510169541E-2</v>
      </c>
      <c r="I81" s="140">
        <v>92.997911896973747</v>
      </c>
      <c r="J81" s="144">
        <f t="shared" si="2"/>
        <v>23436531</v>
      </c>
      <c r="K81" s="6"/>
      <c r="L81" s="1"/>
      <c r="M81" s="1"/>
      <c r="N81" s="1"/>
      <c r="O81" s="1"/>
      <c r="P81" s="1"/>
      <c r="Q81" s="1"/>
      <c r="R81" s="1"/>
      <c r="S81" s="1"/>
      <c r="T81" s="1"/>
      <c r="U81" s="1"/>
      <c r="V81" s="1"/>
      <c r="W81" s="1"/>
      <c r="X81" s="1"/>
      <c r="Y81" s="1"/>
      <c r="Z81" s="1"/>
      <c r="AA81" s="1"/>
      <c r="AB81" s="1"/>
      <c r="AC81" s="1"/>
      <c r="AD81" s="1"/>
      <c r="AE81" s="1"/>
      <c r="AF81" s="1"/>
      <c r="AG81" s="1"/>
    </row>
    <row r="82" spans="1:33" x14ac:dyDescent="0.2">
      <c r="A82" s="1"/>
      <c r="B82" s="40"/>
      <c r="C82" s="33" t="s">
        <v>33</v>
      </c>
      <c r="D82" s="46">
        <v>7032837</v>
      </c>
      <c r="E82" s="24">
        <f t="shared" si="27"/>
        <v>1.0565925367529427E-3</v>
      </c>
      <c r="F82" s="137">
        <v>39.82442380798075</v>
      </c>
      <c r="G82" s="23">
        <v>16165328</v>
      </c>
      <c r="H82" s="24">
        <f t="shared" si="28"/>
        <v>-1.4976981761814279E-2</v>
      </c>
      <c r="I82" s="141">
        <v>91.538432252449169</v>
      </c>
      <c r="J82" s="145">
        <f t="shared" ref="J82:J104" si="29">+D82+G82</f>
        <v>23198165</v>
      </c>
      <c r="K82" s="6"/>
      <c r="L82" s="1"/>
      <c r="M82" s="1"/>
      <c r="N82" s="1"/>
      <c r="O82" s="1"/>
      <c r="P82" s="1"/>
      <c r="Q82" s="1"/>
      <c r="R82" s="1"/>
      <c r="S82" s="1"/>
      <c r="T82" s="1"/>
      <c r="U82" s="1"/>
      <c r="V82" s="1"/>
      <c r="W82" s="1"/>
      <c r="X82" s="1"/>
      <c r="Y82" s="1"/>
      <c r="Z82" s="1"/>
      <c r="AA82" s="1"/>
      <c r="AB82" s="1"/>
      <c r="AC82" s="1"/>
      <c r="AD82" s="1"/>
      <c r="AE82" s="1"/>
      <c r="AF82" s="1"/>
      <c r="AG82" s="1"/>
    </row>
    <row r="83" spans="1:33" x14ac:dyDescent="0.2">
      <c r="A83" s="1"/>
      <c r="B83" s="40"/>
      <c r="C83" s="33" t="s">
        <v>2</v>
      </c>
      <c r="D83" s="46">
        <v>7044060</v>
      </c>
      <c r="E83" s="24">
        <f t="shared" si="27"/>
        <v>1.5957998173425914E-3</v>
      </c>
      <c r="F83" s="137">
        <v>39.858974333039427</v>
      </c>
      <c r="G83" s="23">
        <v>16702570</v>
      </c>
      <c r="H83" s="24">
        <f t="shared" si="28"/>
        <v>3.3234215847646187E-2</v>
      </c>
      <c r="I83" s="141">
        <v>94.511873681625985</v>
      </c>
      <c r="J83" s="145">
        <f t="shared" si="29"/>
        <v>23746630</v>
      </c>
      <c r="K83" s="6"/>
      <c r="L83" s="1"/>
      <c r="M83" s="1"/>
      <c r="N83" s="1"/>
      <c r="O83" s="1"/>
      <c r="P83" s="1"/>
      <c r="Q83" s="1"/>
      <c r="R83" s="1"/>
      <c r="S83" s="1"/>
      <c r="T83" s="1"/>
      <c r="U83" s="1"/>
      <c r="V83" s="1"/>
      <c r="W83" s="1"/>
      <c r="X83" s="1"/>
      <c r="Y83" s="1"/>
      <c r="Z83" s="1"/>
      <c r="AA83" s="1"/>
      <c r="AB83" s="1"/>
      <c r="AC83" s="1"/>
      <c r="AD83" s="1"/>
      <c r="AE83" s="1"/>
      <c r="AF83" s="1"/>
      <c r="AG83" s="1"/>
    </row>
    <row r="84" spans="1:33" x14ac:dyDescent="0.2">
      <c r="A84" s="1"/>
      <c r="B84" s="76"/>
      <c r="C84" s="33" t="s">
        <v>3</v>
      </c>
      <c r="D84" s="46">
        <v>7233920</v>
      </c>
      <c r="E84" s="24">
        <f t="shared" ref="E84:E95" si="30">+D84/D83-1</f>
        <v>2.6953205963606175E-2</v>
      </c>
      <c r="F84" s="137">
        <v>40.903561794026054</v>
      </c>
      <c r="G84" s="23">
        <v>16147017</v>
      </c>
      <c r="H84" s="24">
        <f t="shared" ref="H84:H95" si="31">+G84/G83-1</f>
        <v>-3.3261528016347186E-2</v>
      </c>
      <c r="I84" s="141">
        <v>91.301881642137204</v>
      </c>
      <c r="J84" s="145">
        <f t="shared" si="29"/>
        <v>23380937</v>
      </c>
      <c r="K84" s="6"/>
      <c r="L84" s="1"/>
      <c r="M84" s="1"/>
      <c r="N84" s="1"/>
      <c r="O84" s="1"/>
      <c r="P84" s="1"/>
      <c r="Q84" s="1"/>
      <c r="R84" s="1"/>
      <c r="S84" s="1"/>
      <c r="T84" s="1"/>
      <c r="U84" s="1"/>
      <c r="V84" s="1"/>
      <c r="W84" s="1"/>
      <c r="X84" s="1"/>
      <c r="Y84" s="1"/>
      <c r="Z84" s="1"/>
      <c r="AA84" s="1"/>
      <c r="AB84" s="1"/>
      <c r="AC84" s="1"/>
      <c r="AD84" s="1"/>
      <c r="AE84" s="1"/>
      <c r="AF84" s="1"/>
      <c r="AG84" s="1"/>
    </row>
    <row r="85" spans="1:33" x14ac:dyDescent="0.2">
      <c r="A85" s="1"/>
      <c r="B85" s="40"/>
      <c r="C85" s="33" t="s">
        <v>4</v>
      </c>
      <c r="D85" s="46">
        <v>7176202</v>
      </c>
      <c r="E85" s="24">
        <f t="shared" si="30"/>
        <v>-7.9787998761390311E-3</v>
      </c>
      <c r="F85" s="137">
        <v>40.547740901748107</v>
      </c>
      <c r="G85" s="23">
        <v>16219757</v>
      </c>
      <c r="H85" s="24">
        <f t="shared" si="31"/>
        <v>4.5048568413597057E-3</v>
      </c>
      <c r="I85" s="141">
        <v>91.646598622128423</v>
      </c>
      <c r="J85" s="145">
        <f t="shared" si="29"/>
        <v>23395959</v>
      </c>
      <c r="K85" s="6"/>
      <c r="L85" s="1"/>
      <c r="M85" s="1"/>
      <c r="N85" s="1"/>
      <c r="O85" s="1"/>
      <c r="P85" s="1"/>
      <c r="Q85" s="1"/>
      <c r="R85" s="1"/>
      <c r="S85" s="1"/>
      <c r="T85" s="1"/>
      <c r="U85" s="1"/>
      <c r="V85" s="1"/>
      <c r="W85" s="1"/>
      <c r="X85" s="1"/>
      <c r="Y85" s="1"/>
      <c r="Z85" s="1"/>
      <c r="AA85" s="1"/>
      <c r="AB85" s="1"/>
      <c r="AC85" s="1"/>
      <c r="AD85" s="1"/>
      <c r="AE85" s="1"/>
      <c r="AF85" s="1"/>
      <c r="AG85" s="1"/>
    </row>
    <row r="86" spans="1:33" x14ac:dyDescent="0.2">
      <c r="A86" s="1"/>
      <c r="B86" s="40"/>
      <c r="C86" s="33" t="s">
        <v>5</v>
      </c>
      <c r="D86" s="46">
        <v>7335018</v>
      </c>
      <c r="E86" s="24">
        <f t="shared" si="30"/>
        <v>2.2130926637795367E-2</v>
      </c>
      <c r="F86" s="137">
        <v>41.41503214611658</v>
      </c>
      <c r="G86" s="23">
        <v>16029150</v>
      </c>
      <c r="H86" s="24">
        <f t="shared" si="31"/>
        <v>-1.1751532405818388E-2</v>
      </c>
      <c r="I86" s="141">
        <v>90.503903674800071</v>
      </c>
      <c r="J86" s="145">
        <f t="shared" si="29"/>
        <v>23364168</v>
      </c>
      <c r="K86" s="6"/>
      <c r="L86" s="1"/>
      <c r="M86" s="1"/>
      <c r="N86" s="1"/>
      <c r="O86" s="1"/>
      <c r="P86" s="1"/>
      <c r="Q86" s="1"/>
      <c r="R86" s="1"/>
      <c r="S86" s="1"/>
      <c r="T86" s="1"/>
      <c r="U86" s="1"/>
      <c r="V86" s="1"/>
      <c r="W86" s="1"/>
      <c r="X86" s="1"/>
      <c r="Y86" s="1"/>
      <c r="Z86" s="1"/>
      <c r="AA86" s="1"/>
      <c r="AB86" s="1"/>
      <c r="AC86" s="1"/>
      <c r="AD86" s="1"/>
      <c r="AE86" s="1"/>
      <c r="AF86" s="1"/>
      <c r="AG86" s="1"/>
    </row>
    <row r="87" spans="1:33" x14ac:dyDescent="0.2">
      <c r="A87" s="1"/>
      <c r="B87" s="76"/>
      <c r="C87" s="33" t="s">
        <v>6</v>
      </c>
      <c r="D87" s="46">
        <v>7531621</v>
      </c>
      <c r="E87" s="24">
        <f t="shared" si="30"/>
        <v>2.6803342541217967E-2</v>
      </c>
      <c r="F87" s="137">
        <v>42.230231187246602</v>
      </c>
      <c r="G87" s="23">
        <v>15890561</v>
      </c>
      <c r="H87" s="24">
        <f t="shared" si="31"/>
        <v>-8.6460604586019452E-3</v>
      </c>
      <c r="I87" s="141">
        <v>89.099287487387443</v>
      </c>
      <c r="J87" s="145">
        <f t="shared" si="29"/>
        <v>23422182</v>
      </c>
      <c r="K87" s="6"/>
      <c r="L87" s="1"/>
      <c r="M87" s="1"/>
      <c r="N87" s="1"/>
      <c r="O87" s="1"/>
      <c r="P87" s="1"/>
      <c r="Q87" s="1"/>
      <c r="R87" s="1"/>
      <c r="S87" s="1"/>
      <c r="T87" s="1"/>
      <c r="U87" s="1"/>
      <c r="V87" s="1"/>
      <c r="W87" s="1"/>
      <c r="X87" s="1"/>
      <c r="Y87" s="1"/>
      <c r="Z87" s="1"/>
      <c r="AA87" s="1"/>
      <c r="AB87" s="1"/>
      <c r="AC87" s="1"/>
      <c r="AD87" s="1"/>
      <c r="AE87" s="1"/>
      <c r="AF87" s="1"/>
      <c r="AG87" s="1"/>
    </row>
    <row r="88" spans="1:33" x14ac:dyDescent="0.2">
      <c r="A88" s="1"/>
      <c r="B88" s="40"/>
      <c r="C88" s="33" t="s">
        <v>7</v>
      </c>
      <c r="D88" s="46">
        <v>7495838</v>
      </c>
      <c r="E88" s="24">
        <f t="shared" si="30"/>
        <v>-4.7510356668238884E-3</v>
      </c>
      <c r="F88" s="137">
        <v>41.992832661247689</v>
      </c>
      <c r="G88" s="23">
        <v>15595108</v>
      </c>
      <c r="H88" s="24">
        <f t="shared" si="31"/>
        <v>-1.8592987371559788E-2</v>
      </c>
      <c r="I88" s="141">
        <v>87.366183818018087</v>
      </c>
      <c r="J88" s="145">
        <f t="shared" si="29"/>
        <v>23090946</v>
      </c>
      <c r="K88" s="6"/>
      <c r="L88" s="1"/>
      <c r="M88" s="1"/>
      <c r="N88" s="1"/>
      <c r="O88" s="1"/>
      <c r="P88" s="1"/>
      <c r="Q88" s="1"/>
      <c r="R88" s="1"/>
      <c r="S88" s="1"/>
      <c r="T88" s="1"/>
      <c r="U88" s="1"/>
      <c r="V88" s="1"/>
      <c r="W88" s="1"/>
      <c r="X88" s="1"/>
      <c r="Y88" s="1"/>
      <c r="Z88" s="1"/>
      <c r="AA88" s="1"/>
      <c r="AB88" s="1"/>
      <c r="AC88" s="1"/>
      <c r="AD88" s="1"/>
      <c r="AE88" s="1"/>
      <c r="AF88" s="1"/>
      <c r="AG88" s="1"/>
    </row>
    <row r="89" spans="1:33" x14ac:dyDescent="0.2">
      <c r="A89" s="1"/>
      <c r="B89" s="40"/>
      <c r="C89" s="33" t="s">
        <v>8</v>
      </c>
      <c r="D89" s="46">
        <v>7529972</v>
      </c>
      <c r="E89" s="24">
        <f t="shared" si="30"/>
        <v>4.5537270149114129E-3</v>
      </c>
      <c r="F89" s="137">
        <v>42.147192508675296</v>
      </c>
      <c r="G89" s="23">
        <v>15449489</v>
      </c>
      <c r="H89" s="24">
        <f t="shared" si="31"/>
        <v>-9.3374794198283206E-3</v>
      </c>
      <c r="I89" s="141">
        <v>86.474768703477437</v>
      </c>
      <c r="J89" s="145">
        <f t="shared" si="29"/>
        <v>22979461</v>
      </c>
      <c r="K89" s="6"/>
      <c r="L89" s="1"/>
      <c r="M89" s="1"/>
      <c r="N89" s="1"/>
      <c r="O89" s="1"/>
      <c r="P89" s="1"/>
      <c r="Q89" s="1"/>
      <c r="R89" s="1"/>
      <c r="S89" s="1"/>
      <c r="T89" s="1"/>
      <c r="U89" s="1"/>
      <c r="V89" s="1"/>
      <c r="W89" s="1"/>
      <c r="X89" s="1"/>
      <c r="Y89" s="1"/>
      <c r="Z89" s="1"/>
      <c r="AA89" s="1"/>
      <c r="AB89" s="1"/>
      <c r="AC89" s="1"/>
      <c r="AD89" s="1"/>
      <c r="AE89" s="1"/>
      <c r="AF89" s="1"/>
      <c r="AG89" s="1"/>
    </row>
    <row r="90" spans="1:33" x14ac:dyDescent="0.2">
      <c r="A90" s="1"/>
      <c r="B90" s="76"/>
      <c r="C90" s="33" t="s">
        <v>9</v>
      </c>
      <c r="D90" s="46">
        <v>7481407</v>
      </c>
      <c r="E90" s="24">
        <f t="shared" si="30"/>
        <v>-6.4495591749876846E-3</v>
      </c>
      <c r="F90" s="137">
        <v>41.838799362805311</v>
      </c>
      <c r="G90" s="23">
        <v>15441928</v>
      </c>
      <c r="H90" s="24">
        <f t="shared" si="31"/>
        <v>-4.8940129993946258E-4</v>
      </c>
      <c r="I90" s="141">
        <v>86.356981697010411</v>
      </c>
      <c r="J90" s="145">
        <f t="shared" si="29"/>
        <v>22923335</v>
      </c>
      <c r="K90" s="6"/>
      <c r="L90" s="1"/>
      <c r="M90" s="1"/>
      <c r="N90" s="1"/>
      <c r="O90" s="1"/>
      <c r="P90" s="1"/>
      <c r="Q90" s="1"/>
      <c r="R90" s="1"/>
      <c r="S90" s="1"/>
      <c r="T90" s="1"/>
      <c r="U90" s="1"/>
      <c r="V90" s="1"/>
      <c r="W90" s="1"/>
      <c r="X90" s="1"/>
      <c r="Y90" s="1"/>
      <c r="Z90" s="1"/>
      <c r="AA90" s="1"/>
      <c r="AB90" s="1"/>
      <c r="AC90" s="1"/>
      <c r="AD90" s="1"/>
      <c r="AE90" s="1"/>
      <c r="AF90" s="1"/>
      <c r="AG90" s="1"/>
    </row>
    <row r="91" spans="1:33" x14ac:dyDescent="0.2">
      <c r="A91" s="1"/>
      <c r="B91" s="40"/>
      <c r="C91" s="33" t="s">
        <v>10</v>
      </c>
      <c r="D91" s="46">
        <v>7422447</v>
      </c>
      <c r="E91" s="24">
        <f t="shared" si="30"/>
        <v>-7.8808705367854337E-3</v>
      </c>
      <c r="F91" s="137">
        <v>41.472862299293972</v>
      </c>
      <c r="G91" s="23">
        <v>15374075</v>
      </c>
      <c r="H91" s="24">
        <f t="shared" si="31"/>
        <v>-4.3940756620546306E-3</v>
      </c>
      <c r="I91" s="141">
        <v>85.902519136077089</v>
      </c>
      <c r="J91" s="145">
        <f t="shared" si="29"/>
        <v>22796522</v>
      </c>
      <c r="K91" s="6"/>
      <c r="L91" s="1"/>
      <c r="M91" s="1"/>
      <c r="N91" s="1"/>
      <c r="O91" s="1"/>
      <c r="P91" s="1"/>
      <c r="Q91" s="1"/>
      <c r="R91" s="1"/>
      <c r="S91" s="1"/>
      <c r="T91" s="1"/>
      <c r="U91" s="1"/>
      <c r="V91" s="1"/>
      <c r="W91" s="1"/>
      <c r="X91" s="1"/>
      <c r="Y91" s="1"/>
      <c r="Z91" s="1"/>
      <c r="AA91" s="1"/>
      <c r="AB91" s="1"/>
      <c r="AC91" s="1"/>
      <c r="AD91" s="1"/>
      <c r="AE91" s="1"/>
      <c r="AF91" s="1"/>
      <c r="AG91" s="1"/>
    </row>
    <row r="92" spans="1:33" ht="13.5" thickBot="1" x14ac:dyDescent="0.25">
      <c r="A92" s="1"/>
      <c r="B92" s="41"/>
      <c r="C92" s="35" t="s">
        <v>11</v>
      </c>
      <c r="D92" s="48">
        <v>7375577</v>
      </c>
      <c r="E92" s="55">
        <f t="shared" si="30"/>
        <v>-6.3146291243305619E-3</v>
      </c>
      <c r="F92" s="142">
        <v>41.175057035553571</v>
      </c>
      <c r="G92" s="49">
        <v>16305141</v>
      </c>
      <c r="H92" s="55">
        <f t="shared" si="31"/>
        <v>6.0560781705566002E-2</v>
      </c>
      <c r="I92" s="143">
        <v>91.025435792717374</v>
      </c>
      <c r="J92" s="146">
        <f t="shared" si="29"/>
        <v>23680718</v>
      </c>
      <c r="K92" s="6"/>
      <c r="L92" s="1"/>
      <c r="M92" s="1"/>
      <c r="N92" s="1"/>
      <c r="O92" s="1"/>
      <c r="P92" s="1"/>
      <c r="Q92" s="1"/>
      <c r="R92" s="1"/>
      <c r="S92" s="1"/>
      <c r="T92" s="1"/>
      <c r="U92" s="1"/>
      <c r="V92" s="1"/>
      <c r="W92" s="1"/>
      <c r="X92" s="1"/>
      <c r="Y92" s="1"/>
      <c r="Z92" s="1"/>
      <c r="AA92" s="1"/>
      <c r="AB92" s="1"/>
      <c r="AC92" s="1"/>
      <c r="AD92" s="1"/>
      <c r="AE92" s="1"/>
      <c r="AF92" s="1"/>
      <c r="AG92" s="1"/>
    </row>
    <row r="93" spans="1:33" x14ac:dyDescent="0.2">
      <c r="A93" s="1"/>
      <c r="B93" s="42">
        <v>2015</v>
      </c>
      <c r="C93" s="31" t="s">
        <v>1</v>
      </c>
      <c r="D93" s="43">
        <v>7295976</v>
      </c>
      <c r="E93" s="56">
        <f t="shared" si="30"/>
        <v>-1.079251155536709E-2</v>
      </c>
      <c r="F93" s="136">
        <v>40.695204784189968</v>
      </c>
      <c r="G93" s="44">
        <v>16384761</v>
      </c>
      <c r="H93" s="56">
        <f t="shared" si="31"/>
        <v>4.8831224458592004E-3</v>
      </c>
      <c r="I93" s="140">
        <v>91.390268311602071</v>
      </c>
      <c r="J93" s="144">
        <f t="shared" si="29"/>
        <v>23680737</v>
      </c>
      <c r="K93" s="6"/>
      <c r="L93" s="1"/>
      <c r="M93" s="1"/>
      <c r="N93" s="1"/>
      <c r="O93" s="1"/>
      <c r="P93" s="1"/>
      <c r="Q93" s="1"/>
      <c r="R93" s="1"/>
      <c r="S93" s="1"/>
      <c r="T93" s="1"/>
      <c r="U93" s="1"/>
      <c r="V93" s="1"/>
      <c r="W93" s="1"/>
      <c r="X93" s="1"/>
      <c r="Y93" s="1"/>
      <c r="Z93" s="1"/>
      <c r="AA93" s="1"/>
      <c r="AB93" s="1"/>
      <c r="AC93" s="1"/>
      <c r="AD93" s="1"/>
      <c r="AE93" s="1"/>
      <c r="AF93" s="1"/>
      <c r="AG93" s="1"/>
    </row>
    <row r="94" spans="1:33" x14ac:dyDescent="0.2">
      <c r="A94" s="1"/>
      <c r="B94" s="40"/>
      <c r="C94" s="33" t="s">
        <v>33</v>
      </c>
      <c r="D94" s="46">
        <v>7166424</v>
      </c>
      <c r="E94" s="24">
        <f t="shared" si="30"/>
        <v>-1.7756637357359772E-2</v>
      </c>
      <c r="F94" s="137">
        <v>39.937815273287562</v>
      </c>
      <c r="G94" s="23">
        <v>16041631</v>
      </c>
      <c r="H94" s="24">
        <f t="shared" si="31"/>
        <v>-2.0942020454250088E-2</v>
      </c>
      <c r="I94" s="141">
        <v>89.398519479205135</v>
      </c>
      <c r="J94" s="145">
        <f t="shared" si="29"/>
        <v>23208055</v>
      </c>
      <c r="K94" s="6"/>
      <c r="L94" s="1"/>
      <c r="M94" s="1"/>
      <c r="N94" s="1"/>
      <c r="O94" s="1"/>
      <c r="P94" s="1"/>
      <c r="Q94" s="1"/>
      <c r="R94" s="1"/>
      <c r="S94" s="1"/>
      <c r="T94" s="1"/>
      <c r="U94" s="1"/>
      <c r="V94" s="1"/>
      <c r="W94" s="1"/>
      <c r="X94" s="1"/>
      <c r="Y94" s="1"/>
      <c r="Z94" s="1"/>
      <c r="AA94" s="1"/>
      <c r="AB94" s="1"/>
      <c r="AC94" s="1"/>
      <c r="AD94" s="1"/>
      <c r="AE94" s="1"/>
      <c r="AF94" s="1"/>
      <c r="AG94" s="1"/>
    </row>
    <row r="95" spans="1:33" x14ac:dyDescent="0.2">
      <c r="A95" s="1"/>
      <c r="B95" s="40"/>
      <c r="C95" s="33" t="s">
        <v>2</v>
      </c>
      <c r="D95" s="46">
        <v>7324182</v>
      </c>
      <c r="E95" s="24">
        <f t="shared" si="30"/>
        <v>2.2013489573042389E-2</v>
      </c>
      <c r="F95" s="137">
        <v>40.781502618207355</v>
      </c>
      <c r="G95" s="23">
        <v>16307114</v>
      </c>
      <c r="H95" s="24">
        <f t="shared" si="31"/>
        <v>1.6549626406442197E-2</v>
      </c>
      <c r="I95" s="141">
        <v>90.799028790710807</v>
      </c>
      <c r="J95" s="145">
        <f t="shared" si="29"/>
        <v>23631296</v>
      </c>
      <c r="K95" s="6"/>
      <c r="L95" s="1"/>
      <c r="M95" s="1"/>
      <c r="N95" s="1"/>
      <c r="O95" s="1"/>
      <c r="P95" s="1"/>
      <c r="Q95" s="1"/>
      <c r="R95" s="1"/>
      <c r="S95" s="1"/>
      <c r="T95" s="1"/>
      <c r="U95" s="1"/>
      <c r="V95" s="1"/>
      <c r="W95" s="1"/>
      <c r="X95" s="1"/>
      <c r="Y95" s="1"/>
      <c r="Z95" s="1"/>
      <c r="AA95" s="1"/>
      <c r="AB95" s="1"/>
      <c r="AC95" s="1"/>
      <c r="AD95" s="1"/>
      <c r="AE95" s="1"/>
      <c r="AF95" s="1"/>
      <c r="AG95" s="1"/>
    </row>
    <row r="96" spans="1:33" x14ac:dyDescent="0.2">
      <c r="A96" s="1"/>
      <c r="B96" s="76"/>
      <c r="C96" s="33" t="s">
        <v>3</v>
      </c>
      <c r="D96" s="46">
        <v>7273772</v>
      </c>
      <c r="E96" s="24">
        <f t="shared" ref="E96:E107" si="32">+D96/D95-1</f>
        <v>-6.8826798678678358E-3</v>
      </c>
      <c r="F96" s="137">
        <v>40.465638691881914</v>
      </c>
      <c r="G96" s="23">
        <v>15895593</v>
      </c>
      <c r="H96" s="24">
        <f t="shared" ref="H96:H107" si="33">+G96/G95-1</f>
        <v>-2.5235673215996401E-2</v>
      </c>
      <c r="I96" s="141">
        <v>88.430778849159324</v>
      </c>
      <c r="J96" s="145">
        <f t="shared" si="29"/>
        <v>23169365</v>
      </c>
      <c r="K96" s="6"/>
      <c r="L96" s="1"/>
      <c r="M96" s="1"/>
      <c r="N96" s="1"/>
      <c r="O96" s="1"/>
      <c r="P96" s="1"/>
      <c r="Q96" s="1"/>
      <c r="R96" s="1"/>
      <c r="S96" s="1"/>
      <c r="T96" s="1"/>
      <c r="U96" s="1"/>
      <c r="V96" s="1"/>
      <c r="W96" s="1"/>
      <c r="X96" s="1"/>
      <c r="Y96" s="1"/>
      <c r="Z96" s="1"/>
      <c r="AA96" s="1"/>
      <c r="AB96" s="1"/>
      <c r="AC96" s="1"/>
      <c r="AD96" s="1"/>
      <c r="AE96" s="1"/>
      <c r="AF96" s="1"/>
      <c r="AG96" s="1"/>
    </row>
    <row r="97" spans="1:33" x14ac:dyDescent="0.2">
      <c r="A97" s="1"/>
      <c r="B97" s="40"/>
      <c r="C97" s="33" t="s">
        <v>4</v>
      </c>
      <c r="D97" s="46">
        <v>7309715</v>
      </c>
      <c r="E97" s="24">
        <f t="shared" si="32"/>
        <v>4.9414526603253073E-3</v>
      </c>
      <c r="F97" s="137">
        <v>40.630307358442494</v>
      </c>
      <c r="G97" s="23">
        <v>15669639</v>
      </c>
      <c r="H97" s="24">
        <f t="shared" si="33"/>
        <v>-1.4214883332757666E-2</v>
      </c>
      <c r="I97" s="141">
        <v>87.098094626922872</v>
      </c>
      <c r="J97" s="145">
        <f t="shared" si="29"/>
        <v>22979354</v>
      </c>
      <c r="K97" s="6"/>
      <c r="L97" s="1"/>
      <c r="M97" s="1"/>
      <c r="N97" s="1"/>
      <c r="O97" s="1"/>
      <c r="P97" s="1"/>
      <c r="Q97" s="1"/>
      <c r="R97" s="1"/>
      <c r="S97" s="1"/>
      <c r="T97" s="1"/>
      <c r="U97" s="1"/>
      <c r="V97" s="1"/>
      <c r="W97" s="1"/>
      <c r="X97" s="1"/>
      <c r="Y97" s="1"/>
      <c r="Z97" s="1"/>
      <c r="AA97" s="1"/>
      <c r="AB97" s="1"/>
      <c r="AC97" s="1"/>
      <c r="AD97" s="1"/>
      <c r="AE97" s="1"/>
      <c r="AF97" s="1"/>
      <c r="AG97" s="1"/>
    </row>
    <row r="98" spans="1:33" x14ac:dyDescent="0.2">
      <c r="A98" s="1"/>
      <c r="B98" s="40"/>
      <c r="C98" s="33" t="s">
        <v>5</v>
      </c>
      <c r="D98" s="46">
        <v>7341813</v>
      </c>
      <c r="E98" s="24">
        <f t="shared" si="32"/>
        <v>4.3911424727229864E-3</v>
      </c>
      <c r="F98" s="137">
        <v>40.773336957228615</v>
      </c>
      <c r="G98" s="23">
        <v>15631035</v>
      </c>
      <c r="H98" s="24">
        <f t="shared" si="33"/>
        <v>-2.4636177004461191E-3</v>
      </c>
      <c r="I98" s="141">
        <v>86.808184442348761</v>
      </c>
      <c r="J98" s="145">
        <f t="shared" si="29"/>
        <v>22972848</v>
      </c>
      <c r="K98" s="6"/>
      <c r="L98" s="1"/>
      <c r="M98" s="1"/>
      <c r="N98" s="1"/>
      <c r="O98" s="1"/>
      <c r="P98" s="1"/>
      <c r="Q98" s="1"/>
      <c r="R98" s="1"/>
      <c r="S98" s="1"/>
      <c r="T98" s="1"/>
      <c r="U98" s="1"/>
      <c r="V98" s="1"/>
      <c r="W98" s="1"/>
      <c r="X98" s="1"/>
      <c r="Y98" s="1"/>
      <c r="Z98" s="1"/>
      <c r="AA98" s="1"/>
      <c r="AB98" s="1"/>
      <c r="AC98" s="1"/>
      <c r="AD98" s="1"/>
      <c r="AE98" s="1"/>
      <c r="AF98" s="1"/>
      <c r="AG98" s="1"/>
    </row>
    <row r="99" spans="1:33" x14ac:dyDescent="0.2">
      <c r="A99" s="1"/>
      <c r="B99" s="76"/>
      <c r="C99" s="33" t="s">
        <v>6</v>
      </c>
      <c r="D99" s="46">
        <v>7393804</v>
      </c>
      <c r="E99" s="24">
        <f t="shared" si="32"/>
        <v>7.0814933586567097E-3</v>
      </c>
      <c r="F99" s="137">
        <v>41.026856263721271</v>
      </c>
      <c r="G99" s="23">
        <v>15870205</v>
      </c>
      <c r="H99" s="24">
        <f t="shared" si="33"/>
        <v>1.5300970153288018E-2</v>
      </c>
      <c r="I99" s="141">
        <v>88.060843837730957</v>
      </c>
      <c r="J99" s="145">
        <f t="shared" si="29"/>
        <v>23264009</v>
      </c>
      <c r="K99" s="6"/>
      <c r="L99" s="1"/>
      <c r="M99" s="1"/>
      <c r="N99" s="1"/>
      <c r="O99" s="1"/>
      <c r="P99" s="1"/>
      <c r="Q99" s="1"/>
      <c r="R99" s="1"/>
      <c r="S99" s="1"/>
      <c r="T99" s="1"/>
      <c r="U99" s="1"/>
      <c r="V99" s="1"/>
      <c r="W99" s="1"/>
      <c r="X99" s="1"/>
      <c r="Y99" s="1"/>
      <c r="Z99" s="1"/>
      <c r="AA99" s="1"/>
      <c r="AB99" s="1"/>
      <c r="AC99" s="1"/>
      <c r="AD99" s="1"/>
      <c r="AE99" s="1"/>
      <c r="AF99" s="1"/>
      <c r="AG99" s="1"/>
    </row>
    <row r="100" spans="1:33" x14ac:dyDescent="0.2">
      <c r="A100" s="1"/>
      <c r="B100" s="40"/>
      <c r="C100" s="33" t="s">
        <v>7</v>
      </c>
      <c r="D100" s="46">
        <v>7366248</v>
      </c>
      <c r="E100" s="24">
        <f t="shared" si="32"/>
        <v>-3.7269043106904487E-3</v>
      </c>
      <c r="F100" s="137">
        <v>40.838927668106336</v>
      </c>
      <c r="G100" s="23">
        <v>15787717</v>
      </c>
      <c r="H100" s="24">
        <f t="shared" si="33"/>
        <v>-5.197664428405302E-3</v>
      </c>
      <c r="I100" s="141">
        <v>87.52806484488886</v>
      </c>
      <c r="J100" s="145">
        <f t="shared" si="29"/>
        <v>23153965</v>
      </c>
      <c r="K100" s="6"/>
      <c r="L100" s="1"/>
      <c r="M100" s="1"/>
      <c r="N100" s="1"/>
      <c r="O100" s="1"/>
      <c r="P100" s="1"/>
      <c r="Q100" s="1"/>
      <c r="R100" s="1"/>
      <c r="S100" s="1"/>
      <c r="T100" s="1"/>
      <c r="U100" s="1"/>
      <c r="V100" s="1"/>
      <c r="W100" s="1"/>
      <c r="X100" s="1"/>
      <c r="Y100" s="1"/>
      <c r="Z100" s="1"/>
      <c r="AA100" s="1"/>
      <c r="AB100" s="1"/>
      <c r="AC100" s="1"/>
      <c r="AD100" s="1"/>
      <c r="AE100" s="1"/>
      <c r="AF100" s="1"/>
      <c r="AG100" s="1"/>
    </row>
    <row r="101" spans="1:33" x14ac:dyDescent="0.2">
      <c r="A101" s="1"/>
      <c r="B101" s="40"/>
      <c r="C101" s="33" t="s">
        <v>8</v>
      </c>
      <c r="D101" s="46">
        <v>7432842</v>
      </c>
      <c r="E101" s="24">
        <f t="shared" si="32"/>
        <v>9.0404232928351647E-3</v>
      </c>
      <c r="F101" s="137">
        <v>41.172847306518847</v>
      </c>
      <c r="G101" s="23">
        <v>15527298</v>
      </c>
      <c r="H101" s="24">
        <f t="shared" si="33"/>
        <v>-1.6495038516335159E-2</v>
      </c>
      <c r="I101" s="141">
        <v>86.010582444348387</v>
      </c>
      <c r="J101" s="145">
        <f t="shared" si="29"/>
        <v>22960140</v>
      </c>
      <c r="K101" s="6"/>
      <c r="L101" s="1"/>
      <c r="M101" s="1"/>
      <c r="N101" s="1"/>
      <c r="O101" s="1"/>
      <c r="P101" s="1"/>
      <c r="Q101" s="1"/>
      <c r="R101" s="1"/>
      <c r="S101" s="1"/>
      <c r="T101" s="1"/>
      <c r="U101" s="1"/>
      <c r="V101" s="1"/>
      <c r="W101" s="1"/>
      <c r="X101" s="1"/>
      <c r="Y101" s="1"/>
      <c r="Z101" s="1"/>
      <c r="AA101" s="1"/>
      <c r="AB101" s="1"/>
      <c r="AC101" s="1"/>
      <c r="AD101" s="1"/>
      <c r="AE101" s="1"/>
      <c r="AF101" s="1"/>
      <c r="AG101" s="1"/>
    </row>
    <row r="102" spans="1:33" x14ac:dyDescent="0.2">
      <c r="A102" s="1"/>
      <c r="B102" s="76"/>
      <c r="C102" s="33" t="s">
        <v>9</v>
      </c>
      <c r="D102" s="46">
        <v>7470106</v>
      </c>
      <c r="E102" s="24">
        <f t="shared" si="32"/>
        <v>5.0134255510880799E-3</v>
      </c>
      <c r="F102" s="137">
        <v>41.343866540866983</v>
      </c>
      <c r="G102" s="23">
        <v>15554522</v>
      </c>
      <c r="H102" s="24">
        <f t="shared" si="33"/>
        <v>1.7532992539976977E-3</v>
      </c>
      <c r="I102" s="141">
        <v>86.08767823039986</v>
      </c>
      <c r="J102" s="145">
        <f t="shared" si="29"/>
        <v>23024628</v>
      </c>
      <c r="K102" s="6"/>
      <c r="L102" s="1"/>
      <c r="M102" s="1"/>
      <c r="N102" s="1"/>
      <c r="O102" s="1"/>
      <c r="P102" s="1"/>
      <c r="Q102" s="1"/>
      <c r="R102" s="1"/>
      <c r="S102" s="1"/>
      <c r="T102" s="1"/>
      <c r="U102" s="1"/>
      <c r="V102" s="1"/>
      <c r="W102" s="1"/>
      <c r="X102" s="1"/>
      <c r="Y102" s="1"/>
      <c r="Z102" s="1"/>
      <c r="AA102" s="1"/>
      <c r="AB102" s="1"/>
      <c r="AC102" s="1"/>
      <c r="AD102" s="1"/>
      <c r="AE102" s="1"/>
      <c r="AF102" s="1"/>
      <c r="AG102" s="1"/>
    </row>
    <row r="103" spans="1:33" x14ac:dyDescent="0.2">
      <c r="A103" s="1"/>
      <c r="B103" s="40"/>
      <c r="C103" s="33" t="s">
        <v>10</v>
      </c>
      <c r="D103" s="46">
        <v>7496721</v>
      </c>
      <c r="E103" s="24">
        <f t="shared" si="32"/>
        <v>3.5628677825991772E-3</v>
      </c>
      <c r="F103" s="137">
        <v>41.455706108712533</v>
      </c>
      <c r="G103" s="23">
        <v>15423757</v>
      </c>
      <c r="H103" s="24">
        <f t="shared" si="33"/>
        <v>-8.4068800056986692E-3</v>
      </c>
      <c r="I103" s="141">
        <v>85.290987524305308</v>
      </c>
      <c r="J103" s="145">
        <f t="shared" si="29"/>
        <v>22920478</v>
      </c>
      <c r="K103" s="6"/>
      <c r="L103" s="1"/>
      <c r="M103" s="1"/>
      <c r="N103" s="1"/>
      <c r="O103" s="1"/>
      <c r="P103" s="1"/>
      <c r="Q103" s="1"/>
      <c r="R103" s="1"/>
      <c r="S103" s="1"/>
      <c r="T103" s="1"/>
      <c r="U103" s="1"/>
      <c r="V103" s="1"/>
      <c r="W103" s="1"/>
      <c r="X103" s="1"/>
      <c r="Y103" s="1"/>
      <c r="Z103" s="1"/>
      <c r="AA103" s="1"/>
      <c r="AB103" s="1"/>
      <c r="AC103" s="1"/>
      <c r="AD103" s="1"/>
      <c r="AE103" s="1"/>
      <c r="AF103" s="1"/>
      <c r="AG103" s="1"/>
    </row>
    <row r="104" spans="1:33" ht="13.5" thickBot="1" x14ac:dyDescent="0.25">
      <c r="A104" s="1"/>
      <c r="B104" s="41"/>
      <c r="C104" s="35" t="s">
        <v>11</v>
      </c>
      <c r="D104" s="48">
        <v>7638385</v>
      </c>
      <c r="E104" s="55">
        <f t="shared" si="32"/>
        <v>1.889679501211261E-2</v>
      </c>
      <c r="F104" s="142">
        <v>42.203014501430452</v>
      </c>
      <c r="G104" s="49">
        <v>15567968</v>
      </c>
      <c r="H104" s="55">
        <f t="shared" si="33"/>
        <v>9.3499268693095772E-3</v>
      </c>
      <c r="I104" s="143">
        <v>86.014933688443989</v>
      </c>
      <c r="J104" s="146">
        <f t="shared" si="29"/>
        <v>23206353</v>
      </c>
      <c r="K104" s="6"/>
      <c r="L104" s="1"/>
      <c r="M104" s="1"/>
      <c r="N104" s="1"/>
      <c r="O104" s="1"/>
      <c r="P104" s="1"/>
      <c r="Q104" s="1"/>
      <c r="R104" s="1"/>
      <c r="S104" s="1"/>
      <c r="T104" s="1"/>
      <c r="U104" s="1"/>
      <c r="V104" s="1"/>
      <c r="W104" s="1"/>
      <c r="X104" s="1"/>
      <c r="Y104" s="1"/>
      <c r="Z104" s="1"/>
      <c r="AA104" s="1"/>
      <c r="AB104" s="1"/>
      <c r="AC104" s="1"/>
      <c r="AD104" s="1"/>
      <c r="AE104" s="1"/>
      <c r="AF104" s="1"/>
      <c r="AG104" s="1"/>
    </row>
    <row r="105" spans="1:33" x14ac:dyDescent="0.2">
      <c r="A105" s="1"/>
      <c r="B105" s="42">
        <v>2016</v>
      </c>
      <c r="C105" s="31" t="s">
        <v>1</v>
      </c>
      <c r="D105" s="43">
        <v>7688580</v>
      </c>
      <c r="E105" s="56">
        <f t="shared" si="32"/>
        <v>6.5714152926306113E-3</v>
      </c>
      <c r="F105" s="136">
        <v>42.444101368443427</v>
      </c>
      <c r="G105" s="44">
        <v>15502221</v>
      </c>
      <c r="H105" s="56">
        <f t="shared" si="33"/>
        <v>-4.2232229665425391E-3</v>
      </c>
      <c r="I105" s="140">
        <v>85.578590527771382</v>
      </c>
      <c r="J105" s="144">
        <f t="shared" ref="J105:J116" si="34">+D105+G105</f>
        <v>23190801</v>
      </c>
      <c r="K105" s="6"/>
      <c r="L105" s="1"/>
      <c r="M105" s="1"/>
      <c r="N105" s="1"/>
      <c r="O105" s="1"/>
      <c r="P105" s="1"/>
      <c r="Q105" s="1"/>
      <c r="R105" s="1"/>
      <c r="S105" s="1"/>
      <c r="T105" s="1"/>
      <c r="U105" s="1"/>
      <c r="V105" s="1"/>
      <c r="W105" s="1"/>
      <c r="X105" s="1"/>
      <c r="Y105" s="1"/>
      <c r="Z105" s="1"/>
      <c r="AA105" s="1"/>
      <c r="AB105" s="1"/>
      <c r="AC105" s="1"/>
      <c r="AD105" s="1"/>
      <c r="AE105" s="1"/>
      <c r="AF105" s="1"/>
      <c r="AG105" s="1"/>
    </row>
    <row r="106" spans="1:33" x14ac:dyDescent="0.2">
      <c r="A106" s="1"/>
      <c r="B106" s="40"/>
      <c r="C106" s="33" t="s">
        <v>33</v>
      </c>
      <c r="D106" s="46">
        <v>7737627</v>
      </c>
      <c r="E106" s="24">
        <f t="shared" si="32"/>
        <v>6.3792013609795806E-3</v>
      </c>
      <c r="F106" s="137">
        <v>42.678445141976447</v>
      </c>
      <c r="G106" s="23">
        <v>15221850</v>
      </c>
      <c r="H106" s="24">
        <f t="shared" si="33"/>
        <v>-1.8085860084177563E-2</v>
      </c>
      <c r="I106" s="141">
        <v>83.959189320497643</v>
      </c>
      <c r="J106" s="145">
        <f t="shared" si="34"/>
        <v>22959477</v>
      </c>
      <c r="K106" s="6"/>
      <c r="L106" s="1"/>
      <c r="M106" s="1"/>
      <c r="N106" s="1"/>
      <c r="O106" s="1"/>
      <c r="P106" s="1"/>
      <c r="Q106" s="1"/>
      <c r="R106" s="1"/>
      <c r="S106" s="1"/>
      <c r="T106" s="1"/>
      <c r="U106" s="1"/>
      <c r="V106" s="1"/>
      <c r="W106" s="1"/>
      <c r="X106" s="1"/>
      <c r="Y106" s="1"/>
      <c r="Z106" s="1"/>
      <c r="AA106" s="1"/>
      <c r="AB106" s="1"/>
      <c r="AC106" s="1"/>
      <c r="AD106" s="1"/>
      <c r="AE106" s="1"/>
      <c r="AF106" s="1"/>
      <c r="AG106" s="1"/>
    </row>
    <row r="107" spans="1:33" x14ac:dyDescent="0.2">
      <c r="A107" s="1"/>
      <c r="B107" s="40"/>
      <c r="C107" s="33" t="s">
        <v>2</v>
      </c>
      <c r="D107" s="46">
        <v>7899645</v>
      </c>
      <c r="E107" s="24">
        <f t="shared" si="32"/>
        <v>2.0938977802884562E-2</v>
      </c>
      <c r="F107" s="137">
        <v>43.534973291402466</v>
      </c>
      <c r="G107" s="23">
        <v>15137321</v>
      </c>
      <c r="H107" s="24">
        <f t="shared" si="33"/>
        <v>-5.5531357883569221E-3</v>
      </c>
      <c r="I107" s="141">
        <v>83.421832935326293</v>
      </c>
      <c r="J107" s="145">
        <f t="shared" si="34"/>
        <v>23036966</v>
      </c>
      <c r="K107" s="6"/>
      <c r="L107" s="1"/>
      <c r="M107" s="1"/>
      <c r="N107" s="1"/>
      <c r="O107" s="1"/>
      <c r="P107" s="1"/>
      <c r="Q107" s="1"/>
      <c r="R107" s="1"/>
      <c r="S107" s="1"/>
      <c r="T107" s="1"/>
      <c r="U107" s="1"/>
      <c r="V107" s="1"/>
      <c r="W107" s="1"/>
      <c r="X107" s="1"/>
      <c r="Y107" s="1"/>
      <c r="Z107" s="1"/>
      <c r="AA107" s="1"/>
      <c r="AB107" s="1"/>
      <c r="AC107" s="1"/>
      <c r="AD107" s="1"/>
      <c r="AE107" s="1"/>
      <c r="AF107" s="1"/>
      <c r="AG107" s="1"/>
    </row>
    <row r="108" spans="1:33" x14ac:dyDescent="0.2">
      <c r="A108" s="1"/>
      <c r="B108" s="76"/>
      <c r="C108" s="33" t="s">
        <v>3</v>
      </c>
      <c r="D108" s="46">
        <v>7868159</v>
      </c>
      <c r="E108" s="24">
        <f t="shared" ref="E108:E119" si="35">+D108/D107-1</f>
        <v>-3.9857487266833358E-3</v>
      </c>
      <c r="F108" s="137">
        <v>43.324549815053452</v>
      </c>
      <c r="G108" s="23">
        <v>14835254</v>
      </c>
      <c r="H108" s="24">
        <f t="shared" ref="H108:H119" si="36">+G108/G107-1</f>
        <v>-1.9955116232257986E-2</v>
      </c>
      <c r="I108" s="141">
        <v>81.687558797676942</v>
      </c>
      <c r="J108" s="145">
        <f t="shared" si="34"/>
        <v>22703413</v>
      </c>
      <c r="K108" s="6"/>
      <c r="L108" s="1"/>
      <c r="M108" s="1"/>
      <c r="N108" s="1"/>
      <c r="O108" s="1"/>
      <c r="P108" s="1"/>
      <c r="Q108" s="1"/>
      <c r="R108" s="1"/>
      <c r="S108" s="1"/>
      <c r="T108" s="1"/>
      <c r="U108" s="1"/>
      <c r="V108" s="1"/>
      <c r="W108" s="1"/>
      <c r="X108" s="1"/>
      <c r="Y108" s="1"/>
      <c r="Z108" s="1"/>
      <c r="AA108" s="1"/>
      <c r="AB108" s="1"/>
      <c r="AC108" s="1"/>
      <c r="AD108" s="1"/>
      <c r="AE108" s="1"/>
      <c r="AF108" s="1"/>
      <c r="AG108" s="1"/>
    </row>
    <row r="109" spans="1:33" x14ac:dyDescent="0.2">
      <c r="A109" s="1"/>
      <c r="B109" s="40"/>
      <c r="C109" s="33" t="s">
        <v>4</v>
      </c>
      <c r="D109" s="46">
        <v>7958419</v>
      </c>
      <c r="E109" s="24">
        <f t="shared" si="35"/>
        <v>1.1471552621140413E-2</v>
      </c>
      <c r="F109" s="137">
        <v>43.784285792755973</v>
      </c>
      <c r="G109" s="23">
        <v>15235496</v>
      </c>
      <c r="H109" s="24">
        <f t="shared" si="36"/>
        <v>2.6979113401091714E-2</v>
      </c>
      <c r="I109" s="141">
        <v>83.820079221562779</v>
      </c>
      <c r="J109" s="145">
        <f t="shared" si="34"/>
        <v>23193915</v>
      </c>
      <c r="K109" s="6"/>
      <c r="L109" s="1"/>
      <c r="M109" s="1"/>
      <c r="N109" s="1"/>
      <c r="O109" s="1"/>
      <c r="P109" s="1"/>
      <c r="Q109" s="1"/>
      <c r="R109" s="1"/>
      <c r="S109" s="1"/>
      <c r="T109" s="1"/>
      <c r="U109" s="1"/>
      <c r="V109" s="1"/>
      <c r="W109" s="1"/>
      <c r="X109" s="1"/>
      <c r="Y109" s="1"/>
      <c r="Z109" s="1"/>
      <c r="AA109" s="1"/>
      <c r="AB109" s="1"/>
      <c r="AC109" s="1"/>
      <c r="AD109" s="1"/>
      <c r="AE109" s="1"/>
      <c r="AF109" s="1"/>
      <c r="AG109" s="1"/>
    </row>
    <row r="110" spans="1:33" x14ac:dyDescent="0.2">
      <c r="A110" s="1"/>
      <c r="B110" s="40"/>
      <c r="C110" s="33" t="s">
        <v>5</v>
      </c>
      <c r="D110" s="46">
        <v>8042304</v>
      </c>
      <c r="E110" s="24">
        <f t="shared" si="35"/>
        <v>1.0540410099040942E-2</v>
      </c>
      <c r="F110" s="137">
        <v>44.208197457723422</v>
      </c>
      <c r="G110" s="23">
        <v>14655578</v>
      </c>
      <c r="H110" s="24">
        <f t="shared" si="36"/>
        <v>-3.8063611450523172E-2</v>
      </c>
      <c r="I110" s="141">
        <v>80.561078775568205</v>
      </c>
      <c r="J110" s="145">
        <f t="shared" si="34"/>
        <v>22697882</v>
      </c>
      <c r="K110" s="6"/>
      <c r="L110" s="1"/>
      <c r="M110" s="1"/>
      <c r="N110" s="1"/>
      <c r="O110" s="1"/>
      <c r="P110" s="1"/>
      <c r="Q110" s="1"/>
      <c r="R110" s="1"/>
      <c r="S110" s="1"/>
      <c r="T110" s="1"/>
      <c r="U110" s="1"/>
      <c r="V110" s="1"/>
      <c r="W110" s="1"/>
      <c r="X110" s="1"/>
      <c r="Y110" s="1"/>
      <c r="Z110" s="1"/>
      <c r="AA110" s="1"/>
      <c r="AB110" s="1"/>
      <c r="AC110" s="1"/>
      <c r="AD110" s="1"/>
      <c r="AE110" s="1"/>
      <c r="AF110" s="1"/>
      <c r="AG110" s="1"/>
    </row>
    <row r="111" spans="1:33" x14ac:dyDescent="0.2">
      <c r="A111" s="1"/>
      <c r="B111" s="40"/>
      <c r="C111" s="33" t="s">
        <v>6</v>
      </c>
      <c r="D111" s="46">
        <v>8038459</v>
      </c>
      <c r="E111" s="24">
        <f t="shared" si="35"/>
        <v>-4.7809682399468922E-4</v>
      </c>
      <c r="F111" s="137">
        <v>44.150246698576815</v>
      </c>
      <c r="G111" s="23">
        <v>14895767</v>
      </c>
      <c r="H111" s="24">
        <f t="shared" si="36"/>
        <v>1.6388913490822388E-2</v>
      </c>
      <c r="I111" s="141">
        <v>81.813166903571883</v>
      </c>
      <c r="J111" s="145">
        <f t="shared" si="34"/>
        <v>22934226</v>
      </c>
      <c r="K111" s="6"/>
      <c r="L111" s="1"/>
      <c r="M111" s="1"/>
      <c r="N111" s="1"/>
      <c r="O111" s="1"/>
      <c r="P111" s="1"/>
      <c r="Q111" s="1"/>
      <c r="R111" s="1"/>
      <c r="S111" s="1"/>
      <c r="T111" s="1"/>
      <c r="U111" s="1"/>
      <c r="V111" s="1"/>
      <c r="W111" s="1"/>
      <c r="X111" s="1"/>
      <c r="Y111" s="1"/>
      <c r="Z111" s="1"/>
      <c r="AA111" s="1"/>
      <c r="AB111" s="1"/>
      <c r="AC111" s="1"/>
      <c r="AD111" s="1"/>
      <c r="AE111" s="1"/>
      <c r="AF111" s="1"/>
      <c r="AG111" s="1"/>
    </row>
    <row r="112" spans="1:33" x14ac:dyDescent="0.2">
      <c r="A112" s="1"/>
      <c r="B112" s="40"/>
      <c r="C112" s="33" t="s">
        <v>7</v>
      </c>
      <c r="D112" s="46">
        <v>8190831</v>
      </c>
      <c r="E112" s="24">
        <f t="shared" si="35"/>
        <v>1.8955374406960379E-2</v>
      </c>
      <c r="F112" s="137">
        <v>44.949680809614314</v>
      </c>
      <c r="G112" s="23">
        <v>14874738</v>
      </c>
      <c r="H112" s="24">
        <f t="shared" si="36"/>
        <v>-1.411743349637562E-3</v>
      </c>
      <c r="I112" s="141">
        <v>81.62965701851752</v>
      </c>
      <c r="J112" s="145">
        <f t="shared" si="34"/>
        <v>23065569</v>
      </c>
      <c r="K112" s="6"/>
      <c r="L112" s="1"/>
      <c r="M112" s="1"/>
      <c r="N112" s="1"/>
      <c r="O112" s="1"/>
      <c r="P112" s="1"/>
      <c r="Q112" s="1"/>
      <c r="R112" s="1"/>
      <c r="S112" s="1"/>
      <c r="T112" s="1"/>
      <c r="U112" s="1"/>
      <c r="V112" s="1"/>
      <c r="W112" s="1"/>
      <c r="X112" s="1"/>
      <c r="Y112" s="1"/>
      <c r="Z112" s="1"/>
      <c r="AA112" s="1"/>
      <c r="AB112" s="1"/>
      <c r="AC112" s="1"/>
      <c r="AD112" s="1"/>
      <c r="AE112" s="1"/>
      <c r="AF112" s="1"/>
      <c r="AG112" s="1"/>
    </row>
    <row r="113" spans="1:33" x14ac:dyDescent="0.2">
      <c r="A113" s="1"/>
      <c r="B113" s="76"/>
      <c r="C113" s="33" t="s">
        <v>8</v>
      </c>
      <c r="D113" s="46">
        <v>8274974</v>
      </c>
      <c r="E113" s="24">
        <f t="shared" si="35"/>
        <v>1.027282823928366E-2</v>
      </c>
      <c r="F113" s="137">
        <v>45.373669034288561</v>
      </c>
      <c r="G113" s="23">
        <v>14597329</v>
      </c>
      <c r="H113" s="24">
        <f t="shared" si="36"/>
        <v>-1.8649673022812285E-2</v>
      </c>
      <c r="I113" s="141">
        <v>80.040659321784261</v>
      </c>
      <c r="J113" s="145">
        <f t="shared" si="34"/>
        <v>22872303</v>
      </c>
      <c r="K113" s="6"/>
      <c r="L113" s="1"/>
      <c r="M113" s="1"/>
      <c r="N113" s="1"/>
      <c r="O113" s="1"/>
      <c r="P113" s="1"/>
      <c r="Q113" s="1"/>
      <c r="R113" s="1"/>
      <c r="S113" s="1"/>
      <c r="T113" s="1"/>
      <c r="U113" s="1"/>
      <c r="V113" s="1"/>
      <c r="W113" s="1"/>
      <c r="X113" s="1"/>
      <c r="Y113" s="1"/>
      <c r="Z113" s="1"/>
      <c r="AA113" s="1"/>
      <c r="AB113" s="1"/>
      <c r="AC113" s="1"/>
      <c r="AD113" s="1"/>
      <c r="AE113" s="1"/>
      <c r="AF113" s="1"/>
      <c r="AG113" s="1"/>
    </row>
    <row r="114" spans="1:33" x14ac:dyDescent="0.2">
      <c r="A114" s="1"/>
      <c r="B114" s="40"/>
      <c r="C114" s="33" t="s">
        <v>9</v>
      </c>
      <c r="D114" s="46">
        <v>8353418</v>
      </c>
      <c r="E114" s="24">
        <f t="shared" si="35"/>
        <v>9.4796672472927668E-3</v>
      </c>
      <c r="F114" s="137">
        <v>45.76572950445216</v>
      </c>
      <c r="G114" s="23">
        <v>14297751</v>
      </c>
      <c r="H114" s="24">
        <f t="shared" si="36"/>
        <v>-2.0522795642956337E-2</v>
      </c>
      <c r="I114" s="141">
        <v>78.33284588272852</v>
      </c>
      <c r="J114" s="145">
        <f t="shared" si="34"/>
        <v>22651169</v>
      </c>
      <c r="K114" s="6"/>
      <c r="L114" s="1"/>
      <c r="M114" s="1"/>
      <c r="N114" s="1"/>
      <c r="O114" s="1"/>
      <c r="P114" s="1"/>
      <c r="Q114" s="1"/>
      <c r="R114" s="1"/>
      <c r="S114" s="1"/>
      <c r="T114" s="1"/>
      <c r="U114" s="1"/>
      <c r="V114" s="1"/>
      <c r="W114" s="1"/>
      <c r="X114" s="1"/>
      <c r="Y114" s="1"/>
      <c r="Z114" s="1"/>
      <c r="AA114" s="1"/>
      <c r="AB114" s="1"/>
      <c r="AC114" s="1"/>
      <c r="AD114" s="1"/>
      <c r="AE114" s="1"/>
      <c r="AF114" s="1"/>
      <c r="AG114" s="1"/>
    </row>
    <row r="115" spans="1:33" x14ac:dyDescent="0.2">
      <c r="A115" s="1"/>
      <c r="B115" s="76"/>
      <c r="C115" s="33" t="s">
        <v>10</v>
      </c>
      <c r="D115" s="46">
        <v>8422388</v>
      </c>
      <c r="E115" s="24">
        <f t="shared" si="35"/>
        <v>8.2565005127241964E-3</v>
      </c>
      <c r="F115" s="137">
        <v>46.105276903732197</v>
      </c>
      <c r="G115" s="23">
        <v>14107975</v>
      </c>
      <c r="H115" s="24">
        <f t="shared" si="36"/>
        <v>-1.3273136453418433E-2</v>
      </c>
      <c r="I115" s="141">
        <v>77.228939574611289</v>
      </c>
      <c r="J115" s="145">
        <f t="shared" si="34"/>
        <v>22530363</v>
      </c>
      <c r="K115" s="6"/>
      <c r="L115" s="1"/>
      <c r="M115" s="1"/>
      <c r="N115" s="1"/>
      <c r="O115" s="1"/>
      <c r="P115" s="1"/>
      <c r="Q115" s="1"/>
      <c r="R115" s="1"/>
      <c r="S115" s="1"/>
      <c r="T115" s="1"/>
      <c r="U115" s="1"/>
      <c r="V115" s="1"/>
      <c r="W115" s="1"/>
      <c r="X115" s="1"/>
      <c r="Y115" s="1"/>
      <c r="Z115" s="1"/>
      <c r="AA115" s="1"/>
      <c r="AB115" s="1"/>
      <c r="AC115" s="1"/>
      <c r="AD115" s="1"/>
      <c r="AE115" s="1"/>
      <c r="AF115" s="1"/>
      <c r="AG115" s="1"/>
    </row>
    <row r="116" spans="1:33" ht="13.5" thickBot="1" x14ac:dyDescent="0.25">
      <c r="A116" s="1"/>
      <c r="B116" s="41"/>
      <c r="C116" s="35" t="s">
        <v>11</v>
      </c>
      <c r="D116" s="48">
        <v>8556131</v>
      </c>
      <c r="E116" s="55">
        <f t="shared" si="35"/>
        <v>1.5879463164128804E-2</v>
      </c>
      <c r="F116" s="142">
        <v>46.798542714816996</v>
      </c>
      <c r="G116" s="49">
        <v>14746472</v>
      </c>
      <c r="H116" s="55">
        <f t="shared" si="36"/>
        <v>4.5257877193573215E-2</v>
      </c>
      <c r="I116" s="143">
        <v>80.657180188668548</v>
      </c>
      <c r="J116" s="146">
        <f t="shared" si="34"/>
        <v>23302603</v>
      </c>
      <c r="K116" s="6"/>
      <c r="L116" s="1"/>
      <c r="M116" s="1"/>
      <c r="N116" s="1"/>
      <c r="O116" s="1"/>
      <c r="P116" s="1"/>
      <c r="Q116" s="1"/>
      <c r="R116" s="1"/>
      <c r="S116" s="1"/>
      <c r="T116" s="1"/>
      <c r="U116" s="1"/>
      <c r="V116" s="1"/>
      <c r="W116" s="1"/>
      <c r="X116" s="1"/>
      <c r="Y116" s="1"/>
      <c r="Z116" s="1"/>
      <c r="AA116" s="1"/>
      <c r="AB116" s="1"/>
      <c r="AC116" s="1"/>
      <c r="AD116" s="1"/>
      <c r="AE116" s="1"/>
      <c r="AF116" s="1"/>
      <c r="AG116" s="1"/>
    </row>
    <row r="117" spans="1:33" x14ac:dyDescent="0.2">
      <c r="A117" s="1"/>
      <c r="B117" s="42">
        <v>2017</v>
      </c>
      <c r="C117" s="31" t="s">
        <v>1</v>
      </c>
      <c r="D117" s="43">
        <v>8595800</v>
      </c>
      <c r="E117" s="56">
        <f t="shared" si="35"/>
        <v>4.6363245256531016E-3</v>
      </c>
      <c r="F117" s="136">
        <v>46.935233617493488</v>
      </c>
      <c r="G117" s="44">
        <v>14591086</v>
      </c>
      <c r="H117" s="56">
        <f t="shared" si="36"/>
        <v>-1.0537164414647804E-2</v>
      </c>
      <c r="I117" s="140">
        <v>79.671005624018548</v>
      </c>
      <c r="J117" s="144">
        <f t="shared" ref="J117:J119" si="37">+D117+G117</f>
        <v>23186886</v>
      </c>
      <c r="K117" s="6"/>
      <c r="L117" s="1"/>
      <c r="M117" s="1"/>
      <c r="N117" s="1"/>
      <c r="O117" s="1"/>
      <c r="P117" s="1"/>
      <c r="Q117" s="1"/>
      <c r="R117" s="1"/>
      <c r="S117" s="1"/>
      <c r="T117" s="1"/>
      <c r="U117" s="1"/>
      <c r="V117" s="1"/>
      <c r="W117" s="1"/>
      <c r="X117" s="1"/>
      <c r="Y117" s="1"/>
      <c r="Z117" s="1"/>
      <c r="AA117" s="1"/>
      <c r="AB117" s="1"/>
      <c r="AC117" s="1"/>
      <c r="AD117" s="1"/>
      <c r="AE117" s="1"/>
      <c r="AF117" s="1"/>
      <c r="AG117" s="1"/>
    </row>
    <row r="118" spans="1:33" x14ac:dyDescent="0.2">
      <c r="A118" s="1"/>
      <c r="B118" s="40"/>
      <c r="C118" s="33" t="s">
        <v>33</v>
      </c>
      <c r="D118" s="46">
        <v>8631351</v>
      </c>
      <c r="E118" s="24">
        <f t="shared" si="35"/>
        <v>4.1358570464644639E-3</v>
      </c>
      <c r="F118" s="137">
        <v>47.075362294020941</v>
      </c>
      <c r="G118" s="23">
        <v>13688006</v>
      </c>
      <c r="H118" s="24">
        <f t="shared" si="36"/>
        <v>-6.1892582909866989E-2</v>
      </c>
      <c r="I118" s="141">
        <v>74.654343396848574</v>
      </c>
      <c r="J118" s="145">
        <f t="shared" si="37"/>
        <v>22319357</v>
      </c>
      <c r="K118" s="6"/>
      <c r="L118" s="1"/>
      <c r="M118" s="1"/>
      <c r="N118" s="1"/>
      <c r="O118" s="1"/>
      <c r="P118" s="1"/>
      <c r="Q118" s="1"/>
      <c r="R118" s="1"/>
      <c r="S118" s="1"/>
      <c r="T118" s="1"/>
      <c r="U118" s="1"/>
      <c r="V118" s="1"/>
      <c r="W118" s="1"/>
      <c r="X118" s="1"/>
      <c r="Y118" s="1"/>
      <c r="Z118" s="1"/>
      <c r="AA118" s="1"/>
      <c r="AB118" s="1"/>
      <c r="AC118" s="1"/>
      <c r="AD118" s="1"/>
      <c r="AE118" s="1"/>
      <c r="AF118" s="1"/>
      <c r="AG118" s="1"/>
    </row>
    <row r="119" spans="1:33" x14ac:dyDescent="0.2">
      <c r="A119" s="1"/>
      <c r="B119" s="40"/>
      <c r="C119" s="33" t="s">
        <v>2</v>
      </c>
      <c r="D119" s="46">
        <v>8747301</v>
      </c>
      <c r="E119" s="24">
        <f t="shared" si="35"/>
        <v>1.3433586468676761E-2</v>
      </c>
      <c r="F119" s="137">
        <v>47.653164452523711</v>
      </c>
      <c r="G119" s="23">
        <v>13685937</v>
      </c>
      <c r="H119" s="24">
        <f t="shared" si="36"/>
        <v>-1.5115422947653556E-4</v>
      </c>
      <c r="I119" s="141">
        <v>74.557650016602722</v>
      </c>
      <c r="J119" s="145">
        <f t="shared" si="37"/>
        <v>22433238</v>
      </c>
      <c r="K119" s="6"/>
      <c r="L119" s="1"/>
      <c r="M119" s="1"/>
      <c r="N119" s="1"/>
      <c r="O119" s="1"/>
      <c r="P119" s="1"/>
      <c r="Q119" s="1"/>
      <c r="R119" s="1"/>
      <c r="S119" s="1"/>
      <c r="T119" s="1"/>
      <c r="U119" s="1"/>
      <c r="V119" s="1"/>
      <c r="W119" s="1"/>
      <c r="X119" s="1"/>
      <c r="Y119" s="1"/>
      <c r="Z119" s="1"/>
      <c r="AA119" s="1"/>
      <c r="AB119" s="1"/>
      <c r="AC119" s="1"/>
      <c r="AD119" s="1"/>
      <c r="AE119" s="1"/>
      <c r="AF119" s="1"/>
      <c r="AG119" s="1"/>
    </row>
    <row r="120" spans="1:33" x14ac:dyDescent="0.2">
      <c r="A120" s="1"/>
      <c r="B120" s="76"/>
      <c r="C120" s="33" t="s">
        <v>3</v>
      </c>
      <c r="D120" s="46">
        <v>8776507</v>
      </c>
      <c r="E120" s="24">
        <f t="shared" ref="E120:E131" si="38">+D120/D119-1</f>
        <v>3.3388584661715459E-3</v>
      </c>
      <c r="F120" s="137">
        <v>47.75762576688502</v>
      </c>
      <c r="G120" s="23">
        <v>13554918</v>
      </c>
      <c r="H120" s="24">
        <f t="shared" ref="H120:H131" si="39">+G120/G119-1</f>
        <v>-9.573257570891891E-3</v>
      </c>
      <c r="I120" s="141">
        <v>73.7594923749065</v>
      </c>
      <c r="J120" s="145">
        <f t="shared" ref="J120:J131" si="40">+D120+G120</f>
        <v>22331425</v>
      </c>
      <c r="K120" s="6"/>
      <c r="L120" s="1"/>
      <c r="M120" s="1"/>
      <c r="N120" s="1"/>
      <c r="O120" s="1"/>
      <c r="P120" s="1"/>
      <c r="Q120" s="1"/>
      <c r="R120" s="1"/>
      <c r="S120" s="1"/>
      <c r="T120" s="1"/>
      <c r="U120" s="1"/>
      <c r="V120" s="1"/>
      <c r="W120" s="1"/>
      <c r="X120" s="1"/>
      <c r="Y120" s="1"/>
      <c r="Z120" s="1"/>
      <c r="AA120" s="1"/>
      <c r="AB120" s="1"/>
      <c r="AC120" s="1"/>
      <c r="AD120" s="1"/>
      <c r="AE120" s="1"/>
      <c r="AF120" s="1"/>
      <c r="AG120" s="1"/>
    </row>
    <row r="121" spans="1:33" x14ac:dyDescent="0.2">
      <c r="A121" s="1"/>
      <c r="B121" s="40"/>
      <c r="C121" s="33" t="s">
        <v>4</v>
      </c>
      <c r="D121" s="46">
        <v>8855086</v>
      </c>
      <c r="E121" s="24">
        <f t="shared" si="38"/>
        <v>8.9533341681378165E-3</v>
      </c>
      <c r="F121" s="137">
        <v>48.130206516394352</v>
      </c>
      <c r="G121" s="23">
        <v>13569956</v>
      </c>
      <c r="H121" s="24">
        <f t="shared" si="39"/>
        <v>1.1094128345150445E-3</v>
      </c>
      <c r="I121" s="141">
        <v>73.757023330816281</v>
      </c>
      <c r="J121" s="145">
        <f t="shared" si="40"/>
        <v>22425042</v>
      </c>
      <c r="K121" s="6"/>
      <c r="L121" s="1"/>
      <c r="M121" s="1"/>
      <c r="N121" s="1"/>
      <c r="O121" s="1"/>
      <c r="P121" s="1"/>
      <c r="Q121" s="1"/>
      <c r="R121" s="1"/>
      <c r="S121" s="1"/>
      <c r="T121" s="1"/>
      <c r="U121" s="1"/>
      <c r="V121" s="1"/>
      <c r="W121" s="1"/>
      <c r="X121" s="1"/>
      <c r="Y121" s="1"/>
      <c r="Z121" s="1"/>
      <c r="AA121" s="1"/>
      <c r="AB121" s="1"/>
      <c r="AC121" s="1"/>
      <c r="AD121" s="1"/>
      <c r="AE121" s="1"/>
      <c r="AF121" s="1"/>
      <c r="AG121" s="1"/>
    </row>
    <row r="122" spans="1:33" x14ac:dyDescent="0.2">
      <c r="A122" s="1"/>
      <c r="B122" s="40"/>
      <c r="C122" s="33" t="s">
        <v>5</v>
      </c>
      <c r="D122" s="46">
        <v>8976291</v>
      </c>
      <c r="E122" s="24">
        <f t="shared" si="38"/>
        <v>1.3687614101093981E-2</v>
      </c>
      <c r="F122" s="137">
        <v>48.733359204898889</v>
      </c>
      <c r="G122" s="23">
        <v>13330901</v>
      </c>
      <c r="H122" s="24">
        <f t="shared" si="39"/>
        <v>-1.7616490429298359E-2</v>
      </c>
      <c r="I122" s="141">
        <v>72.375058580202648</v>
      </c>
      <c r="J122" s="145">
        <f t="shared" si="40"/>
        <v>22307192</v>
      </c>
      <c r="K122" s="6"/>
      <c r="L122" s="1"/>
      <c r="M122" s="1"/>
      <c r="N122" s="1"/>
      <c r="O122" s="1"/>
      <c r="P122" s="1"/>
      <c r="Q122" s="1"/>
      <c r="R122" s="1"/>
      <c r="S122" s="1"/>
      <c r="T122" s="1"/>
      <c r="U122" s="1"/>
      <c r="V122" s="1"/>
      <c r="W122" s="1"/>
      <c r="X122" s="1"/>
      <c r="Y122" s="1"/>
      <c r="Z122" s="1"/>
      <c r="AA122" s="1"/>
      <c r="AB122" s="1"/>
      <c r="AC122" s="1"/>
      <c r="AD122" s="1"/>
      <c r="AE122" s="1"/>
      <c r="AF122" s="1"/>
      <c r="AG122" s="1"/>
    </row>
    <row r="123" spans="1:33" x14ac:dyDescent="0.2">
      <c r="A123" s="1"/>
      <c r="B123" s="76"/>
      <c r="C123" s="33" t="s">
        <v>6</v>
      </c>
      <c r="D123" s="46">
        <v>9092152</v>
      </c>
      <c r="E123" s="24">
        <f t="shared" si="38"/>
        <v>1.2907446962225233E-2</v>
      </c>
      <c r="F123" s="137">
        <v>49.288301144497737</v>
      </c>
      <c r="G123" s="23">
        <v>13319252</v>
      </c>
      <c r="H123" s="24">
        <f t="shared" si="39"/>
        <v>-8.7383440924215794E-4</v>
      </c>
      <c r="I123" s="141">
        <v>72.203291761450288</v>
      </c>
      <c r="J123" s="145">
        <f t="shared" si="40"/>
        <v>22411404</v>
      </c>
      <c r="K123" s="6"/>
      <c r="L123" s="1"/>
      <c r="M123" s="1"/>
      <c r="N123" s="1"/>
      <c r="O123" s="1"/>
      <c r="P123" s="1"/>
      <c r="Q123" s="1"/>
      <c r="R123" s="1"/>
      <c r="S123" s="1"/>
      <c r="T123" s="1"/>
      <c r="U123" s="1"/>
      <c r="V123" s="1"/>
      <c r="W123" s="1"/>
      <c r="X123" s="1"/>
      <c r="Y123" s="1"/>
      <c r="Z123" s="1"/>
      <c r="AA123" s="1"/>
      <c r="AB123" s="1"/>
      <c r="AC123" s="1"/>
      <c r="AD123" s="1"/>
      <c r="AE123" s="1"/>
      <c r="AF123" s="1"/>
      <c r="AG123" s="1"/>
    </row>
    <row r="124" spans="1:33" x14ac:dyDescent="0.2">
      <c r="A124" s="1"/>
      <c r="B124" s="40"/>
      <c r="C124" s="33" t="s">
        <v>7</v>
      </c>
      <c r="D124" s="46">
        <v>9198437</v>
      </c>
      <c r="E124" s="24">
        <f t="shared" si="38"/>
        <v>1.1689751777137047E-2</v>
      </c>
      <c r="F124" s="137">
        <v>49.789746468037372</v>
      </c>
      <c r="G124" s="23">
        <v>13191817</v>
      </c>
      <c r="H124" s="24">
        <f t="shared" si="39"/>
        <v>-9.5677294791028933E-3</v>
      </c>
      <c r="I124" s="141">
        <v>71.405307649848055</v>
      </c>
      <c r="J124" s="145">
        <f t="shared" si="40"/>
        <v>22390254</v>
      </c>
      <c r="K124" s="6"/>
      <c r="L124" s="1"/>
      <c r="M124" s="1"/>
      <c r="N124" s="1"/>
      <c r="O124" s="1"/>
      <c r="P124" s="1"/>
      <c r="Q124" s="1"/>
      <c r="R124" s="1"/>
      <c r="S124" s="1"/>
      <c r="T124" s="1"/>
      <c r="U124" s="1"/>
      <c r="V124" s="1"/>
      <c r="W124" s="1"/>
      <c r="X124" s="1"/>
      <c r="Y124" s="1"/>
      <c r="Z124" s="1"/>
      <c r="AA124" s="1"/>
      <c r="AB124" s="1"/>
      <c r="AC124" s="1"/>
      <c r="AD124" s="1"/>
      <c r="AE124" s="1"/>
      <c r="AF124" s="1"/>
      <c r="AG124" s="1"/>
    </row>
    <row r="125" spans="1:33" x14ac:dyDescent="0.2">
      <c r="A125" s="1"/>
      <c r="B125" s="40"/>
      <c r="C125" s="33" t="s">
        <v>8</v>
      </c>
      <c r="D125" s="46">
        <v>9361146</v>
      </c>
      <c r="E125" s="24">
        <f t="shared" si="38"/>
        <v>1.7688766037099457E-2</v>
      </c>
      <c r="F125" s="137">
        <v>50.594648776477534</v>
      </c>
      <c r="G125" s="23">
        <v>13414036</v>
      </c>
      <c r="H125" s="24">
        <f t="shared" si="39"/>
        <v>1.684521548472051E-2</v>
      </c>
      <c r="I125" s="141">
        <v>72.499503810219991</v>
      </c>
      <c r="J125" s="145">
        <f t="shared" si="40"/>
        <v>22775182</v>
      </c>
      <c r="K125" s="6"/>
      <c r="L125" s="1"/>
      <c r="M125" s="1"/>
      <c r="N125" s="1"/>
      <c r="O125" s="1"/>
      <c r="P125" s="1"/>
      <c r="Q125" s="1"/>
      <c r="R125" s="1"/>
      <c r="S125" s="1"/>
      <c r="T125" s="1"/>
      <c r="U125" s="1"/>
      <c r="V125" s="1"/>
      <c r="W125" s="1"/>
      <c r="X125" s="1"/>
      <c r="Y125" s="1"/>
      <c r="Z125" s="1"/>
      <c r="AA125" s="1"/>
      <c r="AB125" s="1"/>
      <c r="AC125" s="1"/>
      <c r="AD125" s="1"/>
      <c r="AE125" s="1"/>
      <c r="AF125" s="1"/>
      <c r="AG125" s="1"/>
    </row>
    <row r="126" spans="1:33" x14ac:dyDescent="0.2">
      <c r="A126" s="1"/>
      <c r="B126" s="76"/>
      <c r="C126" s="33" t="s">
        <v>9</v>
      </c>
      <c r="D126" s="46">
        <v>9520851</v>
      </c>
      <c r="E126" s="24">
        <f t="shared" si="38"/>
        <v>1.7060411193244862E-2</v>
      </c>
      <c r="F126" s="137">
        <v>51.380934365482112</v>
      </c>
      <c r="G126" s="23">
        <v>13233384</v>
      </c>
      <c r="H126" s="24">
        <f t="shared" si="39"/>
        <v>-1.3467385953041977E-2</v>
      </c>
      <c r="I126" s="141">
        <v>71.416266753593888</v>
      </c>
      <c r="J126" s="145">
        <f t="shared" si="40"/>
        <v>22754235</v>
      </c>
      <c r="K126" s="6"/>
      <c r="L126" s="1"/>
      <c r="M126" s="1"/>
      <c r="N126" s="1"/>
      <c r="O126" s="1"/>
      <c r="P126" s="1"/>
      <c r="Q126" s="1"/>
      <c r="R126" s="1"/>
      <c r="S126" s="1"/>
      <c r="T126" s="1"/>
      <c r="U126" s="1"/>
      <c r="V126" s="1"/>
      <c r="W126" s="1"/>
      <c r="X126" s="1"/>
      <c r="Y126" s="1"/>
      <c r="Z126" s="1"/>
      <c r="AA126" s="1"/>
      <c r="AB126" s="1"/>
      <c r="AC126" s="1"/>
      <c r="AD126" s="1"/>
      <c r="AE126" s="1"/>
      <c r="AF126" s="1"/>
      <c r="AG126" s="1"/>
    </row>
    <row r="127" spans="1:33" x14ac:dyDescent="0.2">
      <c r="A127" s="1"/>
      <c r="B127" s="40"/>
      <c r="C127" s="33" t="s">
        <v>10</v>
      </c>
      <c r="D127" s="46">
        <v>9664949</v>
      </c>
      <c r="E127" s="24">
        <f t="shared" si="38"/>
        <v>1.5134991609468518E-2</v>
      </c>
      <c r="F127" s="137">
        <v>52.080773727696631</v>
      </c>
      <c r="G127" s="23">
        <v>13354174</v>
      </c>
      <c r="H127" s="24">
        <f t="shared" si="39"/>
        <v>9.1276728613030045E-3</v>
      </c>
      <c r="I127" s="141">
        <v>71.960619183224807</v>
      </c>
      <c r="J127" s="145">
        <f t="shared" si="40"/>
        <v>23019123</v>
      </c>
      <c r="K127" s="6"/>
      <c r="L127" s="1"/>
      <c r="M127" s="1"/>
      <c r="N127" s="1"/>
      <c r="O127" s="1"/>
      <c r="P127" s="1"/>
      <c r="Q127" s="1"/>
      <c r="R127" s="1"/>
      <c r="S127" s="1"/>
      <c r="T127" s="1"/>
      <c r="U127" s="1"/>
      <c r="V127" s="1"/>
      <c r="W127" s="1"/>
      <c r="X127" s="1"/>
      <c r="Y127" s="1"/>
      <c r="Z127" s="1"/>
      <c r="AA127" s="1"/>
      <c r="AB127" s="1"/>
      <c r="AC127" s="1"/>
      <c r="AD127" s="1"/>
      <c r="AE127" s="1"/>
      <c r="AF127" s="1"/>
      <c r="AG127" s="1"/>
    </row>
    <row r="128" spans="1:33" ht="13.5" thickBot="1" x14ac:dyDescent="0.25">
      <c r="A128" s="1"/>
      <c r="B128" s="41"/>
      <c r="C128" s="35" t="s">
        <v>11</v>
      </c>
      <c r="D128" s="48">
        <v>9878035</v>
      </c>
      <c r="E128" s="55">
        <f t="shared" si="38"/>
        <v>2.2047296886926082E-2</v>
      </c>
      <c r="F128" s="142">
        <v>53.149724767670513</v>
      </c>
      <c r="G128" s="49">
        <v>13135112</v>
      </c>
      <c r="H128" s="55">
        <f t="shared" si="39"/>
        <v>-1.6404009712618683E-2</v>
      </c>
      <c r="I128" s="143">
        <v>70.674743265490164</v>
      </c>
      <c r="J128" s="146">
        <f t="shared" si="40"/>
        <v>23013147</v>
      </c>
      <c r="K128" s="6"/>
      <c r="L128" s="1"/>
      <c r="M128" s="1"/>
      <c r="N128" s="1"/>
      <c r="O128" s="1"/>
      <c r="P128" s="1"/>
      <c r="Q128" s="1"/>
      <c r="R128" s="1"/>
      <c r="S128" s="1"/>
      <c r="T128" s="1"/>
      <c r="U128" s="1"/>
      <c r="V128" s="1"/>
      <c r="W128" s="1"/>
      <c r="X128" s="1"/>
      <c r="Y128" s="1"/>
      <c r="Z128" s="1"/>
      <c r="AA128" s="1"/>
      <c r="AB128" s="1"/>
      <c r="AC128" s="1"/>
      <c r="AD128" s="1"/>
      <c r="AE128" s="1"/>
      <c r="AF128" s="1"/>
      <c r="AG128" s="1"/>
    </row>
    <row r="129" spans="1:33" x14ac:dyDescent="0.2">
      <c r="A129" s="1"/>
      <c r="B129" s="42">
        <v>2018</v>
      </c>
      <c r="C129" s="31" t="s">
        <v>1</v>
      </c>
      <c r="D129" s="43">
        <v>10235096</v>
      </c>
      <c r="E129" s="56">
        <f t="shared" si="38"/>
        <v>3.6146966476632292E-2</v>
      </c>
      <c r="F129" s="136">
        <v>54.989015171959132</v>
      </c>
      <c r="G129" s="44">
        <v>12920402</v>
      </c>
      <c r="H129" s="56">
        <f t="shared" si="39"/>
        <v>-1.6346263358850699E-2</v>
      </c>
      <c r="I129" s="140">
        <v>69.41607402664431</v>
      </c>
      <c r="J129" s="144">
        <f t="shared" si="40"/>
        <v>23155498</v>
      </c>
      <c r="K129" s="6"/>
      <c r="L129" s="1"/>
      <c r="M129" s="1"/>
      <c r="N129" s="1"/>
      <c r="O129" s="1"/>
      <c r="P129" s="1"/>
      <c r="Q129" s="1"/>
      <c r="R129" s="1"/>
      <c r="S129" s="1"/>
      <c r="T129" s="1"/>
      <c r="U129" s="1"/>
      <c r="V129" s="1"/>
      <c r="W129" s="1"/>
      <c r="X129" s="1"/>
      <c r="Y129" s="1"/>
      <c r="Z129" s="1"/>
      <c r="AA129" s="1"/>
      <c r="AB129" s="1"/>
      <c r="AC129" s="1"/>
      <c r="AD129" s="1"/>
      <c r="AE129" s="1"/>
      <c r="AF129" s="1"/>
      <c r="AG129" s="1"/>
    </row>
    <row r="130" spans="1:33" x14ac:dyDescent="0.2">
      <c r="A130" s="1"/>
      <c r="B130" s="40"/>
      <c r="C130" s="33" t="s">
        <v>33</v>
      </c>
      <c r="D130" s="46">
        <v>10324992</v>
      </c>
      <c r="E130" s="24">
        <f t="shared" si="38"/>
        <v>8.7831125374886465E-3</v>
      </c>
      <c r="F130" s="137">
        <v>55.38960497158164</v>
      </c>
      <c r="G130" s="23">
        <v>12870419</v>
      </c>
      <c r="H130" s="24">
        <f t="shared" si="39"/>
        <v>-3.8685328831099541E-3</v>
      </c>
      <c r="I130" s="141">
        <v>69.044840347453913</v>
      </c>
      <c r="J130" s="145">
        <f t="shared" si="40"/>
        <v>23195411</v>
      </c>
      <c r="K130" s="6"/>
      <c r="L130" s="1"/>
      <c r="M130" s="1"/>
      <c r="N130" s="1"/>
      <c r="O130" s="1"/>
      <c r="P130" s="1"/>
      <c r="Q130" s="1"/>
      <c r="R130" s="1"/>
      <c r="S130" s="1"/>
      <c r="T130" s="1"/>
      <c r="U130" s="1"/>
      <c r="V130" s="1"/>
      <c r="W130" s="1"/>
      <c r="X130" s="1"/>
      <c r="Y130" s="1"/>
      <c r="Z130" s="1"/>
      <c r="AA130" s="1"/>
      <c r="AB130" s="1"/>
      <c r="AC130" s="1"/>
      <c r="AD130" s="1"/>
      <c r="AE130" s="1"/>
      <c r="AF130" s="1"/>
      <c r="AG130" s="1"/>
    </row>
    <row r="131" spans="1:33" x14ac:dyDescent="0.2">
      <c r="A131" s="1"/>
      <c r="B131" s="40"/>
      <c r="C131" s="33" t="s">
        <v>2</v>
      </c>
      <c r="D131" s="46">
        <v>10448773</v>
      </c>
      <c r="E131" s="24">
        <f t="shared" si="38"/>
        <v>1.1988483865169153E-2</v>
      </c>
      <c r="F131" s="137">
        <v>55.970517054351056</v>
      </c>
      <c r="G131" s="23">
        <v>13067311</v>
      </c>
      <c r="H131" s="24">
        <f t="shared" si="39"/>
        <v>1.5298025650913205E-2</v>
      </c>
      <c r="I131" s="141">
        <v>69.997132982026613</v>
      </c>
      <c r="J131" s="145">
        <f t="shared" si="40"/>
        <v>23516084</v>
      </c>
      <c r="K131" s="6"/>
      <c r="L131" s="1"/>
      <c r="M131" s="1"/>
      <c r="N131" s="1"/>
      <c r="O131" s="1"/>
      <c r="P131" s="1"/>
      <c r="Q131" s="1"/>
      <c r="R131" s="1"/>
      <c r="S131" s="1"/>
      <c r="T131" s="1"/>
      <c r="U131" s="1"/>
      <c r="V131" s="1"/>
      <c r="W131" s="1"/>
      <c r="X131" s="1"/>
      <c r="Y131" s="1"/>
      <c r="Z131" s="1"/>
      <c r="AA131" s="1"/>
      <c r="AB131" s="1"/>
      <c r="AC131" s="1"/>
      <c r="AD131" s="1"/>
      <c r="AE131" s="1"/>
      <c r="AF131" s="1"/>
      <c r="AG131" s="1"/>
    </row>
    <row r="132" spans="1:33" x14ac:dyDescent="0.2">
      <c r="A132" s="1"/>
      <c r="B132" s="76"/>
      <c r="C132" s="33" t="s">
        <v>3</v>
      </c>
      <c r="D132" s="46">
        <v>10555158</v>
      </c>
      <c r="E132" s="24">
        <f t="shared" ref="E132:E143" si="41">+D132/D131-1</f>
        <v>1.0181578258040336E-2</v>
      </c>
      <c r="F132" s="137">
        <v>56.456662288763006</v>
      </c>
      <c r="G132" s="23">
        <v>12950701</v>
      </c>
      <c r="H132" s="24">
        <f t="shared" ref="H132:H143" si="42">+G132/G131-1</f>
        <v>-8.9237946506361965E-3</v>
      </c>
      <c r="I132" s="141">
        <v>69.26976865336789</v>
      </c>
      <c r="J132" s="145">
        <f t="shared" ref="J132:J143" si="43">+D132+G132</f>
        <v>23505859</v>
      </c>
      <c r="K132" s="6"/>
      <c r="L132" s="1"/>
      <c r="M132" s="1"/>
      <c r="N132" s="1"/>
      <c r="O132" s="1"/>
      <c r="P132" s="1"/>
      <c r="Q132" s="1"/>
      <c r="R132" s="1"/>
      <c r="S132" s="1"/>
      <c r="T132" s="1"/>
      <c r="U132" s="1"/>
      <c r="V132" s="1"/>
      <c r="W132" s="1"/>
      <c r="X132" s="1"/>
      <c r="Y132" s="1"/>
      <c r="Z132" s="1"/>
      <c r="AA132" s="1"/>
      <c r="AB132" s="1"/>
      <c r="AC132" s="1"/>
      <c r="AD132" s="1"/>
      <c r="AE132" s="1"/>
      <c r="AF132" s="1"/>
      <c r="AG132" s="1"/>
    </row>
    <row r="133" spans="1:33" x14ac:dyDescent="0.2">
      <c r="A133" s="1"/>
      <c r="B133" s="40"/>
      <c r="C133" s="33" t="s">
        <v>4</v>
      </c>
      <c r="D133" s="46">
        <v>10632920</v>
      </c>
      <c r="E133" s="24">
        <f t="shared" si="41"/>
        <v>7.3672037879490837E-3</v>
      </c>
      <c r="F133" s="137">
        <v>56.788499661038216</v>
      </c>
      <c r="G133" s="23">
        <v>12912797</v>
      </c>
      <c r="H133" s="24">
        <f t="shared" si="42"/>
        <v>-2.9267913760034903E-3</v>
      </c>
      <c r="I133" s="141">
        <v>68.964909738581241</v>
      </c>
      <c r="J133" s="145">
        <f t="shared" si="43"/>
        <v>23545717</v>
      </c>
      <c r="K133" s="6"/>
      <c r="L133" s="1"/>
      <c r="M133" s="1"/>
      <c r="N133" s="1"/>
      <c r="O133" s="1"/>
      <c r="P133" s="1"/>
      <c r="Q133" s="1"/>
      <c r="R133" s="1"/>
      <c r="S133" s="1"/>
      <c r="T133" s="1"/>
      <c r="U133" s="1"/>
      <c r="V133" s="1"/>
      <c r="W133" s="1"/>
      <c r="X133" s="1"/>
      <c r="Y133" s="1"/>
      <c r="Z133" s="1"/>
      <c r="AA133" s="1"/>
      <c r="AB133" s="1"/>
      <c r="AC133" s="1"/>
      <c r="AD133" s="1"/>
      <c r="AE133" s="1"/>
      <c r="AF133" s="1"/>
      <c r="AG133" s="1"/>
    </row>
    <row r="134" spans="1:33" x14ac:dyDescent="0.2">
      <c r="A134" s="1"/>
      <c r="B134" s="40"/>
      <c r="C134" s="33" t="s">
        <v>5</v>
      </c>
      <c r="D134" s="46">
        <v>10701641</v>
      </c>
      <c r="E134" s="24">
        <f t="shared" si="41"/>
        <v>6.4630411965858059E-3</v>
      </c>
      <c r="F134" s="137">
        <v>57.071142135749255</v>
      </c>
      <c r="G134" s="23">
        <v>12833107</v>
      </c>
      <c r="H134" s="24">
        <f t="shared" si="42"/>
        <v>-6.1713972580843546E-3</v>
      </c>
      <c r="I134" s="141">
        <v>68.438109037696051</v>
      </c>
      <c r="J134" s="145">
        <f t="shared" si="43"/>
        <v>23534748</v>
      </c>
      <c r="K134" s="6"/>
      <c r="L134" s="1"/>
      <c r="M134" s="1"/>
      <c r="N134" s="1"/>
      <c r="O134" s="1"/>
      <c r="P134" s="1"/>
      <c r="Q134" s="1"/>
      <c r="R134" s="1"/>
      <c r="S134" s="1"/>
      <c r="T134" s="1"/>
      <c r="U134" s="1"/>
      <c r="V134" s="1"/>
      <c r="W134" s="1"/>
      <c r="X134" s="1"/>
      <c r="Y134" s="1"/>
      <c r="Z134" s="1"/>
      <c r="AA134" s="1"/>
      <c r="AB134" s="1"/>
      <c r="AC134" s="1"/>
      <c r="AD134" s="1"/>
      <c r="AE134" s="1"/>
      <c r="AF134" s="1"/>
      <c r="AG134" s="1"/>
    </row>
    <row r="135" spans="1:33" x14ac:dyDescent="0.2">
      <c r="A135" s="1"/>
      <c r="B135" s="76"/>
      <c r="C135" s="33" t="s">
        <v>6</v>
      </c>
      <c r="D135" s="46">
        <v>10848912</v>
      </c>
      <c r="E135" s="24">
        <f t="shared" si="41"/>
        <v>1.3761534329174374E-2</v>
      </c>
      <c r="F135" s="137">
        <v>57.765186622826988</v>
      </c>
      <c r="G135" s="23">
        <v>12653746</v>
      </c>
      <c r="H135" s="24">
        <f t="shared" si="42"/>
        <v>-1.3976428311553879E-2</v>
      </c>
      <c r="I135" s="141">
        <v>67.375050988324972</v>
      </c>
      <c r="J135" s="145">
        <f t="shared" si="43"/>
        <v>23502658</v>
      </c>
      <c r="K135" s="6"/>
      <c r="L135" s="1"/>
      <c r="M135" s="1"/>
      <c r="N135" s="1"/>
      <c r="O135" s="1"/>
      <c r="P135" s="1"/>
      <c r="Q135" s="1"/>
      <c r="R135" s="1"/>
      <c r="S135" s="1"/>
      <c r="T135" s="1"/>
      <c r="U135" s="1"/>
      <c r="V135" s="1"/>
      <c r="W135" s="1"/>
      <c r="X135" s="1"/>
      <c r="Y135" s="1"/>
      <c r="Z135" s="1"/>
      <c r="AA135" s="1"/>
      <c r="AB135" s="1"/>
      <c r="AC135" s="1"/>
      <c r="AD135" s="1"/>
      <c r="AE135" s="1"/>
      <c r="AF135" s="1"/>
      <c r="AG135" s="1"/>
    </row>
    <row r="136" spans="1:33" x14ac:dyDescent="0.2">
      <c r="A136" s="1"/>
      <c r="B136" s="40"/>
      <c r="C136" s="33" t="s">
        <v>7</v>
      </c>
      <c r="D136" s="46">
        <v>11032932</v>
      </c>
      <c r="E136" s="24">
        <f t="shared" si="41"/>
        <v>1.6962069560523707E-2</v>
      </c>
      <c r="F136" s="137">
        <v>58.65240523789987</v>
      </c>
      <c r="G136" s="23">
        <v>12923302</v>
      </c>
      <c r="H136" s="24">
        <f t="shared" si="42"/>
        <v>2.1302466479096394E-2</v>
      </c>
      <c r="I136" s="141">
        <v>68.701841533670461</v>
      </c>
      <c r="J136" s="145">
        <f t="shared" si="43"/>
        <v>23956234</v>
      </c>
      <c r="K136" s="6"/>
      <c r="L136" s="1"/>
      <c r="M136" s="1"/>
      <c r="N136" s="1"/>
      <c r="O136" s="1"/>
      <c r="P136" s="1"/>
      <c r="Q136" s="1"/>
      <c r="R136" s="1"/>
      <c r="S136" s="1"/>
      <c r="T136" s="1"/>
      <c r="U136" s="1"/>
      <c r="V136" s="1"/>
      <c r="W136" s="1"/>
      <c r="X136" s="1"/>
      <c r="Y136" s="1"/>
      <c r="Z136" s="1"/>
      <c r="AA136" s="1"/>
      <c r="AB136" s="1"/>
      <c r="AC136" s="1"/>
      <c r="AD136" s="1"/>
      <c r="AE136" s="1"/>
      <c r="AF136" s="1"/>
      <c r="AG136" s="1"/>
    </row>
    <row r="137" spans="1:33" x14ac:dyDescent="0.2">
      <c r="A137" s="1"/>
      <c r="B137" s="40"/>
      <c r="C137" s="33" t="s">
        <v>8</v>
      </c>
      <c r="D137" s="46">
        <v>11232435</v>
      </c>
      <c r="E137" s="24">
        <f t="shared" si="41"/>
        <v>1.8082500644434285E-2</v>
      </c>
      <c r="F137" s="137">
        <v>59.619011215431868</v>
      </c>
      <c r="G137" s="23">
        <v>12885241</v>
      </c>
      <c r="H137" s="24">
        <f t="shared" si="42"/>
        <v>-2.9451451339603807E-3</v>
      </c>
      <c r="I137" s="141">
        <v>68.391700258451777</v>
      </c>
      <c r="J137" s="145">
        <f t="shared" si="43"/>
        <v>24117676</v>
      </c>
      <c r="K137" s="6"/>
      <c r="L137" s="1"/>
      <c r="M137" s="1"/>
      <c r="N137" s="1"/>
      <c r="O137" s="1"/>
      <c r="P137" s="1"/>
      <c r="Q137" s="1"/>
      <c r="R137" s="1"/>
      <c r="S137" s="1"/>
      <c r="T137" s="1"/>
      <c r="U137" s="1"/>
      <c r="V137" s="1"/>
      <c r="W137" s="1"/>
      <c r="X137" s="1"/>
      <c r="Y137" s="1"/>
      <c r="Z137" s="1"/>
      <c r="AA137" s="1"/>
      <c r="AB137" s="1"/>
      <c r="AC137" s="1"/>
      <c r="AD137" s="1"/>
      <c r="AE137" s="1"/>
      <c r="AF137" s="1"/>
      <c r="AG137" s="1"/>
    </row>
    <row r="138" spans="1:33" x14ac:dyDescent="0.2">
      <c r="A138" s="1"/>
      <c r="B138" s="76"/>
      <c r="C138" s="33" t="s">
        <v>9</v>
      </c>
      <c r="D138" s="46">
        <v>11385616</v>
      </c>
      <c r="E138" s="24">
        <f t="shared" si="41"/>
        <v>1.3637381387027858E-2</v>
      </c>
      <c r="F138" s="137">
        <v>60.337100004158209</v>
      </c>
      <c r="G138" s="23">
        <v>13054351</v>
      </c>
      <c r="H138" s="24">
        <f t="shared" si="42"/>
        <v>1.3124317969683386E-2</v>
      </c>
      <c r="I138" s="141">
        <v>69.180418677073135</v>
      </c>
      <c r="J138" s="145">
        <f t="shared" si="43"/>
        <v>24439967</v>
      </c>
      <c r="K138" s="6"/>
      <c r="L138" s="1"/>
      <c r="M138" s="1"/>
      <c r="N138" s="1"/>
      <c r="O138" s="1"/>
      <c r="P138" s="1"/>
      <c r="Q138" s="1"/>
      <c r="R138" s="1"/>
      <c r="S138" s="1"/>
      <c r="T138" s="1"/>
      <c r="U138" s="1"/>
      <c r="V138" s="1"/>
      <c r="W138" s="1"/>
      <c r="X138" s="1"/>
      <c r="Y138" s="1"/>
      <c r="Z138" s="1"/>
      <c r="AA138" s="1"/>
      <c r="AB138" s="1"/>
      <c r="AC138" s="1"/>
      <c r="AD138" s="1"/>
      <c r="AE138" s="1"/>
      <c r="AF138" s="1"/>
      <c r="AG138" s="1"/>
    </row>
    <row r="139" spans="1:33" x14ac:dyDescent="0.2">
      <c r="A139" s="1"/>
      <c r="B139" s="40"/>
      <c r="C139" s="33" t="s">
        <v>10</v>
      </c>
      <c r="D139" s="46">
        <v>11842649</v>
      </c>
      <c r="E139" s="24">
        <f t="shared" si="41"/>
        <v>4.0141262449040926E-2</v>
      </c>
      <c r="F139" s="137">
        <v>62.660647128498695</v>
      </c>
      <c r="G139" s="23">
        <v>12832595</v>
      </c>
      <c r="H139" s="24">
        <f t="shared" si="42"/>
        <v>-1.6987133255418008E-2</v>
      </c>
      <c r="I139" s="141">
        <v>67.898550994624316</v>
      </c>
      <c r="J139" s="145">
        <f t="shared" si="43"/>
        <v>24675244</v>
      </c>
      <c r="K139" s="6"/>
      <c r="L139" s="1"/>
      <c r="M139" s="1"/>
      <c r="N139" s="1"/>
      <c r="O139" s="1"/>
      <c r="P139" s="1"/>
      <c r="Q139" s="1"/>
      <c r="R139" s="1"/>
      <c r="S139" s="1"/>
      <c r="T139" s="1"/>
      <c r="U139" s="1"/>
      <c r="V139" s="1"/>
      <c r="W139" s="1"/>
      <c r="X139" s="1"/>
      <c r="Y139" s="1"/>
      <c r="Z139" s="1"/>
      <c r="AA139" s="1"/>
      <c r="AB139" s="1"/>
      <c r="AC139" s="1"/>
      <c r="AD139" s="1"/>
      <c r="AE139" s="1"/>
      <c r="AF139" s="1"/>
      <c r="AG139" s="1"/>
    </row>
    <row r="140" spans="1:33" ht="13.5" thickBot="1" x14ac:dyDescent="0.25">
      <c r="A140" s="1"/>
      <c r="B140" s="41"/>
      <c r="C140" s="35" t="s">
        <v>11</v>
      </c>
      <c r="D140" s="48">
        <v>12051532</v>
      </c>
      <c r="E140" s="55">
        <f t="shared" si="41"/>
        <v>1.76381990211818E-2</v>
      </c>
      <c r="F140" s="142">
        <v>63.66598508698975</v>
      </c>
      <c r="G140" s="49">
        <v>13127449</v>
      </c>
      <c r="H140" s="55">
        <f t="shared" si="42"/>
        <v>2.2976958284742777E-2</v>
      </c>
      <c r="I140" s="143">
        <v>69.349852970080363</v>
      </c>
      <c r="J140" s="146">
        <f t="shared" si="43"/>
        <v>25178981</v>
      </c>
      <c r="K140" s="6"/>
      <c r="L140" s="1"/>
      <c r="M140" s="1"/>
      <c r="N140" s="1"/>
      <c r="O140" s="1"/>
      <c r="P140" s="1"/>
      <c r="Q140" s="1"/>
      <c r="R140" s="1"/>
      <c r="S140" s="1"/>
      <c r="T140" s="1"/>
      <c r="U140" s="1"/>
      <c r="V140" s="1"/>
      <c r="W140" s="1"/>
      <c r="X140" s="1"/>
      <c r="Y140" s="1"/>
      <c r="Z140" s="1"/>
      <c r="AA140" s="1"/>
      <c r="AB140" s="1"/>
      <c r="AC140" s="1"/>
      <c r="AD140" s="1"/>
      <c r="AE140" s="1"/>
      <c r="AF140" s="1"/>
      <c r="AG140" s="1"/>
    </row>
    <row r="141" spans="1:33" x14ac:dyDescent="0.2">
      <c r="A141" s="1"/>
      <c r="B141" s="42">
        <v>2019</v>
      </c>
      <c r="C141" s="31" t="s">
        <v>1</v>
      </c>
      <c r="D141" s="43">
        <v>12216251</v>
      </c>
      <c r="E141" s="56">
        <f t="shared" si="41"/>
        <v>1.3667888862594291E-2</v>
      </c>
      <c r="F141" s="136">
        <v>64.435233194054504</v>
      </c>
      <c r="G141" s="44">
        <v>13169578</v>
      </c>
      <c r="H141" s="56">
        <f t="shared" si="42"/>
        <v>3.2092297597194896E-3</v>
      </c>
      <c r="I141" s="140">
        <v>69.46360462774463</v>
      </c>
      <c r="J141" s="144">
        <f t="shared" si="43"/>
        <v>25385829</v>
      </c>
      <c r="K141" s="6"/>
      <c r="L141" s="1"/>
      <c r="M141" s="1"/>
      <c r="N141" s="1"/>
      <c r="O141" s="1"/>
      <c r="P141" s="1"/>
      <c r="Q141" s="1"/>
      <c r="R141" s="1"/>
      <c r="S141" s="1"/>
      <c r="T141" s="1"/>
      <c r="U141" s="1"/>
      <c r="V141" s="1"/>
      <c r="W141" s="1"/>
      <c r="X141" s="1"/>
      <c r="Y141" s="1"/>
      <c r="Z141" s="1"/>
      <c r="AA141" s="1"/>
      <c r="AB141" s="1"/>
      <c r="AC141" s="1"/>
      <c r="AD141" s="1"/>
      <c r="AE141" s="1"/>
      <c r="AF141" s="1"/>
      <c r="AG141" s="1"/>
    </row>
    <row r="142" spans="1:33" x14ac:dyDescent="0.2">
      <c r="A142" s="1"/>
      <c r="B142" s="40"/>
      <c r="C142" s="33" t="s">
        <v>33</v>
      </c>
      <c r="D142" s="46">
        <v>12294910</v>
      </c>
      <c r="E142" s="24">
        <f t="shared" si="41"/>
        <v>6.4388821087582038E-3</v>
      </c>
      <c r="F142" s="137">
        <v>64.7488599175677</v>
      </c>
      <c r="G142" s="23">
        <v>12917439</v>
      </c>
      <c r="H142" s="24">
        <f t="shared" si="42"/>
        <v>-1.91455641175442E-2</v>
      </c>
      <c r="I142" s="141">
        <v>68.027293270526243</v>
      </c>
      <c r="J142" s="145">
        <f t="shared" si="43"/>
        <v>25212349</v>
      </c>
      <c r="K142" s="6"/>
      <c r="L142" s="1"/>
      <c r="M142" s="1"/>
      <c r="N142" s="1"/>
      <c r="O142" s="1"/>
      <c r="P142" s="1"/>
      <c r="Q142" s="1"/>
      <c r="R142" s="1"/>
      <c r="S142" s="1"/>
      <c r="T142" s="1"/>
      <c r="U142" s="1"/>
      <c r="V142" s="1"/>
      <c r="W142" s="1"/>
      <c r="X142" s="1"/>
      <c r="Y142" s="1"/>
      <c r="Z142" s="1"/>
      <c r="AA142" s="1"/>
      <c r="AB142" s="1"/>
      <c r="AC142" s="1"/>
      <c r="AD142" s="1"/>
      <c r="AE142" s="1"/>
      <c r="AF142" s="1"/>
      <c r="AG142" s="1"/>
    </row>
    <row r="143" spans="1:33" x14ac:dyDescent="0.2">
      <c r="A143" s="1"/>
      <c r="B143" s="40"/>
      <c r="C143" s="33" t="s">
        <v>2</v>
      </c>
      <c r="D143" s="46">
        <v>12514952</v>
      </c>
      <c r="E143" s="24">
        <f t="shared" si="41"/>
        <v>1.7896999652701862E-2</v>
      </c>
      <c r="F143" s="137">
        <v>65.804915178045945</v>
      </c>
      <c r="G143" s="23">
        <v>13216208</v>
      </c>
      <c r="H143" s="24">
        <f t="shared" si="42"/>
        <v>2.3129120253635449E-2</v>
      </c>
      <c r="I143" s="141">
        <v>69.492191932930481</v>
      </c>
      <c r="J143" s="145">
        <f t="shared" si="43"/>
        <v>25731160</v>
      </c>
      <c r="K143" s="6"/>
      <c r="L143" s="1"/>
      <c r="M143" s="1"/>
      <c r="N143" s="1"/>
      <c r="O143" s="1"/>
      <c r="P143" s="1"/>
      <c r="Q143" s="1"/>
      <c r="R143" s="1"/>
      <c r="S143" s="1"/>
      <c r="T143" s="1"/>
      <c r="U143" s="1"/>
      <c r="V143" s="1"/>
      <c r="W143" s="1"/>
      <c r="X143" s="1"/>
      <c r="Y143" s="1"/>
      <c r="Z143" s="1"/>
      <c r="AA143" s="1"/>
      <c r="AB143" s="1"/>
      <c r="AC143" s="1"/>
      <c r="AD143" s="1"/>
      <c r="AE143" s="1"/>
      <c r="AF143" s="1"/>
      <c r="AG143" s="1"/>
    </row>
    <row r="144" spans="1:33" x14ac:dyDescent="0.2">
      <c r="A144" s="1"/>
      <c r="B144" s="40"/>
      <c r="C144" s="33" t="s">
        <v>3</v>
      </c>
      <c r="D144" s="46">
        <v>12613202</v>
      </c>
      <c r="E144" s="24">
        <f t="shared" ref="E144:E155" si="44">+D144/D143-1</f>
        <v>7.8506094150421202E-3</v>
      </c>
      <c r="F144" s="137">
        <v>66.218284530453957</v>
      </c>
      <c r="G144" s="23">
        <v>13180884</v>
      </c>
      <c r="H144" s="24">
        <f t="shared" ref="H144:H155" si="45">+G144/G143-1</f>
        <v>-2.6727787577193185E-3</v>
      </c>
      <c r="I144" s="141">
        <v>69.198568854673709</v>
      </c>
      <c r="J144" s="145">
        <f t="shared" ref="J144:J155" si="46">+D144+G144</f>
        <v>25794086</v>
      </c>
      <c r="K144" s="6"/>
      <c r="L144" s="1"/>
      <c r="M144" s="1"/>
      <c r="N144" s="1"/>
      <c r="O144" s="1"/>
      <c r="P144" s="1"/>
      <c r="Q144" s="1"/>
      <c r="R144" s="1"/>
      <c r="S144" s="1"/>
      <c r="T144" s="1"/>
      <c r="U144" s="1"/>
      <c r="V144" s="1"/>
      <c r="W144" s="1"/>
      <c r="X144" s="1"/>
      <c r="Y144" s="1"/>
      <c r="Z144" s="1"/>
      <c r="AA144" s="1"/>
      <c r="AB144" s="1"/>
      <c r="AC144" s="1"/>
      <c r="AD144" s="1"/>
      <c r="AE144" s="1"/>
      <c r="AF144" s="1"/>
      <c r="AG144" s="1"/>
    </row>
    <row r="145" spans="1:33" x14ac:dyDescent="0.2">
      <c r="A145" s="1"/>
      <c r="B145" s="40"/>
      <c r="C145" s="33" t="s">
        <v>4</v>
      </c>
      <c r="D145" s="46">
        <v>12694043</v>
      </c>
      <c r="E145" s="24">
        <f t="shared" si="44"/>
        <v>6.4092369249300063E-3</v>
      </c>
      <c r="F145" s="137">
        <v>66.539115157257839</v>
      </c>
      <c r="G145" s="23">
        <v>13044528</v>
      </c>
      <c r="H145" s="24">
        <f t="shared" si="45"/>
        <v>-1.0344981413993204E-2</v>
      </c>
      <c r="I145" s="141">
        <v>68.376273088414337</v>
      </c>
      <c r="J145" s="145">
        <f t="shared" si="46"/>
        <v>25738571</v>
      </c>
      <c r="K145" s="6"/>
      <c r="L145" s="1"/>
      <c r="M145" s="1"/>
      <c r="N145" s="1"/>
      <c r="O145" s="1"/>
      <c r="P145" s="1"/>
      <c r="Q145" s="1"/>
      <c r="R145" s="1"/>
      <c r="S145" s="1"/>
      <c r="T145" s="1"/>
      <c r="U145" s="1"/>
      <c r="V145" s="1"/>
      <c r="W145" s="1"/>
      <c r="X145" s="1"/>
      <c r="Y145" s="1"/>
      <c r="Z145" s="1"/>
      <c r="AA145" s="1"/>
      <c r="AB145" s="1"/>
      <c r="AC145" s="1"/>
      <c r="AD145" s="1"/>
      <c r="AE145" s="1"/>
      <c r="AF145" s="1"/>
      <c r="AG145" s="1"/>
    </row>
    <row r="146" spans="1:33" x14ac:dyDescent="0.2">
      <c r="A146" s="1"/>
      <c r="B146" s="40"/>
      <c r="C146" s="33" t="s">
        <v>5</v>
      </c>
      <c r="D146" s="46">
        <v>12733483</v>
      </c>
      <c r="E146" s="24">
        <f t="shared" si="44"/>
        <v>3.1069691508056607E-3</v>
      </c>
      <c r="F146" s="137">
        <v>66.642272741355839</v>
      </c>
      <c r="G146" s="23">
        <v>12966743</v>
      </c>
      <c r="H146" s="24">
        <f t="shared" si="45"/>
        <v>-5.9630367614681434E-3</v>
      </c>
      <c r="I146" s="141">
        <v>67.863068068105676</v>
      </c>
      <c r="J146" s="145">
        <f t="shared" si="46"/>
        <v>25700226</v>
      </c>
      <c r="K146" s="6"/>
      <c r="L146" s="1"/>
      <c r="M146" s="1"/>
      <c r="N146" s="1"/>
      <c r="O146" s="1"/>
      <c r="P146" s="1"/>
      <c r="Q146" s="1"/>
      <c r="R146" s="1"/>
      <c r="S146" s="1"/>
      <c r="T146" s="1"/>
      <c r="U146" s="1"/>
      <c r="V146" s="1"/>
      <c r="W146" s="1"/>
      <c r="X146" s="1"/>
      <c r="Y146" s="1"/>
      <c r="Z146" s="1"/>
      <c r="AA146" s="1"/>
      <c r="AB146" s="1"/>
      <c r="AC146" s="1"/>
      <c r="AD146" s="1"/>
      <c r="AE146" s="1"/>
      <c r="AF146" s="1"/>
      <c r="AG146" s="1"/>
    </row>
    <row r="147" spans="1:33" x14ac:dyDescent="0.2">
      <c r="A147" s="1"/>
      <c r="B147" s="76"/>
      <c r="C147" s="33" t="s">
        <v>6</v>
      </c>
      <c r="D147" s="46">
        <v>12833814</v>
      </c>
      <c r="E147" s="24">
        <f t="shared" si="44"/>
        <v>7.8793052929821972E-3</v>
      </c>
      <c r="F147" s="137">
        <v>67.064675089958783</v>
      </c>
      <c r="G147" s="23">
        <v>12857529</v>
      </c>
      <c r="H147" s="24">
        <f t="shared" si="45"/>
        <v>-8.4226239387947821E-3</v>
      </c>
      <c r="I147" s="141">
        <v>67.188600742127207</v>
      </c>
      <c r="J147" s="145">
        <f t="shared" si="46"/>
        <v>25691343</v>
      </c>
      <c r="K147" s="6"/>
      <c r="L147" s="1"/>
      <c r="M147" s="1"/>
      <c r="N147" s="1"/>
      <c r="O147" s="1"/>
      <c r="P147" s="1"/>
      <c r="Q147" s="1"/>
      <c r="R147" s="1"/>
      <c r="S147" s="1"/>
      <c r="T147" s="1"/>
      <c r="U147" s="1"/>
      <c r="V147" s="1"/>
      <c r="W147" s="1"/>
      <c r="X147" s="1"/>
      <c r="Y147" s="1"/>
      <c r="Z147" s="1"/>
      <c r="AA147" s="1"/>
      <c r="AB147" s="1"/>
      <c r="AC147" s="1"/>
      <c r="AD147" s="1"/>
      <c r="AE147" s="1"/>
      <c r="AF147" s="1"/>
      <c r="AG147" s="1"/>
    </row>
    <row r="148" spans="1:33" x14ac:dyDescent="0.2">
      <c r="A148" s="1"/>
      <c r="B148" s="40"/>
      <c r="C148" s="33" t="s">
        <v>7</v>
      </c>
      <c r="D148" s="46">
        <v>12938570</v>
      </c>
      <c r="E148" s="24">
        <f t="shared" si="44"/>
        <v>8.162499472097684E-3</v>
      </c>
      <c r="F148" s="137">
        <v>67.508875867770499</v>
      </c>
      <c r="G148" s="23">
        <v>12564662</v>
      </c>
      <c r="H148" s="24">
        <f t="shared" si="45"/>
        <v>-2.2777860349371903E-2</v>
      </c>
      <c r="I148" s="141">
        <v>65.557956349000932</v>
      </c>
      <c r="J148" s="145">
        <f t="shared" si="46"/>
        <v>25503232</v>
      </c>
      <c r="K148" s="6"/>
      <c r="L148" s="1"/>
      <c r="M148" s="1"/>
      <c r="N148" s="1"/>
      <c r="O148" s="1"/>
      <c r="P148" s="1"/>
      <c r="Q148" s="1"/>
      <c r="R148" s="1"/>
      <c r="S148" s="1"/>
      <c r="T148" s="1"/>
      <c r="U148" s="1"/>
      <c r="V148" s="1"/>
      <c r="W148" s="1"/>
      <c r="X148" s="1"/>
      <c r="Y148" s="1"/>
      <c r="Z148" s="1"/>
      <c r="AA148" s="1"/>
      <c r="AB148" s="1"/>
      <c r="AC148" s="1"/>
      <c r="AD148" s="1"/>
      <c r="AE148" s="1"/>
      <c r="AF148" s="1"/>
      <c r="AG148" s="1"/>
    </row>
    <row r="149" spans="1:33" x14ac:dyDescent="0.2">
      <c r="A149" s="1"/>
      <c r="B149" s="40"/>
      <c r="C149" s="33" t="s">
        <v>8</v>
      </c>
      <c r="D149" s="46">
        <v>13044514</v>
      </c>
      <c r="E149" s="24">
        <f t="shared" si="44"/>
        <v>8.1882310023442262E-3</v>
      </c>
      <c r="F149" s="137">
        <v>67.957911620634036</v>
      </c>
      <c r="G149" s="23">
        <v>12444320</v>
      </c>
      <c r="H149" s="24">
        <f t="shared" si="45"/>
        <v>-9.5778143494826828E-3</v>
      </c>
      <c r="I149" s="141">
        <v>64.831085216274715</v>
      </c>
      <c r="J149" s="145">
        <f t="shared" si="46"/>
        <v>25488834</v>
      </c>
      <c r="K149" s="6"/>
      <c r="L149" s="1"/>
      <c r="M149" s="1"/>
      <c r="N149" s="1"/>
      <c r="O149" s="1"/>
      <c r="P149" s="1"/>
      <c r="Q149" s="1"/>
      <c r="R149" s="1"/>
      <c r="S149" s="1"/>
      <c r="T149" s="1"/>
      <c r="U149" s="1"/>
      <c r="V149" s="1"/>
      <c r="W149" s="1"/>
      <c r="X149" s="1"/>
      <c r="Y149" s="1"/>
      <c r="Z149" s="1"/>
      <c r="AA149" s="1"/>
      <c r="AB149" s="1"/>
      <c r="AC149" s="1"/>
      <c r="AD149" s="1"/>
      <c r="AE149" s="1"/>
      <c r="AF149" s="1"/>
      <c r="AG149" s="1"/>
    </row>
    <row r="150" spans="1:33" x14ac:dyDescent="0.2">
      <c r="A150" s="1"/>
      <c r="B150" s="76"/>
      <c r="C150" s="33" t="s">
        <v>9</v>
      </c>
      <c r="D150" s="46">
        <v>13171335</v>
      </c>
      <c r="E150" s="24">
        <f t="shared" si="44"/>
        <v>9.7221713281154809E-3</v>
      </c>
      <c r="F150" s="137">
        <v>68.514177806909103</v>
      </c>
      <c r="G150" s="23">
        <v>11681120</v>
      </c>
      <c r="H150" s="24">
        <f t="shared" si="45"/>
        <v>-6.1329184720418595E-2</v>
      </c>
      <c r="I150" s="141">
        <v>60.762430889795318</v>
      </c>
      <c r="J150" s="145">
        <f t="shared" si="46"/>
        <v>24852455</v>
      </c>
      <c r="K150" s="6"/>
      <c r="L150" s="1"/>
      <c r="M150" s="1"/>
      <c r="N150" s="1"/>
      <c r="O150" s="1"/>
      <c r="P150" s="1"/>
      <c r="Q150" s="1"/>
      <c r="R150" s="1"/>
      <c r="S150" s="1"/>
      <c r="T150" s="1"/>
      <c r="U150" s="1"/>
      <c r="V150" s="1"/>
      <c r="W150" s="1"/>
      <c r="X150" s="1"/>
      <c r="Y150" s="1"/>
      <c r="Z150" s="1"/>
      <c r="AA150" s="1"/>
      <c r="AB150" s="1"/>
      <c r="AC150" s="1"/>
      <c r="AD150" s="1"/>
      <c r="AE150" s="1"/>
      <c r="AF150" s="1"/>
      <c r="AG150" s="1"/>
    </row>
    <row r="151" spans="1:33" x14ac:dyDescent="0.2">
      <c r="A151" s="1"/>
      <c r="B151" s="40"/>
      <c r="C151" s="33" t="s">
        <v>10</v>
      </c>
      <c r="D151" s="46">
        <v>13233067</v>
      </c>
      <c r="E151" s="24">
        <f t="shared" si="44"/>
        <v>4.686844575739757E-3</v>
      </c>
      <c r="F151" s="137">
        <v>68.730690258468954</v>
      </c>
      <c r="G151" s="23">
        <v>11246219</v>
      </c>
      <c r="H151" s="24">
        <f t="shared" si="45"/>
        <v>-3.7231104551618377E-2</v>
      </c>
      <c r="I151" s="141">
        <v>58.411280972726011</v>
      </c>
      <c r="J151" s="145">
        <f t="shared" si="46"/>
        <v>24479286</v>
      </c>
      <c r="K151" s="6"/>
      <c r="L151" s="1"/>
      <c r="M151" s="1"/>
      <c r="N151" s="1"/>
      <c r="O151" s="1"/>
      <c r="P151" s="1"/>
      <c r="Q151" s="1"/>
      <c r="R151" s="1"/>
      <c r="S151" s="1"/>
      <c r="T151" s="1"/>
      <c r="U151" s="1"/>
      <c r="V151" s="1"/>
      <c r="W151" s="1"/>
      <c r="X151" s="1"/>
      <c r="Y151" s="1"/>
      <c r="Z151" s="1"/>
      <c r="AA151" s="1"/>
      <c r="AB151" s="1"/>
      <c r="AC151" s="1"/>
      <c r="AD151" s="1"/>
      <c r="AE151" s="1"/>
      <c r="AF151" s="1"/>
      <c r="AG151" s="1"/>
    </row>
    <row r="152" spans="1:33" ht="13.5" thickBot="1" x14ac:dyDescent="0.25">
      <c r="A152" s="1"/>
      <c r="B152" s="41"/>
      <c r="C152" s="35" t="s">
        <v>11</v>
      </c>
      <c r="D152" s="48">
        <v>13431953</v>
      </c>
      <c r="E152" s="55">
        <f t="shared" si="44"/>
        <v>1.5029471248048543E-2</v>
      </c>
      <c r="F152" s="142">
        <v>69.657823414621561</v>
      </c>
      <c r="G152" s="49">
        <v>11619715</v>
      </c>
      <c r="H152" s="55">
        <f t="shared" si="45"/>
        <v>3.3210806227408574E-2</v>
      </c>
      <c r="I152" s="143">
        <v>60.259595577666893</v>
      </c>
      <c r="J152" s="146">
        <f t="shared" si="46"/>
        <v>25051668</v>
      </c>
      <c r="K152" s="6"/>
      <c r="L152" s="1"/>
      <c r="M152" s="1"/>
      <c r="N152" s="1"/>
      <c r="O152" s="1"/>
      <c r="P152" s="1"/>
      <c r="Q152" s="1"/>
      <c r="R152" s="1"/>
      <c r="S152" s="1"/>
      <c r="T152" s="1"/>
      <c r="U152" s="1"/>
      <c r="V152" s="1"/>
      <c r="W152" s="1"/>
      <c r="X152" s="1"/>
      <c r="Y152" s="1"/>
      <c r="Z152" s="1"/>
      <c r="AA152" s="1"/>
      <c r="AB152" s="1"/>
      <c r="AC152" s="1"/>
      <c r="AD152" s="1"/>
      <c r="AE152" s="1"/>
      <c r="AF152" s="1"/>
      <c r="AG152" s="1"/>
    </row>
    <row r="153" spans="1:33" x14ac:dyDescent="0.2">
      <c r="A153" s="1"/>
      <c r="B153" s="42">
        <v>2020</v>
      </c>
      <c r="C153" s="31" t="s">
        <v>1</v>
      </c>
      <c r="D153" s="43">
        <v>13584927</v>
      </c>
      <c r="E153" s="56">
        <f t="shared" si="44"/>
        <v>1.1388812929884473E-2</v>
      </c>
      <c r="F153" s="136">
        <v>70.344409408216094</v>
      </c>
      <c r="G153" s="44">
        <v>11406516</v>
      </c>
      <c r="H153" s="56">
        <f t="shared" si="45"/>
        <v>-1.83480403779267E-2</v>
      </c>
      <c r="I153" s="140">
        <v>59.064331477479961</v>
      </c>
      <c r="J153" s="144">
        <f t="shared" si="46"/>
        <v>24991443</v>
      </c>
      <c r="K153" s="6"/>
      <c r="L153" s="1"/>
      <c r="M153" s="1"/>
      <c r="N153" s="1"/>
      <c r="O153" s="1"/>
      <c r="P153" s="1"/>
      <c r="Q153" s="1"/>
      <c r="R153" s="1"/>
      <c r="S153" s="1"/>
      <c r="T153" s="1"/>
      <c r="U153" s="1"/>
      <c r="V153" s="1"/>
      <c r="W153" s="1"/>
      <c r="X153" s="1"/>
      <c r="Y153" s="1"/>
      <c r="Z153" s="1"/>
      <c r="AA153" s="1"/>
      <c r="AB153" s="1"/>
      <c r="AC153" s="1"/>
      <c r="AD153" s="1"/>
      <c r="AE153" s="1"/>
      <c r="AF153" s="1"/>
      <c r="AG153" s="1"/>
    </row>
    <row r="154" spans="1:33" x14ac:dyDescent="0.2">
      <c r="A154" s="1"/>
      <c r="B154" s="40"/>
      <c r="C154" s="33" t="s">
        <v>33</v>
      </c>
      <c r="D154" s="46">
        <v>13726547</v>
      </c>
      <c r="E154" s="24">
        <f t="shared" si="44"/>
        <v>1.0424789179949157E-2</v>
      </c>
      <c r="F154" s="137">
        <v>70.970214723480112</v>
      </c>
      <c r="G154" s="23">
        <v>11168966</v>
      </c>
      <c r="H154" s="24">
        <f t="shared" si="45"/>
        <v>-2.0825815700429517E-2</v>
      </c>
      <c r="I154" s="141">
        <v>57.746781857028495</v>
      </c>
      <c r="J154" s="145">
        <f t="shared" si="46"/>
        <v>24895513</v>
      </c>
      <c r="K154" s="6"/>
      <c r="L154" s="1"/>
      <c r="M154" s="1"/>
      <c r="N154" s="1"/>
      <c r="O154" s="1"/>
      <c r="P154" s="1"/>
      <c r="Q154" s="1"/>
      <c r="R154" s="1"/>
      <c r="S154" s="1"/>
      <c r="T154" s="1"/>
      <c r="U154" s="1"/>
      <c r="V154" s="1"/>
      <c r="W154" s="1"/>
      <c r="X154" s="1"/>
      <c r="Y154" s="1"/>
      <c r="Z154" s="1"/>
      <c r="AA154" s="1"/>
      <c r="AB154" s="1"/>
      <c r="AC154" s="1"/>
      <c r="AD154" s="1"/>
      <c r="AE154" s="1"/>
      <c r="AF154" s="1"/>
      <c r="AG154" s="1"/>
    </row>
    <row r="155" spans="1:33" x14ac:dyDescent="0.2">
      <c r="A155" s="1"/>
      <c r="B155" s="40"/>
      <c r="C155" s="33" t="s">
        <v>2</v>
      </c>
      <c r="D155" s="46">
        <v>13775617</v>
      </c>
      <c r="E155" s="24">
        <f t="shared" si="44"/>
        <v>3.5748247538145428E-3</v>
      </c>
      <c r="F155" s="137">
        <v>71.116342079632062</v>
      </c>
      <c r="G155" s="23">
        <v>10996442</v>
      </c>
      <c r="H155" s="24">
        <f t="shared" si="45"/>
        <v>-1.5446729804710624E-2</v>
      </c>
      <c r="I155" s="141">
        <v>56.768907768765153</v>
      </c>
      <c r="J155" s="145">
        <f t="shared" si="46"/>
        <v>24772059</v>
      </c>
      <c r="K155" s="6"/>
      <c r="L155" s="1"/>
      <c r="M155" s="1"/>
      <c r="N155" s="1"/>
      <c r="O155" s="1"/>
      <c r="P155" s="1"/>
      <c r="Q155" s="1"/>
      <c r="R155" s="1"/>
      <c r="S155" s="1"/>
      <c r="T155" s="1"/>
      <c r="U155" s="1"/>
      <c r="V155" s="1"/>
      <c r="W155" s="1"/>
      <c r="X155" s="1"/>
      <c r="Y155" s="1"/>
      <c r="Z155" s="1"/>
      <c r="AA155" s="1"/>
      <c r="AB155" s="1"/>
      <c r="AC155" s="1"/>
      <c r="AD155" s="1"/>
      <c r="AE155" s="1"/>
      <c r="AF155" s="1"/>
      <c r="AG155" s="1"/>
    </row>
    <row r="156" spans="1:33" x14ac:dyDescent="0.2">
      <c r="A156" s="1"/>
      <c r="B156" s="76"/>
      <c r="C156" s="33" t="s">
        <v>3</v>
      </c>
      <c r="D156" s="46">
        <v>13718502</v>
      </c>
      <c r="E156" s="24">
        <f t="shared" ref="E156:E167" si="47">+D156/D155-1</f>
        <v>-4.1460937829499445E-3</v>
      </c>
      <c r="F156" s="137">
        <v>70.714677507835376</v>
      </c>
      <c r="G156" s="23">
        <v>10609599</v>
      </c>
      <c r="H156" s="24">
        <f t="shared" ref="H156:H167" si="48">+G156/G155-1</f>
        <v>-3.5178924237494247E-2</v>
      </c>
      <c r="I156" s="141">
        <v>54.689234420234264</v>
      </c>
      <c r="J156" s="145">
        <f t="shared" ref="J156:J167" si="49">+D156+G156</f>
        <v>24328101</v>
      </c>
      <c r="K156" s="6"/>
      <c r="L156" s="1"/>
      <c r="M156" s="1"/>
      <c r="N156" s="1"/>
      <c r="O156" s="1"/>
      <c r="P156" s="1"/>
      <c r="Q156" s="1"/>
      <c r="R156" s="1"/>
      <c r="S156" s="1"/>
      <c r="T156" s="1"/>
      <c r="U156" s="1"/>
      <c r="V156" s="1"/>
      <c r="W156" s="1"/>
      <c r="X156" s="1"/>
      <c r="Y156" s="1"/>
      <c r="Z156" s="1"/>
      <c r="AA156" s="1"/>
      <c r="AB156" s="1"/>
      <c r="AC156" s="1"/>
      <c r="AD156" s="1"/>
      <c r="AE156" s="1"/>
      <c r="AF156" s="1"/>
      <c r="AG156" s="1"/>
    </row>
    <row r="157" spans="1:33" x14ac:dyDescent="0.2">
      <c r="A157" s="1"/>
      <c r="B157" s="40"/>
      <c r="C157" s="33" t="s">
        <v>4</v>
      </c>
      <c r="D157" s="46">
        <v>13728915</v>
      </c>
      <c r="E157" s="24">
        <f t="shared" si="47"/>
        <v>7.5904789021419283E-4</v>
      </c>
      <c r="F157" s="137">
        <v>70.661784642041965</v>
      </c>
      <c r="G157" s="23">
        <v>10417920</v>
      </c>
      <c r="H157" s="24">
        <f t="shared" si="48"/>
        <v>-1.8066564061469226E-2</v>
      </c>
      <c r="I157" s="141">
        <v>53.620320284452326</v>
      </c>
      <c r="J157" s="145">
        <f t="shared" si="49"/>
        <v>24146835</v>
      </c>
      <c r="K157" s="6"/>
      <c r="L157" s="1"/>
      <c r="M157" s="1"/>
      <c r="N157" s="1"/>
      <c r="O157" s="1"/>
      <c r="P157" s="1"/>
      <c r="Q157" s="1"/>
      <c r="R157" s="1"/>
      <c r="S157" s="1"/>
      <c r="T157" s="1"/>
      <c r="U157" s="1"/>
      <c r="V157" s="1"/>
      <c r="W157" s="1"/>
      <c r="X157" s="1"/>
      <c r="Y157" s="1"/>
      <c r="Z157" s="1"/>
      <c r="AA157" s="1"/>
      <c r="AB157" s="1"/>
      <c r="AC157" s="1"/>
      <c r="AD157" s="1"/>
      <c r="AE157" s="1"/>
      <c r="AF157" s="1"/>
      <c r="AG157" s="1"/>
    </row>
    <row r="158" spans="1:33" x14ac:dyDescent="0.2">
      <c r="A158" s="1"/>
      <c r="B158" s="40"/>
      <c r="C158" s="33" t="s">
        <v>5</v>
      </c>
      <c r="D158" s="46">
        <v>13823558</v>
      </c>
      <c r="E158" s="24">
        <f t="shared" si="47"/>
        <v>6.8936984459442296E-3</v>
      </c>
      <c r="F158" s="137">
        <v>71.041925018154146</v>
      </c>
      <c r="G158" s="23">
        <v>10514584</v>
      </c>
      <c r="H158" s="24">
        <f t="shared" si="48"/>
        <v>9.2786275955276665E-3</v>
      </c>
      <c r="I158" s="141">
        <v>54.03647079319834</v>
      </c>
      <c r="J158" s="145">
        <f t="shared" si="49"/>
        <v>24338142</v>
      </c>
      <c r="K158" s="6"/>
      <c r="L158" s="1"/>
      <c r="M158" s="1"/>
      <c r="N158" s="1"/>
      <c r="O158" s="1"/>
      <c r="P158" s="1"/>
      <c r="Q158" s="1"/>
      <c r="R158" s="1"/>
      <c r="S158" s="1"/>
      <c r="T158" s="1"/>
      <c r="U158" s="1"/>
      <c r="V158" s="1"/>
      <c r="W158" s="1"/>
      <c r="X158" s="1"/>
      <c r="Y158" s="1"/>
      <c r="Z158" s="1"/>
      <c r="AA158" s="1"/>
      <c r="AB158" s="1"/>
      <c r="AC158" s="1"/>
      <c r="AD158" s="1"/>
      <c r="AE158" s="1"/>
      <c r="AF158" s="1"/>
      <c r="AG158" s="1"/>
    </row>
    <row r="159" spans="1:33" x14ac:dyDescent="0.2">
      <c r="A159" s="1"/>
      <c r="B159" s="76"/>
      <c r="C159" s="33" t="s">
        <v>6</v>
      </c>
      <c r="D159" s="46">
        <v>13969059</v>
      </c>
      <c r="E159" s="24">
        <f t="shared" si="47"/>
        <v>1.0525582487518781E-2</v>
      </c>
      <c r="F159" s="137">
        <v>71.722090881886942</v>
      </c>
      <c r="G159" s="23">
        <v>10476725</v>
      </c>
      <c r="H159" s="24">
        <f t="shared" si="48"/>
        <v>-3.6006179607296351E-3</v>
      </c>
      <c r="I159" s="141">
        <v>53.791212607415936</v>
      </c>
      <c r="J159" s="145">
        <f t="shared" si="49"/>
        <v>24445784</v>
      </c>
      <c r="K159" s="6"/>
      <c r="L159" s="1"/>
      <c r="M159" s="1"/>
      <c r="N159" s="1"/>
      <c r="O159" s="1"/>
      <c r="P159" s="1"/>
      <c r="Q159" s="1"/>
      <c r="R159" s="1"/>
      <c r="S159" s="1"/>
      <c r="T159" s="1"/>
      <c r="U159" s="1"/>
      <c r="V159" s="1"/>
      <c r="W159" s="1"/>
      <c r="X159" s="1"/>
      <c r="Y159" s="1"/>
      <c r="Z159" s="1"/>
      <c r="AA159" s="1"/>
      <c r="AB159" s="1"/>
      <c r="AC159" s="1"/>
      <c r="AD159" s="1"/>
      <c r="AE159" s="1"/>
      <c r="AF159" s="1"/>
      <c r="AG159" s="1"/>
    </row>
    <row r="160" spans="1:33" x14ac:dyDescent="0.2">
      <c r="A160" s="1"/>
      <c r="B160" s="40"/>
      <c r="C160" s="33" t="s">
        <v>7</v>
      </c>
      <c r="D160" s="46">
        <v>14158977</v>
      </c>
      <c r="E160" s="24">
        <f t="shared" si="47"/>
        <v>1.3595618717051838E-2</v>
      </c>
      <c r="F160" s="137">
        <v>72.628815240719163</v>
      </c>
      <c r="G160" s="23">
        <v>10451252</v>
      </c>
      <c r="H160" s="24">
        <f t="shared" si="48"/>
        <v>-2.4313895802361429E-3</v>
      </c>
      <c r="I160" s="141">
        <v>53.609950107426307</v>
      </c>
      <c r="J160" s="145">
        <f t="shared" si="49"/>
        <v>24610229</v>
      </c>
      <c r="K160" s="6"/>
      <c r="L160" s="1"/>
      <c r="M160" s="1"/>
      <c r="N160" s="1"/>
      <c r="O160" s="1"/>
      <c r="P160" s="1"/>
      <c r="Q160" s="1"/>
      <c r="R160" s="1"/>
      <c r="S160" s="1"/>
      <c r="T160" s="1"/>
      <c r="U160" s="1"/>
      <c r="V160" s="1"/>
      <c r="W160" s="1"/>
      <c r="X160" s="1"/>
      <c r="Y160" s="1"/>
      <c r="Z160" s="1"/>
      <c r="AA160" s="1"/>
      <c r="AB160" s="1"/>
      <c r="AC160" s="1"/>
      <c r="AD160" s="1"/>
      <c r="AE160" s="1"/>
      <c r="AF160" s="1"/>
      <c r="AG160" s="1"/>
    </row>
    <row r="161" spans="1:33" x14ac:dyDescent="0.2">
      <c r="A161" s="1"/>
      <c r="B161" s="40"/>
      <c r="C161" s="33" t="s">
        <v>8</v>
      </c>
      <c r="D161" s="46">
        <v>14332343</v>
      </c>
      <c r="E161" s="24">
        <f t="shared" si="47"/>
        <v>1.2244246176824847E-2</v>
      </c>
      <c r="F161" s="137">
        <v>73.449011305647232</v>
      </c>
      <c r="G161" s="23">
        <v>10286478</v>
      </c>
      <c r="H161" s="24">
        <f t="shared" si="48"/>
        <v>-1.5765957992401325E-2</v>
      </c>
      <c r="I161" s="141">
        <v>52.715151941123061</v>
      </c>
      <c r="J161" s="145">
        <f t="shared" si="49"/>
        <v>24618821</v>
      </c>
      <c r="K161" s="6"/>
      <c r="L161" s="1"/>
      <c r="M161" s="1"/>
      <c r="N161" s="1"/>
      <c r="O161" s="1"/>
      <c r="P161" s="1"/>
      <c r="Q161" s="1"/>
      <c r="R161" s="1"/>
      <c r="S161" s="1"/>
      <c r="T161" s="1"/>
      <c r="U161" s="1"/>
      <c r="V161" s="1"/>
      <c r="W161" s="1"/>
      <c r="X161" s="1"/>
      <c r="Y161" s="1"/>
      <c r="Z161" s="1"/>
      <c r="AA161" s="1"/>
      <c r="AB161" s="1"/>
      <c r="AC161" s="1"/>
      <c r="AD161" s="1"/>
      <c r="AE161" s="1"/>
      <c r="AF161" s="1"/>
      <c r="AG161" s="1"/>
    </row>
    <row r="162" spans="1:33" x14ac:dyDescent="0.2">
      <c r="A162" s="1"/>
      <c r="B162" s="76"/>
      <c r="C162" s="33" t="s">
        <v>9</v>
      </c>
      <c r="D162" s="46">
        <v>14565877</v>
      </c>
      <c r="E162" s="24">
        <f t="shared" si="47"/>
        <v>1.6294195582676085E-2</v>
      </c>
      <c r="F162" s="137">
        <v>74.575720928189298</v>
      </c>
      <c r="G162" s="23">
        <v>10216687</v>
      </c>
      <c r="H162" s="24">
        <f t="shared" si="48"/>
        <v>-6.7847323447345342E-3</v>
      </c>
      <c r="I162" s="141">
        <v>52.308336705209001</v>
      </c>
      <c r="J162" s="145">
        <f t="shared" si="49"/>
        <v>24782564</v>
      </c>
      <c r="K162" s="6"/>
      <c r="L162" s="1"/>
      <c r="M162" s="1"/>
      <c r="N162" s="1"/>
      <c r="O162" s="1"/>
      <c r="P162" s="1"/>
      <c r="Q162" s="1"/>
      <c r="R162" s="1"/>
      <c r="S162" s="1"/>
      <c r="T162" s="1"/>
      <c r="U162" s="1"/>
      <c r="V162" s="1"/>
      <c r="W162" s="1"/>
      <c r="X162" s="1"/>
      <c r="Y162" s="1"/>
      <c r="Z162" s="1"/>
      <c r="AA162" s="1"/>
      <c r="AB162" s="1"/>
      <c r="AC162" s="1"/>
      <c r="AD162" s="1"/>
      <c r="AE162" s="1"/>
      <c r="AF162" s="1"/>
      <c r="AG162" s="1"/>
    </row>
    <row r="163" spans="1:33" x14ac:dyDescent="0.2">
      <c r="A163" s="1"/>
      <c r="B163" s="40"/>
      <c r="C163" s="33" t="s">
        <v>10</v>
      </c>
      <c r="D163" s="46">
        <v>14765506</v>
      </c>
      <c r="E163" s="24">
        <f t="shared" si="47"/>
        <v>1.3705250978022221E-2</v>
      </c>
      <c r="F163" s="137">
        <v>75.526889739570905</v>
      </c>
      <c r="G163" s="23">
        <v>10052740</v>
      </c>
      <c r="H163" s="24">
        <f t="shared" si="48"/>
        <v>-1.604698274499361E-2</v>
      </c>
      <c r="I163" s="141">
        <v>51.420668249403299</v>
      </c>
      <c r="J163" s="145">
        <f t="shared" si="49"/>
        <v>24818246</v>
      </c>
      <c r="K163" s="6"/>
      <c r="L163" s="1"/>
      <c r="M163" s="1"/>
      <c r="N163" s="1"/>
      <c r="O163" s="1"/>
      <c r="P163" s="1"/>
      <c r="Q163" s="1"/>
      <c r="R163" s="1"/>
      <c r="S163" s="1"/>
      <c r="T163" s="1"/>
      <c r="U163" s="1"/>
      <c r="V163" s="1"/>
      <c r="W163" s="1"/>
      <c r="X163" s="1"/>
      <c r="Y163" s="1"/>
      <c r="Z163" s="1"/>
      <c r="AA163" s="1"/>
      <c r="AB163" s="1"/>
      <c r="AC163" s="1"/>
      <c r="AD163" s="1"/>
      <c r="AE163" s="1"/>
      <c r="AF163" s="1"/>
      <c r="AG163" s="1"/>
    </row>
    <row r="164" spans="1:33" ht="13.5" thickBot="1" x14ac:dyDescent="0.25">
      <c r="A164" s="1"/>
      <c r="B164" s="41"/>
      <c r="C164" s="35" t="s">
        <v>11</v>
      </c>
      <c r="D164" s="48">
        <v>14943390</v>
      </c>
      <c r="E164" s="55">
        <f t="shared" si="47"/>
        <v>1.2047267462422129E-2</v>
      </c>
      <c r="F164" s="142">
        <v>76.365152449212985</v>
      </c>
      <c r="G164" s="49">
        <v>10124859</v>
      </c>
      <c r="H164" s="55">
        <f t="shared" si="48"/>
        <v>7.1740639865349731E-3</v>
      </c>
      <c r="I164" s="143">
        <v>51.741030720725767</v>
      </c>
      <c r="J164" s="146">
        <f t="shared" si="49"/>
        <v>25068249</v>
      </c>
      <c r="K164" s="6"/>
      <c r="L164" s="1"/>
      <c r="M164" s="1"/>
      <c r="N164" s="1"/>
      <c r="O164" s="1"/>
      <c r="P164" s="1"/>
      <c r="Q164" s="1"/>
      <c r="R164" s="1"/>
      <c r="S164" s="1"/>
      <c r="T164" s="1"/>
      <c r="U164" s="1"/>
      <c r="V164" s="1"/>
      <c r="W164" s="1"/>
      <c r="X164" s="1"/>
      <c r="Y164" s="1"/>
      <c r="Z164" s="1"/>
      <c r="AA164" s="1"/>
      <c r="AB164" s="1"/>
      <c r="AC164" s="1"/>
      <c r="AD164" s="1"/>
      <c r="AE164" s="1"/>
      <c r="AF164" s="1"/>
      <c r="AG164" s="1"/>
    </row>
    <row r="165" spans="1:33" x14ac:dyDescent="0.2">
      <c r="A165" s="1"/>
      <c r="B165" s="42">
        <v>2021</v>
      </c>
      <c r="C165" s="31" t="s">
        <v>1</v>
      </c>
      <c r="D165" s="43">
        <v>15151890</v>
      </c>
      <c r="E165" s="56">
        <f t="shared" si="47"/>
        <v>1.3952657328758722E-2</v>
      </c>
      <c r="F165" s="136">
        <v>77.358155890094451</v>
      </c>
      <c r="G165" s="44">
        <v>9915695</v>
      </c>
      <c r="H165" s="56">
        <f t="shared" si="48"/>
        <v>-2.0658460527697264E-2</v>
      </c>
      <c r="I165" s="140">
        <v>50.624699596461575</v>
      </c>
      <c r="J165" s="144">
        <f t="shared" si="49"/>
        <v>25067585</v>
      </c>
      <c r="K165" s="6"/>
      <c r="L165" s="1"/>
      <c r="M165" s="1"/>
      <c r="N165" s="1"/>
      <c r="O165" s="1"/>
      <c r="P165" s="1"/>
      <c r="Q165" s="1"/>
      <c r="R165" s="1"/>
      <c r="S165" s="1"/>
      <c r="T165" s="1"/>
      <c r="U165" s="1"/>
      <c r="V165" s="1"/>
      <c r="W165" s="1"/>
      <c r="X165" s="1"/>
      <c r="Y165" s="1"/>
      <c r="Z165" s="1"/>
      <c r="AA165" s="1"/>
      <c r="AB165" s="1"/>
      <c r="AC165" s="1"/>
      <c r="AD165" s="1"/>
      <c r="AE165" s="1"/>
      <c r="AF165" s="1"/>
      <c r="AG165" s="1"/>
    </row>
    <row r="166" spans="1:33" x14ac:dyDescent="0.2">
      <c r="A166" s="1"/>
      <c r="B166" s="40"/>
      <c r="C166" s="33" t="s">
        <v>33</v>
      </c>
      <c r="D166" s="46">
        <v>15311388</v>
      </c>
      <c r="E166" s="24">
        <f t="shared" si="47"/>
        <v>1.0526607571728741E-2</v>
      </c>
      <c r="F166" s="137">
        <v>78.099355409728844</v>
      </c>
      <c r="G166" s="23">
        <v>9718292</v>
      </c>
      <c r="H166" s="24">
        <f t="shared" si="48"/>
        <v>-1.9908135536641614E-2</v>
      </c>
      <c r="I166" s="141">
        <v>49.570446577640418</v>
      </c>
      <c r="J166" s="145">
        <f t="shared" si="49"/>
        <v>25029680</v>
      </c>
      <c r="K166" s="6"/>
      <c r="L166" s="1"/>
      <c r="M166" s="1"/>
      <c r="N166" s="1"/>
      <c r="O166" s="1"/>
      <c r="P166" s="1"/>
      <c r="Q166" s="1"/>
      <c r="R166" s="1"/>
      <c r="S166" s="1"/>
      <c r="T166" s="1"/>
      <c r="U166" s="1"/>
      <c r="V166" s="1"/>
      <c r="W166" s="1"/>
      <c r="X166" s="1"/>
      <c r="Y166" s="1"/>
      <c r="Z166" s="1"/>
      <c r="AA166" s="1"/>
      <c r="AB166" s="1"/>
      <c r="AC166" s="1"/>
      <c r="AD166" s="1"/>
      <c r="AE166" s="1"/>
      <c r="AF166" s="1"/>
      <c r="AG166" s="1"/>
    </row>
    <row r="167" spans="1:33" x14ac:dyDescent="0.2">
      <c r="A167" s="1"/>
      <c r="B167" s="40"/>
      <c r="C167" s="33" t="s">
        <v>2</v>
      </c>
      <c r="D167" s="46">
        <v>15661417</v>
      </c>
      <c r="E167" s="24">
        <f t="shared" si="47"/>
        <v>2.2860696887832876E-2</v>
      </c>
      <c r="F167" s="137">
        <v>79.810109892170615</v>
      </c>
      <c r="G167" s="23">
        <v>9778490</v>
      </c>
      <c r="H167" s="24">
        <f t="shared" si="48"/>
        <v>6.1942983396670037E-3</v>
      </c>
      <c r="I167" s="141">
        <v>49.83089087529509</v>
      </c>
      <c r="J167" s="145">
        <f t="shared" si="49"/>
        <v>25439907</v>
      </c>
      <c r="K167" s="6"/>
      <c r="L167" s="1"/>
      <c r="M167" s="1"/>
      <c r="N167" s="1"/>
      <c r="O167" s="1"/>
      <c r="P167" s="1"/>
      <c r="Q167" s="1"/>
      <c r="R167" s="1"/>
      <c r="S167" s="1"/>
      <c r="T167" s="1"/>
      <c r="U167" s="1"/>
      <c r="V167" s="1"/>
      <c r="W167" s="1"/>
      <c r="X167" s="1"/>
      <c r="Y167" s="1"/>
      <c r="Z167" s="1"/>
      <c r="AA167" s="1"/>
      <c r="AB167" s="1"/>
      <c r="AC167" s="1"/>
      <c r="AD167" s="1"/>
      <c r="AE167" s="1"/>
      <c r="AF167" s="1"/>
      <c r="AG167" s="1"/>
    </row>
    <row r="168" spans="1:33" x14ac:dyDescent="0.2">
      <c r="A168" s="1"/>
      <c r="B168" s="76"/>
      <c r="C168" s="33" t="s">
        <v>3</v>
      </c>
      <c r="D168" s="46">
        <v>15884691</v>
      </c>
      <c r="E168" s="24">
        <f t="shared" ref="E168:E179" si="50">+D168/D167-1</f>
        <v>1.425630899170871E-2</v>
      </c>
      <c r="F168" s="137">
        <v>80.872333398034087</v>
      </c>
      <c r="G168" s="23">
        <v>9500219</v>
      </c>
      <c r="H168" s="24">
        <f t="shared" ref="H168:H179" si="51">+G168/G167-1</f>
        <v>-2.8457461223563185E-2</v>
      </c>
      <c r="I168" s="141">
        <v>48.36763134532098</v>
      </c>
      <c r="J168" s="145">
        <f t="shared" ref="J168:J179" si="52">+D168+G168</f>
        <v>25384910</v>
      </c>
      <c r="K168" s="6"/>
      <c r="L168" s="1"/>
      <c r="M168" s="1"/>
      <c r="N168" s="1"/>
      <c r="O168" s="1"/>
      <c r="P168" s="1"/>
      <c r="Q168" s="1"/>
      <c r="R168" s="1"/>
      <c r="S168" s="1"/>
      <c r="T168" s="1"/>
      <c r="U168" s="1"/>
      <c r="V168" s="1"/>
      <c r="W168" s="1"/>
      <c r="X168" s="1"/>
      <c r="Y168" s="1"/>
      <c r="Z168" s="1"/>
      <c r="AA168" s="1"/>
      <c r="AB168" s="1"/>
      <c r="AC168" s="1"/>
      <c r="AD168" s="1"/>
      <c r="AE168" s="1"/>
      <c r="AF168" s="1"/>
      <c r="AG168" s="1"/>
    </row>
    <row r="169" spans="1:33" x14ac:dyDescent="0.2">
      <c r="A169" s="1"/>
      <c r="B169" s="40"/>
      <c r="C169" s="33" t="s">
        <v>4</v>
      </c>
      <c r="D169" s="46">
        <v>16177904</v>
      </c>
      <c r="E169" s="24">
        <f t="shared" si="50"/>
        <v>1.8458841912631474E-2</v>
      </c>
      <c r="F169" s="137">
        <v>82.288317508646074</v>
      </c>
      <c r="G169" s="23">
        <v>9449319</v>
      </c>
      <c r="H169" s="24">
        <f t="shared" si="51"/>
        <v>-5.3577712261159149E-3</v>
      </c>
      <c r="I169" s="141">
        <v>48.06361578808243</v>
      </c>
      <c r="J169" s="145">
        <f t="shared" si="52"/>
        <v>25627223</v>
      </c>
      <c r="K169" s="6"/>
      <c r="L169" s="1"/>
      <c r="M169" s="1"/>
      <c r="N169" s="1"/>
      <c r="O169" s="1"/>
      <c r="P169" s="1"/>
      <c r="Q169" s="1"/>
      <c r="R169" s="1"/>
      <c r="S169" s="1"/>
      <c r="T169" s="1"/>
      <c r="U169" s="1"/>
      <c r="V169" s="1"/>
      <c r="W169" s="1"/>
      <c r="X169" s="1"/>
      <c r="Y169" s="1"/>
      <c r="Z169" s="1"/>
      <c r="AA169" s="1"/>
      <c r="AB169" s="1"/>
      <c r="AC169" s="1"/>
      <c r="AD169" s="1"/>
      <c r="AE169" s="1"/>
      <c r="AF169" s="1"/>
      <c r="AG169" s="1"/>
    </row>
    <row r="170" spans="1:33" x14ac:dyDescent="0.2">
      <c r="A170" s="1"/>
      <c r="B170" s="40"/>
      <c r="C170" s="33" t="s">
        <v>5</v>
      </c>
      <c r="D170" s="46">
        <v>16438873</v>
      </c>
      <c r="E170" s="24">
        <f t="shared" si="50"/>
        <v>1.6131199690639697E-2</v>
      </c>
      <c r="F170" s="137">
        <v>83.537807489372909</v>
      </c>
      <c r="G170" s="23">
        <v>9261918</v>
      </c>
      <c r="H170" s="24">
        <f t="shared" si="51"/>
        <v>-1.9832222830026169E-2</v>
      </c>
      <c r="I170" s="141">
        <v>47.066506497517061</v>
      </c>
      <c r="J170" s="145">
        <f t="shared" si="52"/>
        <v>25700791</v>
      </c>
      <c r="K170" s="6"/>
      <c r="L170" s="1"/>
      <c r="M170" s="1"/>
      <c r="N170" s="1"/>
      <c r="O170" s="1"/>
      <c r="P170" s="1"/>
      <c r="Q170" s="1"/>
      <c r="R170" s="1"/>
      <c r="S170" s="1"/>
      <c r="T170" s="1"/>
      <c r="U170" s="1"/>
      <c r="V170" s="1"/>
      <c r="W170" s="1"/>
      <c r="X170" s="1"/>
      <c r="Y170" s="1"/>
      <c r="Z170" s="1"/>
      <c r="AA170" s="1"/>
      <c r="AB170" s="1"/>
      <c r="AC170" s="1"/>
      <c r="AD170" s="1"/>
      <c r="AE170" s="1"/>
      <c r="AF170" s="1"/>
      <c r="AG170" s="1"/>
    </row>
    <row r="171" spans="1:33" x14ac:dyDescent="0.2">
      <c r="A171" s="1"/>
      <c r="B171" s="76"/>
      <c r="C171" s="33" t="s">
        <v>6</v>
      </c>
      <c r="D171" s="46">
        <v>16632282</v>
      </c>
      <c r="E171" s="24">
        <f t="shared" si="50"/>
        <v>1.1765344254438759E-2</v>
      </c>
      <c r="F171" s="137">
        <v>84.46693231362147</v>
      </c>
      <c r="G171" s="23">
        <v>9207576</v>
      </c>
      <c r="H171" s="24">
        <f t="shared" si="51"/>
        <v>-5.8672512540058896E-3</v>
      </c>
      <c r="I171" s="141">
        <v>46.760612810949546</v>
      </c>
      <c r="J171" s="145">
        <f t="shared" si="52"/>
        <v>25839858</v>
      </c>
      <c r="K171" s="6"/>
      <c r="L171" s="1"/>
      <c r="M171" s="1"/>
      <c r="N171" s="1"/>
      <c r="O171" s="1"/>
      <c r="P171" s="1"/>
      <c r="Q171" s="1"/>
      <c r="R171" s="1"/>
      <c r="S171" s="1"/>
      <c r="T171" s="1"/>
      <c r="U171" s="1"/>
      <c r="V171" s="1"/>
      <c r="W171" s="1"/>
      <c r="X171" s="1"/>
      <c r="Y171" s="1"/>
      <c r="Z171" s="1"/>
      <c r="AA171" s="1"/>
      <c r="AB171" s="1"/>
      <c r="AC171" s="1"/>
      <c r="AD171" s="1"/>
      <c r="AE171" s="1"/>
      <c r="AF171" s="1"/>
      <c r="AG171" s="1"/>
    </row>
    <row r="172" spans="1:33" x14ac:dyDescent="0.2">
      <c r="A172" s="1"/>
      <c r="B172" s="40"/>
      <c r="C172" s="33" t="s">
        <v>7</v>
      </c>
      <c r="D172" s="46">
        <v>16838394</v>
      </c>
      <c r="E172" s="24">
        <f t="shared" si="50"/>
        <v>1.2392286277974396E-2</v>
      </c>
      <c r="F172" s="137">
        <v>85.459347795352087</v>
      </c>
      <c r="G172" s="23">
        <v>9189701</v>
      </c>
      <c r="H172" s="24">
        <f t="shared" si="51"/>
        <v>-1.9413361345048674E-3</v>
      </c>
      <c r="I172" s="141">
        <v>46.640187531797565</v>
      </c>
      <c r="J172" s="145">
        <f t="shared" si="52"/>
        <v>26028095</v>
      </c>
      <c r="K172" s="6"/>
      <c r="L172" s="1"/>
      <c r="M172" s="1"/>
      <c r="N172" s="1"/>
      <c r="O172" s="1"/>
      <c r="P172" s="1"/>
      <c r="Q172" s="1"/>
      <c r="R172" s="1"/>
      <c r="S172" s="1"/>
      <c r="T172" s="1"/>
      <c r="U172" s="1"/>
      <c r="V172" s="1"/>
      <c r="W172" s="1"/>
      <c r="X172" s="1"/>
      <c r="Y172" s="1"/>
      <c r="Z172" s="1"/>
      <c r="AA172" s="1"/>
      <c r="AB172" s="1"/>
      <c r="AC172" s="1"/>
      <c r="AD172" s="1"/>
      <c r="AE172" s="1"/>
      <c r="AF172" s="1"/>
      <c r="AG172" s="1"/>
    </row>
    <row r="173" spans="1:33" x14ac:dyDescent="0.2">
      <c r="A173" s="1"/>
      <c r="B173" s="40"/>
      <c r="C173" s="33" t="s">
        <v>8</v>
      </c>
      <c r="D173" s="46">
        <v>16976046</v>
      </c>
      <c r="E173" s="24">
        <f t="shared" si="50"/>
        <v>8.1748888878594439E-3</v>
      </c>
      <c r="F173" s="137">
        <v>86.103270997391718</v>
      </c>
      <c r="G173" s="23">
        <v>9097934</v>
      </c>
      <c r="H173" s="24">
        <f t="shared" si="51"/>
        <v>-9.9858526409074555E-3</v>
      </c>
      <c r="I173" s="141">
        <v>46.14513160004303</v>
      </c>
      <c r="J173" s="145">
        <f t="shared" si="52"/>
        <v>26073980</v>
      </c>
      <c r="K173" s="6"/>
      <c r="L173" s="1"/>
      <c r="M173" s="1"/>
      <c r="N173" s="1"/>
      <c r="O173" s="1"/>
      <c r="P173" s="1"/>
      <c r="Q173" s="1"/>
      <c r="R173" s="1"/>
      <c r="S173" s="1"/>
      <c r="T173" s="1"/>
      <c r="U173" s="1"/>
      <c r="V173" s="1"/>
      <c r="W173" s="1"/>
      <c r="X173" s="1"/>
      <c r="Y173" s="1"/>
      <c r="Z173" s="1"/>
      <c r="AA173" s="1"/>
      <c r="AB173" s="1"/>
      <c r="AC173" s="1"/>
      <c r="AD173" s="1"/>
      <c r="AE173" s="1"/>
      <c r="AF173" s="1"/>
      <c r="AG173" s="1"/>
    </row>
    <row r="174" spans="1:33" x14ac:dyDescent="0.2">
      <c r="A174" s="1"/>
      <c r="B174" s="76"/>
      <c r="C174" s="33" t="s">
        <v>9</v>
      </c>
      <c r="D174" s="46">
        <v>17146200</v>
      </c>
      <c r="E174" s="24">
        <f t="shared" si="50"/>
        <v>1.0023182076674297E-2</v>
      </c>
      <c r="F174" s="137">
        <v>86.911124147758997</v>
      </c>
      <c r="G174" s="23">
        <v>9089627</v>
      </c>
      <c r="H174" s="24">
        <f t="shared" si="51"/>
        <v>-9.1306443858574227E-4</v>
      </c>
      <c r="I174" s="141">
        <v>46.073748157248964</v>
      </c>
      <c r="J174" s="145">
        <f t="shared" si="52"/>
        <v>26235827</v>
      </c>
      <c r="K174" s="6"/>
      <c r="L174" s="1"/>
      <c r="M174" s="1"/>
      <c r="N174" s="1"/>
      <c r="O174" s="1"/>
      <c r="P174" s="1"/>
      <c r="Q174" s="1"/>
      <c r="R174" s="1"/>
      <c r="S174" s="1"/>
      <c r="T174" s="1"/>
      <c r="U174" s="1"/>
      <c r="V174" s="1"/>
      <c r="W174" s="1"/>
      <c r="X174" s="1"/>
      <c r="Y174" s="1"/>
      <c r="Z174" s="1"/>
      <c r="AA174" s="1"/>
      <c r="AB174" s="1"/>
      <c r="AC174" s="1"/>
      <c r="AD174" s="1"/>
      <c r="AE174" s="1"/>
      <c r="AF174" s="1"/>
      <c r="AG174" s="1"/>
    </row>
    <row r="175" spans="1:33" x14ac:dyDescent="0.2">
      <c r="A175" s="1"/>
      <c r="B175" s="40"/>
      <c r="C175" s="33" t="s">
        <v>10</v>
      </c>
      <c r="D175" s="46">
        <v>17292246</v>
      </c>
      <c r="E175" s="24">
        <f t="shared" si="50"/>
        <v>8.5176890506351022E-3</v>
      </c>
      <c r="F175" s="137">
        <v>87.595831061053914</v>
      </c>
      <c r="G175" s="23">
        <v>9077555</v>
      </c>
      <c r="H175" s="24">
        <f t="shared" si="51"/>
        <v>-1.3281073029729473E-3</v>
      </c>
      <c r="I175" s="141">
        <v>45.983383201200425</v>
      </c>
      <c r="J175" s="145">
        <f t="shared" si="52"/>
        <v>26369801</v>
      </c>
      <c r="K175" s="6"/>
      <c r="L175" s="1"/>
      <c r="M175" s="1"/>
      <c r="N175" s="1"/>
      <c r="O175" s="1"/>
      <c r="P175" s="1"/>
      <c r="Q175" s="1"/>
      <c r="R175" s="1"/>
      <c r="S175" s="1"/>
      <c r="T175" s="1"/>
      <c r="U175" s="1"/>
      <c r="V175" s="1"/>
      <c r="W175" s="1"/>
      <c r="X175" s="1"/>
      <c r="Y175" s="1"/>
      <c r="Z175" s="1"/>
      <c r="AA175" s="1"/>
      <c r="AB175" s="1"/>
      <c r="AC175" s="1"/>
      <c r="AD175" s="1"/>
      <c r="AE175" s="1"/>
      <c r="AF175" s="1"/>
      <c r="AG175" s="1"/>
    </row>
    <row r="176" spans="1:33" ht="13.5" thickBot="1" x14ac:dyDescent="0.25">
      <c r="A176" s="1"/>
      <c r="B176" s="41"/>
      <c r="C176" s="35" t="s">
        <v>11</v>
      </c>
      <c r="D176" s="48">
        <v>17450637</v>
      </c>
      <c r="E176" s="55">
        <f t="shared" si="50"/>
        <v>9.1596545642480542E-3</v>
      </c>
      <c r="F176" s="142">
        <v>88.342165624326128</v>
      </c>
      <c r="G176" s="49">
        <v>9121186</v>
      </c>
      <c r="H176" s="55">
        <f t="shared" si="51"/>
        <v>4.8064704647892142E-3</v>
      </c>
      <c r="I176" s="143">
        <v>46.175123825123677</v>
      </c>
      <c r="J176" s="146">
        <f t="shared" si="52"/>
        <v>26571823</v>
      </c>
      <c r="K176" s="6"/>
      <c r="L176" s="1"/>
      <c r="M176" s="1"/>
      <c r="N176" s="1"/>
      <c r="O176" s="1"/>
      <c r="P176" s="1"/>
      <c r="Q176" s="1"/>
      <c r="R176" s="1"/>
      <c r="S176" s="1"/>
      <c r="T176" s="1"/>
      <c r="U176" s="1"/>
      <c r="V176" s="1"/>
      <c r="W176" s="1"/>
      <c r="X176" s="1"/>
      <c r="Y176" s="1"/>
      <c r="Z176" s="1"/>
      <c r="AA176" s="1"/>
      <c r="AB176" s="1"/>
      <c r="AC176" s="1"/>
      <c r="AD176" s="1"/>
      <c r="AE176" s="1"/>
      <c r="AF176" s="1"/>
      <c r="AG176" s="1"/>
    </row>
    <row r="177" spans="1:33" x14ac:dyDescent="0.2">
      <c r="A177" s="1"/>
      <c r="B177" s="42">
        <v>2022</v>
      </c>
      <c r="C177" s="31" t="s">
        <v>1</v>
      </c>
      <c r="D177" s="43">
        <v>17426495</v>
      </c>
      <c r="E177" s="56">
        <f t="shared" si="50"/>
        <v>-1.383445200309863E-3</v>
      </c>
      <c r="F177" s="136">
        <v>88.164084421213929</v>
      </c>
      <c r="G177" s="44">
        <v>9064219</v>
      </c>
      <c r="H177" s="56">
        <f t="shared" si="51"/>
        <v>-6.2455693809994051E-3</v>
      </c>
      <c r="I177" s="140">
        <v>45.857676436275412</v>
      </c>
      <c r="J177" s="144">
        <f t="shared" si="52"/>
        <v>26490714</v>
      </c>
      <c r="K177" s="6"/>
      <c r="L177" s="1"/>
      <c r="M177" s="1"/>
      <c r="N177" s="1"/>
      <c r="O177" s="1"/>
      <c r="P177" s="1"/>
      <c r="Q177" s="1"/>
      <c r="R177" s="1"/>
      <c r="S177" s="1"/>
      <c r="T177" s="1"/>
      <c r="U177" s="1"/>
      <c r="V177" s="1"/>
      <c r="W177" s="1"/>
      <c r="X177" s="1"/>
      <c r="Y177" s="1"/>
      <c r="Z177" s="1"/>
      <c r="AA177" s="1"/>
      <c r="AB177" s="1"/>
      <c r="AC177" s="1"/>
      <c r="AD177" s="1"/>
      <c r="AE177" s="1"/>
      <c r="AF177" s="1"/>
      <c r="AG177" s="1"/>
    </row>
    <row r="178" spans="1:33" x14ac:dyDescent="0.2">
      <c r="A178" s="1"/>
      <c r="B178" s="40"/>
      <c r="C178" s="33" t="s">
        <v>33</v>
      </c>
      <c r="D178" s="46">
        <v>17508475</v>
      </c>
      <c r="E178" s="24">
        <f t="shared" si="50"/>
        <v>4.70433096270928E-3</v>
      </c>
      <c r="F178" s="137">
        <v>88.5227810290734</v>
      </c>
      <c r="G178" s="23">
        <v>8725739</v>
      </c>
      <c r="H178" s="24">
        <f t="shared" si="51"/>
        <v>-3.7342434025479765E-2</v>
      </c>
      <c r="I178" s="141">
        <v>44.117302210149425</v>
      </c>
      <c r="J178" s="145">
        <f t="shared" si="52"/>
        <v>26234214</v>
      </c>
      <c r="K178" s="6"/>
      <c r="L178" s="1"/>
      <c r="M178" s="1"/>
      <c r="N178" s="1"/>
      <c r="O178" s="1"/>
      <c r="P178" s="1"/>
      <c r="Q178" s="1"/>
      <c r="R178" s="1"/>
      <c r="S178" s="1"/>
      <c r="T178" s="1"/>
      <c r="U178" s="1"/>
      <c r="V178" s="1"/>
      <c r="W178" s="1"/>
      <c r="X178" s="1"/>
      <c r="Y178" s="1"/>
      <c r="Z178" s="1"/>
      <c r="AA178" s="1"/>
      <c r="AB178" s="1"/>
      <c r="AC178" s="1"/>
      <c r="AD178" s="1"/>
      <c r="AE178" s="1"/>
      <c r="AF178" s="1"/>
      <c r="AG178" s="1"/>
    </row>
    <row r="179" spans="1:33" x14ac:dyDescent="0.2">
      <c r="A179" s="1"/>
      <c r="B179" s="40"/>
      <c r="C179" s="33" t="s">
        <v>2</v>
      </c>
      <c r="D179" s="46">
        <v>17730617</v>
      </c>
      <c r="E179" s="24">
        <f t="shared" si="50"/>
        <v>1.268768410726806E-2</v>
      </c>
      <c r="F179" s="137">
        <v>89.58923426506756</v>
      </c>
      <c r="G179" s="23">
        <v>9223131</v>
      </c>
      <c r="H179" s="24">
        <f t="shared" si="51"/>
        <v>5.7002850990615306E-2</v>
      </c>
      <c r="I179" s="141">
        <v>46.602622109338157</v>
      </c>
      <c r="J179" s="145">
        <f t="shared" si="52"/>
        <v>26953748</v>
      </c>
      <c r="K179" s="6"/>
      <c r="L179" s="1"/>
      <c r="M179" s="1"/>
      <c r="N179" s="1"/>
      <c r="O179" s="1"/>
      <c r="P179" s="1"/>
      <c r="Q179" s="1"/>
      <c r="R179" s="1"/>
      <c r="S179" s="1"/>
      <c r="T179" s="1"/>
      <c r="U179" s="1"/>
      <c r="V179" s="1"/>
      <c r="W179" s="1"/>
      <c r="X179" s="1"/>
      <c r="Y179" s="1"/>
      <c r="Z179" s="1"/>
      <c r="AA179" s="1"/>
      <c r="AB179" s="1"/>
      <c r="AC179" s="1"/>
      <c r="AD179" s="1"/>
      <c r="AE179" s="1"/>
      <c r="AF179" s="1"/>
      <c r="AG179" s="1"/>
    </row>
    <row r="180" spans="1:33" x14ac:dyDescent="0.2">
      <c r="A180" s="1"/>
      <c r="B180" s="76"/>
      <c r="C180" s="33" t="s">
        <v>3</v>
      </c>
      <c r="D180" s="46">
        <v>17817126</v>
      </c>
      <c r="E180" s="24">
        <f t="shared" ref="E180:E191" si="53">+D180/D179-1</f>
        <v>4.879074428148833E-3</v>
      </c>
      <c r="F180" s="137">
        <v>89.969446355766522</v>
      </c>
      <c r="G180" s="23">
        <v>8631515</v>
      </c>
      <c r="H180" s="24">
        <f t="shared" ref="H180:H191" si="54">+G180/G179-1</f>
        <v>-6.4144811561280046E-2</v>
      </c>
      <c r="I180" s="141">
        <v>43.5857402457329</v>
      </c>
      <c r="J180" s="145">
        <f t="shared" ref="J180:J191" si="55">+D180+G180</f>
        <v>26448641</v>
      </c>
      <c r="K180" s="6"/>
      <c r="L180" s="1"/>
      <c r="M180" s="1"/>
      <c r="N180" s="1"/>
      <c r="O180" s="1"/>
      <c r="P180" s="1"/>
      <c r="Q180" s="1"/>
      <c r="R180" s="1"/>
      <c r="S180" s="1"/>
      <c r="T180" s="1"/>
      <c r="U180" s="1"/>
      <c r="V180" s="1"/>
      <c r="W180" s="1"/>
      <c r="X180" s="1"/>
      <c r="Y180" s="1"/>
      <c r="Z180" s="1"/>
      <c r="AA180" s="1"/>
      <c r="AB180" s="1"/>
      <c r="AC180" s="1"/>
      <c r="AD180" s="1"/>
      <c r="AE180" s="1"/>
      <c r="AF180" s="1"/>
      <c r="AG180" s="1"/>
    </row>
    <row r="181" spans="1:33" x14ac:dyDescent="0.2">
      <c r="A181" s="1"/>
      <c r="B181" s="76"/>
      <c r="C181" s="33" t="s">
        <v>4</v>
      </c>
      <c r="D181" s="46">
        <v>17978619</v>
      </c>
      <c r="E181" s="24">
        <f t="shared" si="53"/>
        <v>9.0639197365500745E-3</v>
      </c>
      <c r="F181" s="137">
        <v>90.727578536983174</v>
      </c>
      <c r="G181" s="23">
        <v>8282863</v>
      </c>
      <c r="H181" s="24">
        <f t="shared" si="54"/>
        <v>-4.0392909008441724E-2</v>
      </c>
      <c r="I181" s="141">
        <v>41.798766820942809</v>
      </c>
      <c r="J181" s="145">
        <f t="shared" si="55"/>
        <v>26261482</v>
      </c>
      <c r="K181" s="6"/>
      <c r="L181" s="1"/>
      <c r="M181" s="1"/>
      <c r="N181" s="1"/>
      <c r="O181" s="1"/>
      <c r="P181" s="1"/>
      <c r="Q181" s="1"/>
      <c r="R181" s="1"/>
      <c r="S181" s="1"/>
      <c r="T181" s="1"/>
      <c r="U181" s="1"/>
      <c r="V181" s="1"/>
      <c r="W181" s="1"/>
      <c r="X181" s="1"/>
      <c r="Y181" s="1"/>
      <c r="Z181" s="1"/>
      <c r="AA181" s="1"/>
      <c r="AB181" s="1"/>
      <c r="AC181" s="1"/>
      <c r="AD181" s="1"/>
      <c r="AE181" s="1"/>
      <c r="AF181" s="1"/>
      <c r="AG181" s="1"/>
    </row>
    <row r="182" spans="1:33" x14ac:dyDescent="0.2">
      <c r="A182" s="1"/>
      <c r="B182" s="40"/>
      <c r="C182" s="33" t="s">
        <v>5</v>
      </c>
      <c r="D182" s="46">
        <v>17993712</v>
      </c>
      <c r="E182" s="24">
        <f t="shared" si="53"/>
        <v>8.3949718273679252E-4</v>
      </c>
      <c r="F182" s="137">
        <v>90.746424740915273</v>
      </c>
      <c r="G182" s="23">
        <v>8212280</v>
      </c>
      <c r="H182" s="24">
        <f t="shared" si="54"/>
        <v>-8.5215703797104636E-3</v>
      </c>
      <c r="I182" s="141">
        <v>41.416415299484825</v>
      </c>
      <c r="J182" s="145">
        <f t="shared" si="55"/>
        <v>26205992</v>
      </c>
      <c r="K182" s="6"/>
      <c r="L182" s="1"/>
      <c r="M182" s="1"/>
      <c r="N182" s="1"/>
      <c r="O182" s="1"/>
      <c r="P182" s="1"/>
      <c r="Q182" s="1"/>
      <c r="R182" s="1"/>
      <c r="S182" s="1"/>
      <c r="T182" s="1"/>
      <c r="U182" s="1"/>
      <c r="V182" s="1"/>
      <c r="W182" s="1"/>
      <c r="X182" s="1"/>
      <c r="Y182" s="1"/>
      <c r="Z182" s="1"/>
      <c r="AA182" s="1"/>
      <c r="AB182" s="1"/>
      <c r="AC182" s="1"/>
      <c r="AD182" s="1"/>
      <c r="AE182" s="1"/>
      <c r="AF182" s="1"/>
      <c r="AG182" s="1"/>
    </row>
    <row r="183" spans="1:33" x14ac:dyDescent="0.2">
      <c r="A183" s="1"/>
      <c r="B183" s="76"/>
      <c r="C183" s="33" t="s">
        <v>6</v>
      </c>
      <c r="D183" s="46">
        <v>17764762</v>
      </c>
      <c r="E183" s="24">
        <f t="shared" si="53"/>
        <v>-1.2723889323114634E-2</v>
      </c>
      <c r="F183" s="137">
        <v>89.541980710102067</v>
      </c>
      <c r="G183" s="23">
        <v>8275345</v>
      </c>
      <c r="H183" s="24">
        <f t="shared" si="54"/>
        <v>7.6793533586287932E-3</v>
      </c>
      <c r="I183" s="141">
        <v>41.711269892579459</v>
      </c>
      <c r="J183" s="145">
        <f t="shared" si="55"/>
        <v>26040107</v>
      </c>
      <c r="K183" s="6"/>
      <c r="L183" s="1"/>
      <c r="M183" s="1"/>
      <c r="N183" s="1"/>
      <c r="O183" s="1"/>
      <c r="P183" s="1"/>
      <c r="Q183" s="1"/>
      <c r="R183" s="1"/>
      <c r="S183" s="1"/>
      <c r="T183" s="1"/>
      <c r="U183" s="1"/>
      <c r="V183" s="1"/>
      <c r="W183" s="1"/>
      <c r="X183" s="1"/>
      <c r="Y183" s="1"/>
      <c r="Z183" s="1"/>
      <c r="AA183" s="1"/>
      <c r="AB183" s="1"/>
      <c r="AC183" s="1"/>
      <c r="AD183" s="1"/>
      <c r="AE183" s="1"/>
      <c r="AF183" s="1"/>
      <c r="AG183" s="1"/>
    </row>
    <row r="184" spans="1:33" x14ac:dyDescent="0.2">
      <c r="A184" s="1"/>
      <c r="B184" s="40"/>
      <c r="C184" s="33" t="s">
        <v>7</v>
      </c>
      <c r="D184" s="46">
        <v>18232516</v>
      </c>
      <c r="E184" s="24">
        <f t="shared" si="53"/>
        <v>2.6330440002517275E-2</v>
      </c>
      <c r="F184" s="137">
        <v>91.848609510918166</v>
      </c>
      <c r="G184" s="23">
        <v>8238220</v>
      </c>
      <c r="H184" s="24">
        <f t="shared" si="54"/>
        <v>-4.4862177951493498E-3</v>
      </c>
      <c r="I184" s="141">
        <v>41.501077078173758</v>
      </c>
      <c r="J184" s="145">
        <f t="shared" si="55"/>
        <v>26470736</v>
      </c>
      <c r="K184" s="6"/>
      <c r="L184" s="1"/>
      <c r="M184" s="1"/>
      <c r="N184" s="1"/>
      <c r="O184" s="1"/>
      <c r="P184" s="1"/>
      <c r="Q184" s="1"/>
      <c r="R184" s="1"/>
      <c r="S184" s="1"/>
      <c r="T184" s="1"/>
      <c r="U184" s="1"/>
      <c r="V184" s="1"/>
      <c r="W184" s="1"/>
      <c r="X184" s="1"/>
      <c r="Y184" s="1"/>
      <c r="Z184" s="1"/>
      <c r="AA184" s="1"/>
      <c r="AB184" s="1"/>
      <c r="AC184" s="1"/>
      <c r="AD184" s="1"/>
      <c r="AE184" s="1"/>
      <c r="AF184" s="1"/>
      <c r="AG184" s="1"/>
    </row>
    <row r="185" spans="1:33" x14ac:dyDescent="0.2">
      <c r="A185" s="1"/>
      <c r="B185" s="40"/>
      <c r="C185" s="33" t="s">
        <v>8</v>
      </c>
      <c r="D185" s="46">
        <v>18287658</v>
      </c>
      <c r="E185" s="24">
        <f t="shared" si="53"/>
        <v>3.0243768879731903E-3</v>
      </c>
      <c r="F185" s="137">
        <v>92.075245833747402</v>
      </c>
      <c r="G185" s="23">
        <v>8157160</v>
      </c>
      <c r="H185" s="24">
        <f t="shared" si="54"/>
        <v>-9.8395041647346693E-3</v>
      </c>
      <c r="I185" s="141">
        <v>41.069912413345158</v>
      </c>
      <c r="J185" s="145">
        <f t="shared" si="55"/>
        <v>26444818</v>
      </c>
      <c r="K185" s="6"/>
      <c r="L185" s="1"/>
      <c r="M185" s="1"/>
      <c r="N185" s="1"/>
      <c r="O185" s="1"/>
      <c r="P185" s="1"/>
      <c r="Q185" s="1"/>
      <c r="R185" s="1"/>
      <c r="S185" s="1"/>
      <c r="T185" s="1"/>
      <c r="U185" s="1"/>
      <c r="V185" s="1"/>
      <c r="W185" s="1"/>
      <c r="X185" s="1"/>
      <c r="Y185" s="1"/>
      <c r="Z185" s="1"/>
      <c r="AA185" s="1"/>
      <c r="AB185" s="1"/>
      <c r="AC185" s="1"/>
      <c r="AD185" s="1"/>
      <c r="AE185" s="1"/>
      <c r="AF185" s="1"/>
      <c r="AG185" s="1"/>
    </row>
    <row r="186" spans="1:33" x14ac:dyDescent="0.2">
      <c r="A186" s="1"/>
      <c r="B186" s="76"/>
      <c r="C186" s="33" t="s">
        <v>9</v>
      </c>
      <c r="D186" s="46">
        <v>18260334</v>
      </c>
      <c r="E186" s="24">
        <f t="shared" si="53"/>
        <v>-1.4941224294549027E-3</v>
      </c>
      <c r="F186" s="137">
        <v>91.886658755746737</v>
      </c>
      <c r="G186" s="23">
        <v>7882698</v>
      </c>
      <c r="H186" s="24">
        <f t="shared" si="54"/>
        <v>-3.3646759411363747E-2</v>
      </c>
      <c r="I186" s="141">
        <v>39.666020413460529</v>
      </c>
      <c r="J186" s="145">
        <f t="shared" si="55"/>
        <v>26143032</v>
      </c>
      <c r="K186" s="6"/>
      <c r="L186" s="1"/>
      <c r="M186" s="1"/>
      <c r="N186" s="1"/>
      <c r="O186" s="1"/>
      <c r="P186" s="1"/>
      <c r="Q186" s="1"/>
      <c r="R186" s="1"/>
      <c r="S186" s="1"/>
      <c r="T186" s="1"/>
      <c r="U186" s="1"/>
      <c r="V186" s="1"/>
      <c r="W186" s="1"/>
      <c r="X186" s="1"/>
      <c r="Y186" s="1"/>
      <c r="Z186" s="1"/>
      <c r="AA186" s="1"/>
      <c r="AB186" s="1"/>
      <c r="AC186" s="1"/>
      <c r="AD186" s="1"/>
      <c r="AE186" s="1"/>
      <c r="AF186" s="1"/>
      <c r="AG186" s="1"/>
    </row>
    <row r="187" spans="1:33" x14ac:dyDescent="0.2">
      <c r="A187" s="1"/>
      <c r="B187" s="40"/>
      <c r="C187" s="33" t="s">
        <v>10</v>
      </c>
      <c r="D187" s="46">
        <v>18318800</v>
      </c>
      <c r="E187" s="24">
        <f t="shared" si="53"/>
        <v>3.2018034281300345E-3</v>
      </c>
      <c r="F187" s="137">
        <v>92.129739811237002</v>
      </c>
      <c r="G187" s="23">
        <v>7903965</v>
      </c>
      <c r="H187" s="24">
        <f t="shared" si="54"/>
        <v>2.6979341337192153E-3</v>
      </c>
      <c r="I187" s="141">
        <v>39.750979263222689</v>
      </c>
      <c r="J187" s="145">
        <f t="shared" si="55"/>
        <v>26222765</v>
      </c>
      <c r="K187" s="6"/>
      <c r="L187" s="1"/>
      <c r="M187" s="1"/>
      <c r="N187" s="1"/>
      <c r="O187" s="1"/>
      <c r="P187" s="1"/>
      <c r="Q187" s="1"/>
      <c r="R187" s="1"/>
      <c r="S187" s="1"/>
      <c r="T187" s="1"/>
      <c r="U187" s="1"/>
      <c r="V187" s="1"/>
      <c r="W187" s="1"/>
      <c r="X187" s="1"/>
      <c r="Y187" s="1"/>
      <c r="Z187" s="1"/>
      <c r="AA187" s="1"/>
      <c r="AB187" s="1"/>
      <c r="AC187" s="1"/>
      <c r="AD187" s="1"/>
      <c r="AE187" s="1"/>
      <c r="AF187" s="1"/>
      <c r="AG187" s="1"/>
    </row>
    <row r="188" spans="1:33" ht="13.5" thickBot="1" x14ac:dyDescent="0.25">
      <c r="A188" s="1"/>
      <c r="B188" s="41"/>
      <c r="C188" s="35" t="s">
        <v>11</v>
      </c>
      <c r="D188" s="48">
        <v>18431373</v>
      </c>
      <c r="E188" s="55">
        <f t="shared" si="53"/>
        <v>6.1452169356071007E-3</v>
      </c>
      <c r="F188" s="142">
        <v>92.644517949128655</v>
      </c>
      <c r="G188" s="49">
        <v>7987571</v>
      </c>
      <c r="H188" s="55">
        <f t="shared" si="54"/>
        <v>1.057772902587506E-2</v>
      </c>
      <c r="I188" s="143">
        <v>40.149188282361791</v>
      </c>
      <c r="J188" s="146">
        <f t="shared" si="55"/>
        <v>26418944</v>
      </c>
      <c r="K188" s="6"/>
      <c r="L188" s="1"/>
      <c r="M188" s="1"/>
      <c r="N188" s="1"/>
      <c r="O188" s="1"/>
      <c r="P188" s="1"/>
      <c r="Q188" s="1"/>
      <c r="R188" s="1"/>
      <c r="S188" s="1"/>
      <c r="T188" s="1"/>
      <c r="U188" s="1"/>
      <c r="V188" s="1"/>
      <c r="W188" s="1"/>
      <c r="X188" s="1"/>
      <c r="Y188" s="1"/>
      <c r="Z188" s="1"/>
      <c r="AA188" s="1"/>
      <c r="AB188" s="1"/>
      <c r="AC188" s="1"/>
      <c r="AD188" s="1"/>
      <c r="AE188" s="1"/>
      <c r="AF188" s="1"/>
      <c r="AG188" s="1"/>
    </row>
    <row r="189" spans="1:33" x14ac:dyDescent="0.2">
      <c r="A189" s="1"/>
      <c r="B189" s="42">
        <v>2023</v>
      </c>
      <c r="C189" s="31" t="s">
        <v>1</v>
      </c>
      <c r="D189" s="43">
        <v>18410077</v>
      </c>
      <c r="E189" s="56">
        <f t="shared" si="53"/>
        <v>-1.155421248324795E-3</v>
      </c>
      <c r="F189" s="136">
        <v>92.486211628649656</v>
      </c>
      <c r="G189" s="44">
        <v>7988801</v>
      </c>
      <c r="H189" s="56">
        <f t="shared" si="54"/>
        <v>1.5398924153542382E-4</v>
      </c>
      <c r="I189" s="140">
        <v>40.133126001872128</v>
      </c>
      <c r="J189" s="144">
        <f t="shared" si="55"/>
        <v>26398878</v>
      </c>
      <c r="K189" s="6"/>
      <c r="L189" s="1"/>
      <c r="M189" s="1"/>
      <c r="N189" s="1"/>
      <c r="O189" s="1"/>
      <c r="P189" s="1"/>
      <c r="Q189" s="1"/>
      <c r="R189" s="1"/>
      <c r="S189" s="1"/>
      <c r="T189" s="1"/>
      <c r="U189" s="1"/>
      <c r="V189" s="1"/>
      <c r="W189" s="1"/>
      <c r="X189" s="1"/>
      <c r="Y189" s="1"/>
      <c r="Z189" s="1"/>
      <c r="AA189" s="1"/>
      <c r="AB189" s="1"/>
      <c r="AC189" s="1"/>
      <c r="AD189" s="1"/>
      <c r="AE189" s="1"/>
      <c r="AF189" s="1"/>
      <c r="AG189" s="1"/>
    </row>
    <row r="190" spans="1:33" x14ac:dyDescent="0.2">
      <c r="A190" s="1"/>
      <c r="B190" s="40"/>
      <c r="C190" s="33" t="s">
        <v>33</v>
      </c>
      <c r="D190" s="46">
        <v>18431694</v>
      </c>
      <c r="E190" s="24">
        <f t="shared" si="53"/>
        <v>1.1741938939202612E-3</v>
      </c>
      <c r="F190" s="137">
        <v>92.543542136437168</v>
      </c>
      <c r="G190" s="23">
        <v>7782698</v>
      </c>
      <c r="H190" s="24">
        <f t="shared" si="54"/>
        <v>-2.5798990361632468E-2</v>
      </c>
      <c r="I190" s="141">
        <v>39.076084938159525</v>
      </c>
      <c r="J190" s="145">
        <f t="shared" si="55"/>
        <v>26214392</v>
      </c>
      <c r="K190" s="6"/>
      <c r="L190" s="1"/>
      <c r="M190" s="1"/>
      <c r="N190" s="1"/>
      <c r="O190" s="1"/>
      <c r="P190" s="1"/>
      <c r="Q190" s="1"/>
      <c r="R190" s="1"/>
      <c r="S190" s="1"/>
      <c r="T190" s="1"/>
      <c r="U190" s="1"/>
      <c r="V190" s="1"/>
      <c r="W190" s="1"/>
      <c r="X190" s="1"/>
      <c r="Y190" s="1"/>
      <c r="Z190" s="1"/>
      <c r="AA190" s="1"/>
      <c r="AB190" s="1"/>
      <c r="AC190" s="1"/>
      <c r="AD190" s="1"/>
      <c r="AE190" s="1"/>
      <c r="AF190" s="1"/>
      <c r="AG190" s="1"/>
    </row>
    <row r="191" spans="1:33" x14ac:dyDescent="0.2">
      <c r="A191" s="1"/>
      <c r="B191" s="40"/>
      <c r="C191" s="33" t="s">
        <v>2</v>
      </c>
      <c r="D191" s="46">
        <v>18602313</v>
      </c>
      <c r="E191" s="24">
        <f t="shared" si="53"/>
        <v>9.256826854872946E-3</v>
      </c>
      <c r="F191" s="137">
        <v>93.348518144808253</v>
      </c>
      <c r="G191" s="23">
        <v>7967133</v>
      </c>
      <c r="H191" s="24">
        <f t="shared" si="54"/>
        <v>2.3698080023148771E-2</v>
      </c>
      <c r="I191" s="141">
        <v>39.979977727103112</v>
      </c>
      <c r="J191" s="145">
        <f t="shared" si="55"/>
        <v>26569446</v>
      </c>
      <c r="K191" s="6"/>
      <c r="L191" s="1"/>
      <c r="M191" s="1"/>
      <c r="N191" s="1"/>
      <c r="O191" s="1"/>
      <c r="P191" s="1"/>
      <c r="Q191" s="1"/>
      <c r="R191" s="1"/>
      <c r="S191" s="1"/>
      <c r="T191" s="1"/>
      <c r="U191" s="1"/>
      <c r="V191" s="1"/>
      <c r="W191" s="1"/>
      <c r="X191" s="1"/>
      <c r="Y191" s="1"/>
      <c r="Z191" s="1"/>
      <c r="AA191" s="1"/>
      <c r="AB191" s="1"/>
      <c r="AC191" s="1"/>
      <c r="AD191" s="1"/>
      <c r="AE191" s="1"/>
      <c r="AF191" s="1"/>
      <c r="AG191" s="1"/>
    </row>
    <row r="192" spans="1:33" x14ac:dyDescent="0.2">
      <c r="A192" s="1"/>
      <c r="B192" s="76"/>
      <c r="C192" s="33" t="s">
        <v>3</v>
      </c>
      <c r="D192" s="46">
        <v>18623750</v>
      </c>
      <c r="E192" s="24">
        <f t="shared" ref="E192:E203" si="56">+D192/D191-1</f>
        <v>1.1523835772464519E-3</v>
      </c>
      <c r="F192" s="137">
        <v>93.404405580105248</v>
      </c>
      <c r="G192" s="23">
        <v>7818526</v>
      </c>
      <c r="H192" s="24">
        <f t="shared" ref="H192:H203" si="57">+G192/G191-1</f>
        <v>-1.8652506491356413E-2</v>
      </c>
      <c r="I192" s="141">
        <v>39.212552442048356</v>
      </c>
      <c r="J192" s="145">
        <f t="shared" ref="J192:J203" si="58">+D192+G192</f>
        <v>26442276</v>
      </c>
      <c r="K192" s="6"/>
      <c r="L192" s="1"/>
      <c r="M192" s="1"/>
      <c r="N192" s="1"/>
      <c r="O192" s="1"/>
      <c r="P192" s="1"/>
      <c r="Q192" s="1"/>
      <c r="R192" s="1"/>
      <c r="S192" s="1"/>
      <c r="T192" s="1"/>
      <c r="U192" s="1"/>
      <c r="V192" s="1"/>
      <c r="W192" s="1"/>
      <c r="X192" s="1"/>
      <c r="Y192" s="1"/>
      <c r="Z192" s="1"/>
      <c r="AA192" s="1"/>
      <c r="AB192" s="1"/>
      <c r="AC192" s="1"/>
      <c r="AD192" s="1"/>
      <c r="AE192" s="1"/>
      <c r="AF192" s="1"/>
      <c r="AG192" s="1"/>
    </row>
    <row r="193" spans="1:33" x14ac:dyDescent="0.2">
      <c r="A193" s="1"/>
      <c r="B193" s="40"/>
      <c r="C193" s="33" t="s">
        <v>4</v>
      </c>
      <c r="D193" s="46">
        <v>18632119</v>
      </c>
      <c r="E193" s="24">
        <f t="shared" si="56"/>
        <v>4.4937244110343499E-4</v>
      </c>
      <c r="F193" s="137">
        <v>93.394727019454265</v>
      </c>
      <c r="G193" s="23">
        <v>7876627</v>
      </c>
      <c r="H193" s="24">
        <f t="shared" si="57"/>
        <v>7.431196110366578E-3</v>
      </c>
      <c r="I193" s="141">
        <v>39.482113038192971</v>
      </c>
      <c r="J193" s="145">
        <f t="shared" si="58"/>
        <v>26508746</v>
      </c>
      <c r="K193" s="6"/>
      <c r="L193" s="1"/>
      <c r="M193" s="1"/>
      <c r="N193" s="1"/>
      <c r="O193" s="1"/>
      <c r="P193" s="1"/>
      <c r="Q193" s="1"/>
      <c r="R193" s="1"/>
      <c r="S193" s="1"/>
      <c r="T193" s="1"/>
      <c r="U193" s="1"/>
      <c r="V193" s="1"/>
      <c r="W193" s="1"/>
      <c r="X193" s="1"/>
      <c r="Y193" s="1"/>
      <c r="Z193" s="1"/>
      <c r="AA193" s="1"/>
      <c r="AB193" s="1"/>
      <c r="AC193" s="1"/>
      <c r="AD193" s="1"/>
      <c r="AE193" s="1"/>
      <c r="AF193" s="1"/>
      <c r="AG193" s="1"/>
    </row>
    <row r="194" spans="1:33" x14ac:dyDescent="0.2">
      <c r="A194" s="1"/>
      <c r="B194" s="40"/>
      <c r="C194" s="33" t="s">
        <v>5</v>
      </c>
      <c r="D194" s="46">
        <v>18621597</v>
      </c>
      <c r="E194" s="24">
        <f t="shared" si="56"/>
        <v>-5.6472374398208736E-4</v>
      </c>
      <c r="F194" s="137">
        <v>93.290419079029789</v>
      </c>
      <c r="G194" s="23">
        <v>7679438</v>
      </c>
      <c r="H194" s="24">
        <f t="shared" si="57"/>
        <v>-2.5034700767219253E-2</v>
      </c>
      <c r="I194" s="141">
        <v>38.472424750220206</v>
      </c>
      <c r="J194" s="145">
        <f t="shared" si="58"/>
        <v>26301035</v>
      </c>
      <c r="K194" s="6"/>
      <c r="L194" s="1"/>
      <c r="M194" s="1"/>
      <c r="N194" s="1"/>
      <c r="O194" s="1"/>
      <c r="P194" s="1"/>
      <c r="Q194" s="1"/>
      <c r="R194" s="1"/>
      <c r="S194" s="1"/>
      <c r="T194" s="1"/>
      <c r="U194" s="1"/>
      <c r="V194" s="1"/>
      <c r="W194" s="1"/>
      <c r="X194" s="1"/>
      <c r="Y194" s="1"/>
      <c r="Z194" s="1"/>
      <c r="AA194" s="1"/>
      <c r="AB194" s="1"/>
      <c r="AC194" s="1"/>
      <c r="AD194" s="1"/>
      <c r="AE194" s="1"/>
      <c r="AF194" s="1"/>
      <c r="AG194" s="1"/>
    </row>
    <row r="195" spans="1:33" x14ac:dyDescent="0.2">
      <c r="A195" s="1"/>
      <c r="B195" s="76"/>
      <c r="C195" s="33" t="s">
        <v>6</v>
      </c>
      <c r="D195" s="46">
        <v>18642300</v>
      </c>
      <c r="E195" s="24">
        <f t="shared" si="56"/>
        <v>1.1117736035206605E-3</v>
      </c>
      <c r="F195" s="137">
        <v>93.345234161228689</v>
      </c>
      <c r="G195" s="23">
        <v>7808599</v>
      </c>
      <c r="H195" s="24">
        <f t="shared" si="57"/>
        <v>1.6819069312103307E-2</v>
      </c>
      <c r="I195" s="141">
        <v>39.099011502128825</v>
      </c>
      <c r="J195" s="145">
        <f t="shared" si="58"/>
        <v>26450899</v>
      </c>
      <c r="K195" s="6"/>
      <c r="L195" s="1"/>
      <c r="M195" s="1"/>
      <c r="N195" s="1"/>
      <c r="O195" s="1"/>
      <c r="P195" s="1"/>
      <c r="Q195" s="1"/>
      <c r="R195" s="1"/>
      <c r="S195" s="1"/>
      <c r="T195" s="1"/>
      <c r="U195" s="1"/>
      <c r="V195" s="1"/>
      <c r="W195" s="1"/>
      <c r="X195" s="1"/>
      <c r="Y195" s="1"/>
      <c r="Z195" s="1"/>
      <c r="AA195" s="1"/>
      <c r="AB195" s="1"/>
      <c r="AC195" s="1"/>
      <c r="AD195" s="1"/>
      <c r="AE195" s="1"/>
      <c r="AF195" s="1"/>
      <c r="AG195" s="1"/>
    </row>
    <row r="196" spans="1:33" x14ac:dyDescent="0.2">
      <c r="A196" s="1"/>
      <c r="B196" s="40"/>
      <c r="C196" s="33" t="s">
        <v>7</v>
      </c>
      <c r="D196" s="46">
        <v>18704545</v>
      </c>
      <c r="E196" s="24">
        <f t="shared" si="56"/>
        <v>3.3389120441147391E-3</v>
      </c>
      <c r="F196" s="137">
        <v>93.607891019380745</v>
      </c>
      <c r="G196" s="23">
        <v>8311165</v>
      </c>
      <c r="H196" s="24">
        <f t="shared" si="57"/>
        <v>6.4360585042207985E-2</v>
      </c>
      <c r="I196" s="141">
        <v>41.593667612021122</v>
      </c>
      <c r="J196" s="145">
        <f t="shared" si="58"/>
        <v>27015710</v>
      </c>
      <c r="K196" s="6"/>
      <c r="L196" s="1"/>
      <c r="M196" s="1"/>
      <c r="N196" s="1"/>
      <c r="O196" s="1"/>
      <c r="P196" s="1"/>
      <c r="Q196" s="1"/>
      <c r="R196" s="1"/>
      <c r="S196" s="1"/>
      <c r="T196" s="1"/>
      <c r="U196" s="1"/>
      <c r="V196" s="1"/>
      <c r="W196" s="1"/>
      <c r="X196" s="1"/>
      <c r="Y196" s="1"/>
      <c r="Z196" s="1"/>
      <c r="AA196" s="1"/>
      <c r="AB196" s="1"/>
      <c r="AC196" s="1"/>
      <c r="AD196" s="1"/>
      <c r="AE196" s="1"/>
      <c r="AF196" s="1"/>
      <c r="AG196" s="1"/>
    </row>
    <row r="197" spans="1:33" x14ac:dyDescent="0.2">
      <c r="A197" s="1"/>
      <c r="B197" s="40"/>
      <c r="C197" s="33" t="s">
        <v>8</v>
      </c>
      <c r="D197" s="46">
        <v>18616716</v>
      </c>
      <c r="E197" s="24">
        <f t="shared" si="56"/>
        <v>-4.6955967119221009E-3</v>
      </c>
      <c r="F197" s="137">
        <v>93.119612634108577</v>
      </c>
      <c r="G197" s="23">
        <v>8137646</v>
      </c>
      <c r="H197" s="24">
        <f t="shared" si="57"/>
        <v>-2.0877819174568213E-2</v>
      </c>
      <c r="I197" s="141">
        <v>40.703980405217713</v>
      </c>
      <c r="J197" s="145">
        <f t="shared" si="58"/>
        <v>26754362</v>
      </c>
      <c r="K197" s="6"/>
      <c r="L197" s="1"/>
      <c r="M197" s="1"/>
      <c r="N197" s="1"/>
      <c r="O197" s="1"/>
      <c r="P197" s="1"/>
      <c r="Q197" s="1"/>
      <c r="R197" s="1"/>
      <c r="S197" s="1"/>
      <c r="T197" s="1"/>
      <c r="U197" s="1"/>
      <c r="V197" s="1"/>
      <c r="W197" s="1"/>
      <c r="X197" s="1"/>
      <c r="Y197" s="1"/>
      <c r="Z197" s="1"/>
      <c r="AA197" s="1"/>
      <c r="AB197" s="1"/>
      <c r="AC197" s="1"/>
      <c r="AD197" s="1"/>
      <c r="AE197" s="1"/>
      <c r="AF197" s="1"/>
      <c r="AG197" s="1"/>
    </row>
    <row r="198" spans="1:33" x14ac:dyDescent="0.2">
      <c r="A198" s="1"/>
      <c r="B198" s="76"/>
      <c r="C198" s="33" t="s">
        <v>9</v>
      </c>
      <c r="D198" s="46">
        <v>18686996</v>
      </c>
      <c r="E198" s="24">
        <f t="shared" si="56"/>
        <v>3.7751019030423105E-3</v>
      </c>
      <c r="F198" s="137">
        <v>93.422282354789758</v>
      </c>
      <c r="G198" s="23">
        <v>7983686</v>
      </c>
      <c r="H198" s="24">
        <f t="shared" si="57"/>
        <v>-1.8919476221993414E-2</v>
      </c>
      <c r="I198" s="141">
        <v>39.91300515738228</v>
      </c>
      <c r="J198" s="145">
        <f t="shared" si="58"/>
        <v>26670682</v>
      </c>
      <c r="K198" s="6"/>
      <c r="L198" s="1"/>
      <c r="M198" s="1"/>
      <c r="N198" s="1"/>
      <c r="O198" s="1"/>
      <c r="P198" s="1"/>
      <c r="Q198" s="1"/>
      <c r="R198" s="1"/>
      <c r="S198" s="1"/>
      <c r="T198" s="1"/>
      <c r="U198" s="1"/>
      <c r="V198" s="1"/>
      <c r="W198" s="1"/>
      <c r="X198" s="1"/>
      <c r="Y198" s="1"/>
      <c r="Z198" s="1"/>
      <c r="AA198" s="1"/>
      <c r="AB198" s="1"/>
      <c r="AC198" s="1"/>
      <c r="AD198" s="1"/>
      <c r="AE198" s="1"/>
      <c r="AF198" s="1"/>
      <c r="AG198" s="1"/>
    </row>
    <row r="199" spans="1:33" x14ac:dyDescent="0.2">
      <c r="A199" s="1"/>
      <c r="B199" s="40"/>
      <c r="C199" s="33" t="s">
        <v>10</v>
      </c>
      <c r="D199" s="46">
        <v>18697833</v>
      </c>
      <c r="E199" s="24">
        <f t="shared" si="56"/>
        <v>5.7992199495315866E-4</v>
      </c>
      <c r="F199" s="137">
        <v>93.427616443413839</v>
      </c>
      <c r="G199" s="23">
        <v>8042009</v>
      </c>
      <c r="H199" s="24">
        <f t="shared" si="57"/>
        <v>7.3052722764899158E-3</v>
      </c>
      <c r="I199" s="141">
        <v>40.183572732010283</v>
      </c>
      <c r="J199" s="145">
        <f t="shared" si="58"/>
        <v>26739842</v>
      </c>
      <c r="K199" s="6"/>
      <c r="L199" s="1"/>
      <c r="M199" s="1"/>
      <c r="N199" s="1"/>
      <c r="O199" s="1"/>
      <c r="P199" s="1"/>
      <c r="Q199" s="1"/>
      <c r="R199" s="1"/>
      <c r="S199" s="1"/>
      <c r="T199" s="1"/>
      <c r="U199" s="1"/>
      <c r="V199" s="1"/>
      <c r="W199" s="1"/>
      <c r="X199" s="1"/>
      <c r="Y199" s="1"/>
      <c r="Z199" s="1"/>
      <c r="AA199" s="1"/>
      <c r="AB199" s="1"/>
      <c r="AC199" s="1"/>
      <c r="AD199" s="1"/>
      <c r="AE199" s="1"/>
      <c r="AF199" s="1"/>
      <c r="AG199" s="1"/>
    </row>
    <row r="200" spans="1:33" ht="13.5" thickBot="1" x14ac:dyDescent="0.25">
      <c r="A200" s="1"/>
      <c r="B200" s="41"/>
      <c r="C200" s="35" t="s">
        <v>11</v>
      </c>
      <c r="D200" s="48">
        <v>18748328</v>
      </c>
      <c r="E200" s="55">
        <f t="shared" si="56"/>
        <v>2.7005803292821096E-3</v>
      </c>
      <c r="F200" s="142">
        <v>93.631000927753547</v>
      </c>
      <c r="G200" s="49">
        <v>7962351</v>
      </c>
      <c r="H200" s="55">
        <f t="shared" si="57"/>
        <v>-9.9052363656891851E-3</v>
      </c>
      <c r="I200" s="143">
        <v>39.764766963117957</v>
      </c>
      <c r="J200" s="146">
        <f t="shared" si="58"/>
        <v>26710679</v>
      </c>
      <c r="K200" s="6"/>
      <c r="L200" s="1"/>
      <c r="M200" s="1"/>
      <c r="N200" s="1"/>
      <c r="O200" s="1"/>
      <c r="P200" s="1"/>
      <c r="Q200" s="1"/>
      <c r="R200" s="1"/>
      <c r="S200" s="1"/>
      <c r="T200" s="1"/>
      <c r="U200" s="1"/>
      <c r="V200" s="1"/>
      <c r="W200" s="1"/>
      <c r="X200" s="1"/>
      <c r="Y200" s="1"/>
      <c r="Z200" s="1"/>
      <c r="AA200" s="1"/>
      <c r="AB200" s="1"/>
      <c r="AC200" s="1"/>
      <c r="AD200" s="1"/>
      <c r="AE200" s="1"/>
      <c r="AF200" s="1"/>
      <c r="AG200" s="1"/>
    </row>
    <row r="201" spans="1:33" x14ac:dyDescent="0.2">
      <c r="A201" s="1"/>
      <c r="B201" s="42">
        <v>2024</v>
      </c>
      <c r="C201" s="31" t="s">
        <v>1</v>
      </c>
      <c r="D201" s="43">
        <v>18771551</v>
      </c>
      <c r="E201" s="56">
        <f t="shared" si="56"/>
        <v>1.2386704563736028E-3</v>
      </c>
      <c r="F201" s="136">
        <v>93.698045120457934</v>
      </c>
      <c r="G201" s="44">
        <v>7965459</v>
      </c>
      <c r="H201" s="56">
        <f t="shared" si="57"/>
        <v>3.9033697459456285E-4</v>
      </c>
      <c r="I201" s="140">
        <v>39.759524228294062</v>
      </c>
      <c r="J201" s="144">
        <f t="shared" si="58"/>
        <v>26737010</v>
      </c>
      <c r="K201" s="6"/>
      <c r="L201" s="1"/>
      <c r="M201" s="1"/>
      <c r="N201" s="1"/>
      <c r="O201" s="1"/>
      <c r="P201" s="1"/>
      <c r="Q201" s="1"/>
      <c r="R201" s="1"/>
      <c r="S201" s="1"/>
      <c r="T201" s="1"/>
      <c r="U201" s="1"/>
      <c r="V201" s="1"/>
      <c r="W201" s="1"/>
      <c r="X201" s="1"/>
      <c r="Y201" s="1"/>
      <c r="Z201" s="1"/>
      <c r="AA201" s="1"/>
      <c r="AB201" s="1"/>
      <c r="AC201" s="1"/>
      <c r="AD201" s="1"/>
      <c r="AE201" s="1"/>
      <c r="AF201" s="1"/>
      <c r="AG201" s="1"/>
    </row>
    <row r="202" spans="1:33" x14ac:dyDescent="0.2">
      <c r="A202" s="1"/>
      <c r="B202" s="40"/>
      <c r="C202" s="33" t="s">
        <v>33</v>
      </c>
      <c r="D202" s="46">
        <v>18830267</v>
      </c>
      <c r="E202" s="24">
        <f t="shared" si="56"/>
        <v>3.1279248049349562E-3</v>
      </c>
      <c r="F202" s="137">
        <v>93.942089954536598</v>
      </c>
      <c r="G202" s="23">
        <v>7627143</v>
      </c>
      <c r="H202" s="24">
        <f t="shared" si="57"/>
        <v>-4.2472881977046129E-2</v>
      </c>
      <c r="I202" s="141">
        <v>38.050960923820895</v>
      </c>
      <c r="J202" s="145">
        <f t="shared" si="58"/>
        <v>26457410</v>
      </c>
      <c r="K202" s="6"/>
      <c r="L202" s="1"/>
      <c r="M202" s="1"/>
      <c r="N202" s="1"/>
      <c r="O202" s="1"/>
      <c r="P202" s="1"/>
      <c r="Q202" s="1"/>
      <c r="R202" s="1"/>
      <c r="S202" s="1"/>
      <c r="T202" s="1"/>
      <c r="U202" s="1"/>
      <c r="V202" s="1"/>
      <c r="W202" s="1"/>
      <c r="X202" s="1"/>
      <c r="Y202" s="1"/>
      <c r="Z202" s="1"/>
      <c r="AA202" s="1"/>
      <c r="AB202" s="1"/>
      <c r="AC202" s="1"/>
      <c r="AD202" s="1"/>
      <c r="AE202" s="1"/>
      <c r="AF202" s="1"/>
      <c r="AG202" s="1"/>
    </row>
    <row r="203" spans="1:33" x14ac:dyDescent="0.2">
      <c r="A203" s="1"/>
      <c r="B203" s="40"/>
      <c r="C203" s="33" t="s">
        <v>2</v>
      </c>
      <c r="D203" s="46">
        <v>18843154</v>
      </c>
      <c r="E203" s="24">
        <f t="shared" si="56"/>
        <v>6.8437691297740244E-4</v>
      </c>
      <c r="F203" s="137">
        <v>93.957363760318032</v>
      </c>
      <c r="G203" s="23">
        <v>7813297</v>
      </c>
      <c r="H203" s="24">
        <f t="shared" si="57"/>
        <v>2.4406779838794135E-2</v>
      </c>
      <c r="I203" s="141">
        <v>38.959337083186902</v>
      </c>
      <c r="J203" s="145">
        <f t="shared" si="58"/>
        <v>26656451</v>
      </c>
      <c r="K203" s="6"/>
      <c r="L203" s="1"/>
      <c r="M203" s="1"/>
      <c r="N203" s="1"/>
      <c r="O203" s="1"/>
      <c r="P203" s="1"/>
      <c r="Q203" s="1"/>
      <c r="R203" s="1"/>
      <c r="S203" s="1"/>
      <c r="T203" s="1"/>
      <c r="U203" s="1"/>
      <c r="V203" s="1"/>
      <c r="W203" s="1"/>
      <c r="X203" s="1"/>
      <c r="Y203" s="1"/>
      <c r="Z203" s="1"/>
      <c r="AA203" s="1"/>
      <c r="AB203" s="1"/>
      <c r="AC203" s="1"/>
      <c r="AD203" s="1"/>
      <c r="AE203" s="1"/>
      <c r="AF203" s="1"/>
      <c r="AG203" s="1"/>
    </row>
    <row r="204" spans="1:33" x14ac:dyDescent="0.2">
      <c r="A204" s="1"/>
      <c r="B204" s="40"/>
      <c r="C204" s="33" t="s">
        <v>3</v>
      </c>
      <c r="D204" s="46">
        <v>18828476</v>
      </c>
      <c r="E204" s="24">
        <f t="shared" ref="E204:E215" si="59">+D204/D203-1</f>
        <v>-7.7895664388238917E-4</v>
      </c>
      <c r="F204" s="137">
        <v>93.835246291442559</v>
      </c>
      <c r="G204" s="23">
        <v>7686826</v>
      </c>
      <c r="H204" s="24">
        <f t="shared" ref="H204:H215" si="60">+G204/G203-1</f>
        <v>-1.6186636704069945E-2</v>
      </c>
      <c r="I204" s="141">
        <v>38.308741021284156</v>
      </c>
      <c r="J204" s="145">
        <f t="shared" ref="J204:J215" si="61">+D204+G204</f>
        <v>26515302</v>
      </c>
      <c r="K204" s="6"/>
      <c r="L204" s="1"/>
      <c r="M204" s="1"/>
      <c r="N204" s="1"/>
      <c r="O204" s="1"/>
      <c r="P204" s="1"/>
      <c r="Q204" s="1"/>
      <c r="R204" s="1"/>
      <c r="S204" s="1"/>
      <c r="T204" s="1"/>
      <c r="U204" s="1"/>
      <c r="V204" s="1"/>
      <c r="W204" s="1"/>
      <c r="X204" s="1"/>
      <c r="Y204" s="1"/>
      <c r="Z204" s="1"/>
      <c r="AA204" s="1"/>
      <c r="AB204" s="1"/>
      <c r="AC204" s="1"/>
      <c r="AD204" s="1"/>
      <c r="AE204" s="1"/>
      <c r="AF204" s="1"/>
      <c r="AG204" s="1"/>
    </row>
    <row r="205" spans="1:33" x14ac:dyDescent="0.2">
      <c r="A205" s="1"/>
      <c r="B205" s="40"/>
      <c r="C205" s="33" t="s">
        <v>4</v>
      </c>
      <c r="D205" s="46">
        <v>18825824</v>
      </c>
      <c r="E205" s="24">
        <f t="shared" si="59"/>
        <v>-1.4085048625289698E-4</v>
      </c>
      <c r="F205" s="137">
        <v>93.773158652640404</v>
      </c>
      <c r="G205" s="23">
        <v>7826092</v>
      </c>
      <c r="H205" s="24">
        <f t="shared" si="60"/>
        <v>1.8117490886355503E-2</v>
      </c>
      <c r="I205" s="141">
        <v>38.98248314369453</v>
      </c>
      <c r="J205" s="145">
        <f t="shared" si="61"/>
        <v>26651916</v>
      </c>
      <c r="K205" s="6"/>
      <c r="L205" s="1"/>
      <c r="M205" s="1"/>
      <c r="N205" s="1"/>
      <c r="O205" s="1"/>
      <c r="P205" s="1"/>
      <c r="Q205" s="1"/>
      <c r="R205" s="1"/>
      <c r="S205" s="1"/>
      <c r="T205" s="1"/>
      <c r="U205" s="1"/>
      <c r="V205" s="1"/>
      <c r="W205" s="1"/>
      <c r="X205" s="1"/>
      <c r="Y205" s="1"/>
      <c r="Z205" s="1"/>
      <c r="AA205" s="1"/>
      <c r="AB205" s="1"/>
      <c r="AC205" s="1"/>
      <c r="AD205" s="1"/>
      <c r="AE205" s="1"/>
      <c r="AF205" s="1"/>
      <c r="AG205" s="1"/>
    </row>
    <row r="206" spans="1:33" x14ac:dyDescent="0.2">
      <c r="A206" s="1"/>
      <c r="B206" s="32"/>
      <c r="C206" s="33" t="s">
        <v>5</v>
      </c>
      <c r="D206" s="46">
        <v>18781980</v>
      </c>
      <c r="E206" s="24">
        <f t="shared" si="59"/>
        <v>-2.3289286036032308E-3</v>
      </c>
      <c r="F206" s="137">
        <v>93.506061346951569</v>
      </c>
      <c r="G206" s="23">
        <v>8096220</v>
      </c>
      <c r="H206" s="24">
        <f t="shared" si="60"/>
        <v>3.4516333311696235E-2</v>
      </c>
      <c r="I206" s="141">
        <v>40.307020026558234</v>
      </c>
      <c r="J206" s="145">
        <f t="shared" si="61"/>
        <v>26878200</v>
      </c>
      <c r="K206" s="6"/>
      <c r="L206" s="1"/>
      <c r="M206" s="1"/>
      <c r="N206" s="1"/>
      <c r="O206" s="1"/>
      <c r="P206" s="1"/>
      <c r="Q206" s="1"/>
      <c r="R206" s="1"/>
      <c r="S206" s="1"/>
      <c r="T206" s="1"/>
      <c r="U206" s="1"/>
      <c r="V206" s="1"/>
      <c r="W206" s="1"/>
      <c r="X206" s="1"/>
      <c r="Y206" s="1"/>
      <c r="Z206" s="1"/>
      <c r="AA206" s="1"/>
      <c r="AB206" s="1"/>
      <c r="AC206" s="1"/>
      <c r="AD206" s="1"/>
      <c r="AE206" s="1"/>
      <c r="AF206" s="1"/>
      <c r="AG206" s="1"/>
    </row>
    <row r="207" spans="1:33" x14ac:dyDescent="0.2">
      <c r="A207" s="1"/>
      <c r="B207" s="32"/>
      <c r="C207" s="33" t="s">
        <v>6</v>
      </c>
      <c r="D207" s="46">
        <v>18809897</v>
      </c>
      <c r="E207" s="24">
        <f t="shared" si="59"/>
        <v>1.4863715114168397E-3</v>
      </c>
      <c r="F207" s="137">
        <v>93.59822455984073</v>
      </c>
      <c r="G207" s="23">
        <v>8293291</v>
      </c>
      <c r="H207" s="24">
        <f t="shared" si="60"/>
        <v>2.4341112272146859E-2</v>
      </c>
      <c r="I207" s="141">
        <v>41.267494094098765</v>
      </c>
      <c r="J207" s="145">
        <f t="shared" si="61"/>
        <v>27103188</v>
      </c>
      <c r="K207" s="6"/>
      <c r="L207" s="1"/>
      <c r="M207" s="1"/>
      <c r="N207" s="1"/>
      <c r="O207" s="1"/>
      <c r="P207" s="1"/>
      <c r="Q207" s="1"/>
      <c r="R207" s="1"/>
      <c r="S207" s="1"/>
      <c r="T207" s="1"/>
      <c r="U207" s="1"/>
      <c r="V207" s="1"/>
      <c r="W207" s="1"/>
      <c r="X207" s="1"/>
      <c r="Y207" s="1"/>
      <c r="Z207" s="1"/>
      <c r="AA207" s="1"/>
      <c r="AB207" s="1"/>
      <c r="AC207" s="1"/>
      <c r="AD207" s="1"/>
      <c r="AE207" s="1"/>
      <c r="AF207" s="1"/>
      <c r="AG207" s="1"/>
    </row>
    <row r="208" spans="1:33" x14ac:dyDescent="0.2">
      <c r="A208" s="1"/>
      <c r="B208" s="32"/>
      <c r="C208" s="33" t="s">
        <v>7</v>
      </c>
      <c r="D208" s="46">
        <v>18809628</v>
      </c>
      <c r="E208" s="24">
        <f t="shared" si="59"/>
        <v>-1.4300982084103353E-5</v>
      </c>
      <c r="F208" s="137">
        <v>93.550111946535679</v>
      </c>
      <c r="G208" s="23">
        <v>7036945</v>
      </c>
      <c r="H208" s="24">
        <f t="shared" si="60"/>
        <v>-0.15148943887293953</v>
      </c>
      <c r="I208" s="141">
        <v>34.998405737296586</v>
      </c>
      <c r="J208" s="145">
        <f t="shared" si="61"/>
        <v>25846573</v>
      </c>
      <c r="K208" s="6"/>
      <c r="L208" s="1"/>
      <c r="M208" s="1"/>
      <c r="N208" s="1"/>
      <c r="O208" s="1"/>
      <c r="P208" s="1"/>
      <c r="Q208" s="1"/>
      <c r="R208" s="1"/>
      <c r="S208" s="1"/>
      <c r="T208" s="1"/>
      <c r="U208" s="1"/>
      <c r="V208" s="1"/>
      <c r="W208" s="1"/>
      <c r="X208" s="1"/>
      <c r="Y208" s="1"/>
      <c r="Z208" s="1"/>
      <c r="AA208" s="1"/>
      <c r="AB208" s="1"/>
      <c r="AC208" s="1"/>
      <c r="AD208" s="1"/>
      <c r="AE208" s="1"/>
      <c r="AF208" s="1"/>
      <c r="AG208" s="1"/>
    </row>
    <row r="209" spans="1:33" x14ac:dyDescent="0.2">
      <c r="A209" s="1"/>
      <c r="B209" s="32"/>
      <c r="C209" s="33" t="s">
        <v>8</v>
      </c>
      <c r="D209" s="46">
        <v>18756505</v>
      </c>
      <c r="E209" s="24">
        <f t="shared" si="59"/>
        <v>-2.8242451153207559E-3</v>
      </c>
      <c r="F209" s="137">
        <v>93.239308128875621</v>
      </c>
      <c r="G209" s="23">
        <v>6941031</v>
      </c>
      <c r="H209" s="24">
        <f t="shared" si="60"/>
        <v>-1.3630062477396065E-2</v>
      </c>
      <c r="I209" s="141">
        <v>34.504132200592686</v>
      </c>
      <c r="J209" s="145">
        <f t="shared" si="61"/>
        <v>25697536</v>
      </c>
      <c r="K209" s="6"/>
      <c r="L209" s="1"/>
      <c r="M209" s="1"/>
      <c r="N209" s="1"/>
      <c r="O209" s="1"/>
      <c r="P209" s="1"/>
      <c r="Q209" s="1"/>
      <c r="R209" s="1"/>
      <c r="S209" s="1"/>
      <c r="T209" s="1"/>
      <c r="U209" s="1"/>
      <c r="V209" s="1"/>
      <c r="W209" s="1"/>
      <c r="X209" s="1"/>
      <c r="Y209" s="1"/>
      <c r="Z209" s="1"/>
      <c r="AA209" s="1"/>
      <c r="AB209" s="1"/>
      <c r="AC209" s="1"/>
      <c r="AD209" s="1"/>
      <c r="AE209" s="1"/>
      <c r="AF209" s="1"/>
      <c r="AG209" s="1"/>
    </row>
    <row r="210" spans="1:33" x14ac:dyDescent="0.2">
      <c r="A210" s="1"/>
      <c r="B210" s="76"/>
      <c r="C210" s="33" t="s">
        <v>9</v>
      </c>
      <c r="D210" s="46">
        <v>18844872</v>
      </c>
      <c r="E210" s="24">
        <f t="shared" si="59"/>
        <v>4.7112721693087778E-3</v>
      </c>
      <c r="F210" s="137">
        <v>93.631815735707221</v>
      </c>
      <c r="G210" s="23">
        <v>7173604</v>
      </c>
      <c r="H210" s="24">
        <f t="shared" si="60"/>
        <v>3.3506981887849285E-2</v>
      </c>
      <c r="I210" s="141">
        <v>35.642458483609353</v>
      </c>
      <c r="J210" s="145">
        <f t="shared" si="61"/>
        <v>26018476</v>
      </c>
      <c r="K210" s="6"/>
      <c r="L210" s="1"/>
      <c r="M210" s="1"/>
      <c r="N210" s="1"/>
      <c r="O210" s="1"/>
      <c r="P210" s="1"/>
      <c r="Q210" s="1"/>
      <c r="R210" s="1"/>
      <c r="S210" s="1"/>
      <c r="T210" s="1"/>
      <c r="U210" s="1"/>
      <c r="V210" s="1"/>
      <c r="W210" s="1"/>
      <c r="X210" s="1"/>
      <c r="Y210" s="1"/>
      <c r="Z210" s="1"/>
      <c r="AA210" s="1"/>
      <c r="AB210" s="1"/>
      <c r="AC210" s="1"/>
      <c r="AD210" s="1"/>
      <c r="AE210" s="1"/>
      <c r="AF210" s="1"/>
      <c r="AG210" s="1"/>
    </row>
    <row r="211" spans="1:33" x14ac:dyDescent="0.2">
      <c r="A211" s="1"/>
      <c r="B211" s="40"/>
      <c r="C211" s="33" t="s">
        <v>10</v>
      </c>
      <c r="D211" s="46">
        <v>18926916</v>
      </c>
      <c r="E211" s="24">
        <f t="shared" si="59"/>
        <v>4.3536512214039647E-3</v>
      </c>
      <c r="F211" s="137">
        <v>93.992531118806951</v>
      </c>
      <c r="G211" s="23">
        <v>7265860</v>
      </c>
      <c r="H211" s="24">
        <f t="shared" si="60"/>
        <v>1.2860481286672609E-2</v>
      </c>
      <c r="I211" s="141">
        <v>36.082823644110576</v>
      </c>
      <c r="J211" s="145">
        <f t="shared" si="61"/>
        <v>26192776</v>
      </c>
      <c r="K211" s="6"/>
      <c r="L211" s="1"/>
      <c r="M211" s="1"/>
      <c r="N211" s="1"/>
      <c r="O211" s="1"/>
      <c r="P211" s="1"/>
      <c r="Q211" s="1"/>
      <c r="R211" s="1"/>
      <c r="S211" s="1"/>
      <c r="T211" s="1"/>
      <c r="U211" s="1"/>
      <c r="V211" s="1"/>
      <c r="W211" s="1"/>
      <c r="X211" s="1"/>
      <c r="Y211" s="1"/>
      <c r="Z211" s="1"/>
      <c r="AA211" s="1"/>
      <c r="AB211" s="1"/>
      <c r="AC211" s="1"/>
      <c r="AD211" s="1"/>
      <c r="AE211" s="1"/>
      <c r="AF211" s="1"/>
      <c r="AG211" s="1"/>
    </row>
    <row r="212" spans="1:33" ht="13.5" thickBot="1" x14ac:dyDescent="0.25">
      <c r="A212" s="1"/>
      <c r="B212" s="41"/>
      <c r="C212" s="35" t="s">
        <v>11</v>
      </c>
      <c r="D212" s="48">
        <v>18968418</v>
      </c>
      <c r="E212" s="55">
        <f t="shared" si="59"/>
        <v>2.1927502610568084E-3</v>
      </c>
      <c r="F212" s="142">
        <v>94.151652395073683</v>
      </c>
      <c r="G212" s="49">
        <v>7251608</v>
      </c>
      <c r="H212" s="55">
        <f t="shared" si="60"/>
        <v>-1.9615021484036266E-3</v>
      </c>
      <c r="I212" s="143">
        <v>35.994086366155337</v>
      </c>
      <c r="J212" s="146">
        <f t="shared" si="61"/>
        <v>26220026</v>
      </c>
      <c r="K212" s="6"/>
      <c r="L212" s="1"/>
      <c r="M212" s="1"/>
      <c r="N212" s="1"/>
      <c r="O212" s="1"/>
      <c r="P212" s="1"/>
      <c r="Q212" s="1"/>
      <c r="R212" s="1"/>
      <c r="S212" s="1"/>
      <c r="T212" s="1"/>
      <c r="U212" s="1"/>
      <c r="V212" s="1"/>
      <c r="W212" s="1"/>
      <c r="X212" s="1"/>
      <c r="Y212" s="1"/>
      <c r="Z212" s="1"/>
      <c r="AA212" s="1"/>
      <c r="AB212" s="1"/>
      <c r="AC212" s="1"/>
      <c r="AD212" s="1"/>
      <c r="AE212" s="1"/>
      <c r="AF212" s="1"/>
      <c r="AG212" s="1"/>
    </row>
    <row r="213" spans="1:33" x14ac:dyDescent="0.2">
      <c r="A213" s="1"/>
      <c r="B213" s="42">
        <v>2025</v>
      </c>
      <c r="C213" s="31" t="s">
        <v>1</v>
      </c>
      <c r="D213" s="43">
        <v>19032924</v>
      </c>
      <c r="E213" s="56">
        <f t="shared" si="59"/>
        <v>3.4007053197584458E-3</v>
      </c>
      <c r="F213" s="136">
        <v>94.424740779907779</v>
      </c>
      <c r="G213" s="44">
        <v>7090961</v>
      </c>
      <c r="H213" s="56">
        <f t="shared" si="60"/>
        <v>-2.215329344884609E-2</v>
      </c>
      <c r="I213" s="140">
        <v>35.179153466142964</v>
      </c>
      <c r="J213" s="144">
        <f t="shared" si="61"/>
        <v>26123885</v>
      </c>
      <c r="K213" s="6"/>
      <c r="L213" s="1"/>
      <c r="M213" s="1"/>
      <c r="N213" s="1"/>
      <c r="O213" s="1"/>
      <c r="P213" s="1"/>
      <c r="Q213" s="1"/>
      <c r="R213" s="1"/>
      <c r="S213" s="1"/>
      <c r="T213" s="1"/>
      <c r="U213" s="1"/>
      <c r="V213" s="1"/>
      <c r="W213" s="1"/>
      <c r="X213" s="1"/>
      <c r="Y213" s="1"/>
      <c r="Z213" s="1"/>
      <c r="AA213" s="1"/>
      <c r="AB213" s="1"/>
      <c r="AC213" s="1"/>
      <c r="AD213" s="1"/>
      <c r="AE213" s="1"/>
      <c r="AF213" s="1"/>
      <c r="AG213" s="1"/>
    </row>
    <row r="214" spans="1:33" x14ac:dyDescent="0.2">
      <c r="A214" s="1"/>
      <c r="B214" s="40"/>
      <c r="C214" s="33" t="s">
        <v>33</v>
      </c>
      <c r="D214" s="46">
        <v>19021634</v>
      </c>
      <c r="E214" s="24">
        <f t="shared" si="59"/>
        <v>-5.9318263447061259E-4</v>
      </c>
      <c r="F214" s="137">
        <v>94.321710858773855</v>
      </c>
      <c r="G214" s="23">
        <v>6626151</v>
      </c>
      <c r="H214" s="24">
        <f t="shared" si="60"/>
        <v>-6.5549648348087075E-2</v>
      </c>
      <c r="I214" s="141">
        <v>32.856793413677046</v>
      </c>
      <c r="J214" s="145">
        <f t="shared" si="61"/>
        <v>25647785</v>
      </c>
      <c r="K214" s="6"/>
      <c r="L214" s="1"/>
      <c r="M214" s="1"/>
      <c r="N214" s="1"/>
      <c r="O214" s="1"/>
      <c r="P214" s="1"/>
      <c r="Q214" s="1"/>
      <c r="R214" s="1"/>
      <c r="S214" s="1"/>
      <c r="T214" s="1"/>
      <c r="U214" s="1"/>
      <c r="V214" s="1"/>
      <c r="W214" s="1"/>
      <c r="X214" s="1"/>
      <c r="Y214" s="1"/>
      <c r="Z214" s="1"/>
      <c r="AA214" s="1"/>
      <c r="AB214" s="1"/>
      <c r="AC214" s="1"/>
      <c r="AD214" s="1"/>
      <c r="AE214" s="1"/>
      <c r="AF214" s="1"/>
      <c r="AG214" s="1"/>
    </row>
    <row r="215" spans="1:33" x14ac:dyDescent="0.2">
      <c r="A215" s="1"/>
      <c r="B215" s="40"/>
      <c r="C215" s="33" t="s">
        <v>2</v>
      </c>
      <c r="D215" s="46">
        <v>19126273</v>
      </c>
      <c r="E215" s="24">
        <f t="shared" si="59"/>
        <v>5.5010521178149308E-3</v>
      </c>
      <c r="F215" s="137">
        <v>94.793349136624983</v>
      </c>
      <c r="G215" s="23">
        <v>6216792</v>
      </c>
      <c r="H215" s="24">
        <f t="shared" si="60"/>
        <v>-6.1779304455935269E-2</v>
      </c>
      <c r="I215" s="141">
        <v>30.811571839729417</v>
      </c>
      <c r="J215" s="145">
        <f t="shared" si="61"/>
        <v>25343065</v>
      </c>
      <c r="K215" s="6"/>
      <c r="L215" s="1"/>
      <c r="M215" s="1"/>
      <c r="N215" s="1"/>
      <c r="O215" s="1"/>
      <c r="P215" s="1"/>
      <c r="Q215" s="1"/>
      <c r="R215" s="1"/>
      <c r="S215" s="1"/>
      <c r="T215" s="1"/>
      <c r="U215" s="1"/>
      <c r="V215" s="1"/>
      <c r="W215" s="1"/>
      <c r="X215" s="1"/>
      <c r="Y215" s="1"/>
      <c r="Z215" s="1"/>
      <c r="AA215" s="1"/>
      <c r="AB215" s="1"/>
      <c r="AC215" s="1"/>
      <c r="AD215" s="1"/>
      <c r="AE215" s="1"/>
      <c r="AF215" s="1"/>
      <c r="AG215" s="1"/>
    </row>
    <row r="216" spans="1:33" x14ac:dyDescent="0.2">
      <c r="A216" s="1"/>
      <c r="B216" s="40"/>
      <c r="C216" s="33" t="s">
        <v>3</v>
      </c>
      <c r="D216" s="46">
        <v>18843479</v>
      </c>
      <c r="E216" s="24">
        <f t="shared" ref="E216:E218" si="62">+D216/D215-1</f>
        <v>-1.478563021661361E-2</v>
      </c>
      <c r="F216" s="137">
        <v>93.345284013256602</v>
      </c>
      <c r="G216" s="23">
        <v>5894742</v>
      </c>
      <c r="H216" s="24">
        <f t="shared" ref="H216:H218" si="63">+G216/G215-1</f>
        <v>-5.1803245146371357E-2</v>
      </c>
      <c r="I216" s="141">
        <v>29.200890460560508</v>
      </c>
      <c r="J216" s="145">
        <f t="shared" ref="J216:J218" si="64">+D216+G216</f>
        <v>24738221</v>
      </c>
      <c r="K216" s="6"/>
      <c r="L216" s="1"/>
      <c r="M216" s="1"/>
      <c r="N216" s="1"/>
      <c r="O216" s="1"/>
      <c r="P216" s="1"/>
      <c r="Q216" s="1"/>
      <c r="R216" s="1"/>
      <c r="S216" s="1"/>
      <c r="T216" s="1"/>
      <c r="U216" s="1"/>
      <c r="V216" s="1"/>
      <c r="W216" s="1"/>
      <c r="X216" s="1"/>
      <c r="Y216" s="1"/>
      <c r="Z216" s="1"/>
      <c r="AA216" s="1"/>
      <c r="AB216" s="1"/>
      <c r="AC216" s="1"/>
      <c r="AD216" s="1"/>
      <c r="AE216" s="1"/>
      <c r="AF216" s="1"/>
      <c r="AG216" s="1"/>
    </row>
    <row r="217" spans="1:33" x14ac:dyDescent="0.2">
      <c r="A217" s="1"/>
      <c r="B217" s="40"/>
      <c r="C217" s="33" t="s">
        <v>4</v>
      </c>
      <c r="D217" s="46">
        <v>18996648</v>
      </c>
      <c r="E217" s="24">
        <f t="shared" si="62"/>
        <v>8.1284883752092973E-3</v>
      </c>
      <c r="F217" s="137">
        <v>94.057223124037932</v>
      </c>
      <c r="G217" s="23">
        <v>5708556</v>
      </c>
      <c r="H217" s="24">
        <f t="shared" si="63"/>
        <v>-3.1585097363039827E-2</v>
      </c>
      <c r="I217" s="141">
        <v>28.264508844300607</v>
      </c>
      <c r="J217" s="145">
        <f t="shared" si="64"/>
        <v>24705204</v>
      </c>
      <c r="K217" s="6"/>
      <c r="L217" s="1"/>
      <c r="M217" s="1"/>
      <c r="N217" s="1"/>
      <c r="O217" s="1"/>
      <c r="P217" s="1"/>
      <c r="Q217" s="1"/>
      <c r="R217" s="1"/>
      <c r="S217" s="1"/>
      <c r="T217" s="1"/>
      <c r="U217" s="1"/>
      <c r="V217" s="1"/>
      <c r="W217" s="1"/>
      <c r="X217" s="1"/>
      <c r="Y217" s="1"/>
      <c r="Z217" s="1"/>
      <c r="AA217" s="1"/>
      <c r="AB217" s="1"/>
      <c r="AC217" s="1"/>
      <c r="AD217" s="1"/>
      <c r="AE217" s="1"/>
      <c r="AF217" s="1"/>
      <c r="AG217" s="1"/>
    </row>
    <row r="218" spans="1:33" ht="13.5" thickBot="1" x14ac:dyDescent="0.25">
      <c r="A218" s="1"/>
      <c r="B218" s="41"/>
      <c r="C218" s="35" t="s">
        <v>5</v>
      </c>
      <c r="D218" s="48">
        <v>18904541</v>
      </c>
      <c r="E218" s="55">
        <f t="shared" si="62"/>
        <v>-4.8485922358513234E-3</v>
      </c>
      <c r="F218" s="142">
        <v>93.554634387480249</v>
      </c>
      <c r="G218" s="49">
        <v>5591694</v>
      </c>
      <c r="H218" s="55">
        <f t="shared" si="63"/>
        <v>-2.0471376649366269E-2</v>
      </c>
      <c r="I218" s="143">
        <v>27.67212849953178</v>
      </c>
      <c r="J218" s="146">
        <f t="shared" si="64"/>
        <v>24496235</v>
      </c>
      <c r="K218" s="6"/>
      <c r="L218" s="1"/>
      <c r="M218" s="1"/>
      <c r="N218" s="1"/>
      <c r="O218" s="1"/>
      <c r="P218" s="1"/>
      <c r="Q218" s="1"/>
      <c r="R218" s="1"/>
      <c r="S218" s="1"/>
      <c r="T218" s="1"/>
      <c r="U218" s="1"/>
      <c r="V218" s="1"/>
      <c r="W218" s="1"/>
      <c r="X218" s="1"/>
      <c r="Y218" s="1"/>
      <c r="Z218" s="1"/>
      <c r="AA218" s="1"/>
      <c r="AB218" s="1"/>
      <c r="AC218" s="1"/>
      <c r="AD218" s="1"/>
      <c r="AE218" s="1"/>
      <c r="AF218" s="1"/>
      <c r="AG218" s="1"/>
    </row>
    <row r="219" spans="1:33" ht="13.5" thickBot="1" x14ac:dyDescent="0.25">
      <c r="A219" s="1"/>
      <c r="B219" s="91"/>
      <c r="C219" s="19"/>
      <c r="D219" s="6"/>
      <c r="E219" s="12"/>
      <c r="F219" s="39"/>
      <c r="G219" s="11"/>
      <c r="H219" s="12"/>
      <c r="I219" s="39"/>
      <c r="J219" s="39"/>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3.5" thickBot="1" x14ac:dyDescent="0.25">
      <c r="A220" s="1"/>
      <c r="B220" s="175" t="str">
        <f>VAR</f>
        <v>VAR. JUN.24-JUN.25</v>
      </c>
      <c r="C220" s="162"/>
      <c r="D220" s="163">
        <f>+D218/D206-1</f>
        <v>6.5254568474675256E-3</v>
      </c>
      <c r="E220" s="163"/>
      <c r="F220" s="163">
        <f>+F218/F206-1</f>
        <v>5.1946408424208279E-4</v>
      </c>
      <c r="G220" s="163">
        <f>+G218/G206-1</f>
        <v>-0.30934510178824193</v>
      </c>
      <c r="H220" s="163"/>
      <c r="I220" s="164">
        <f>+I218/I206-1</f>
        <v>-0.31346627755416656</v>
      </c>
      <c r="J220" s="164">
        <f>+J218/J206-1</f>
        <v>-8.8620703767365416E-2</v>
      </c>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3.5" thickBot="1" x14ac:dyDescent="0.25">
      <c r="A221" s="1"/>
      <c r="B221" s="186" t="str">
        <f>"PART. PLAN. "&amp;RIGHT(VAR,6)</f>
        <v>PART. PLAN. JUN.25</v>
      </c>
      <c r="C221" s="162"/>
      <c r="D221" s="163">
        <f>+D218/$J$218</f>
        <v>0.77173251318008662</v>
      </c>
      <c r="E221" s="163"/>
      <c r="F221" s="163">
        <f t="shared" ref="F221:G221" si="65">+F218/$J$218</f>
        <v>3.8191434066288251E-6</v>
      </c>
      <c r="G221" s="163">
        <f t="shared" si="65"/>
        <v>0.22826748681991335</v>
      </c>
      <c r="H221" s="163"/>
      <c r="I221" s="164">
        <f t="shared" ref="I221:J221" si="66">+I218/$J$218</f>
        <v>1.12964822959658E-6</v>
      </c>
      <c r="J221" s="164">
        <f t="shared" si="66"/>
        <v>1</v>
      </c>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x14ac:dyDescent="0.2">
      <c r="A222" s="1"/>
      <c r="B222" s="91"/>
      <c r="C222" s="19"/>
      <c r="D222" s="78"/>
      <c r="E222" s="12"/>
      <c r="F222" s="39"/>
      <c r="G222" s="11"/>
      <c r="H222" s="12"/>
      <c r="I222" s="39"/>
      <c r="J222" s="38"/>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x14ac:dyDescent="0.2">
      <c r="A223" s="1"/>
      <c r="B223" s="51" t="s">
        <v>27</v>
      </c>
      <c r="C223" s="18"/>
      <c r="D223" s="82"/>
      <c r="E223" s="82"/>
      <c r="F223" s="82"/>
      <c r="G223" s="82"/>
      <c r="H223" s="84"/>
      <c r="I223" s="1"/>
      <c r="J223" s="38"/>
      <c r="K223" s="1"/>
      <c r="L223" s="1"/>
      <c r="M223" s="1"/>
      <c r="N223" s="1"/>
      <c r="O223" s="1"/>
      <c r="P223" s="1"/>
      <c r="Q223" s="1"/>
      <c r="R223" s="1"/>
      <c r="S223" s="1"/>
      <c r="T223" s="1"/>
      <c r="U223" s="1"/>
      <c r="V223" s="1"/>
      <c r="W223" s="1"/>
      <c r="X223" s="1"/>
      <c r="Y223" s="1"/>
      <c r="Z223" s="1"/>
      <c r="AA223" s="1"/>
      <c r="AB223" s="1"/>
      <c r="AC223" s="1"/>
      <c r="AD223" s="1"/>
      <c r="AE223" s="3"/>
      <c r="AF223" s="1"/>
      <c r="AG223" s="1"/>
    </row>
    <row r="224" spans="1:33" x14ac:dyDescent="0.2">
      <c r="A224" s="1"/>
      <c r="B224" s="1"/>
      <c r="C224" s="1"/>
      <c r="D224" s="86"/>
      <c r="E224" s="29"/>
      <c r="F224" s="29"/>
      <c r="G224" s="86"/>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x14ac:dyDescent="0.2">
      <c r="A225" s="1"/>
      <c r="B225" s="1"/>
      <c r="C225" s="1"/>
      <c r="D225" s="29"/>
      <c r="E225" s="29"/>
      <c r="F225" s="29"/>
      <c r="G225" s="1"/>
      <c r="H225" s="1"/>
      <c r="I225" s="1"/>
      <c r="J225" s="1"/>
      <c r="K225" s="8"/>
      <c r="L225" s="8"/>
      <c r="M225" s="2"/>
      <c r="N225" s="2"/>
      <c r="O225" s="1"/>
      <c r="P225" s="1"/>
      <c r="Q225" s="1"/>
      <c r="R225" s="1"/>
      <c r="S225" s="1"/>
      <c r="T225" s="1"/>
      <c r="U225" s="1"/>
      <c r="V225" s="1"/>
      <c r="W225" s="1"/>
      <c r="X225" s="1"/>
      <c r="Y225" s="1"/>
      <c r="Z225" s="1"/>
      <c r="AA225" s="1"/>
      <c r="AB225" s="1"/>
      <c r="AC225" s="1"/>
      <c r="AD225" s="1"/>
      <c r="AE225" s="1"/>
      <c r="AF225" s="1"/>
      <c r="AG225" s="1"/>
    </row>
    <row r="226" spans="1:33" x14ac:dyDescent="0.2">
      <c r="A226" s="1"/>
      <c r="B226" s="1"/>
      <c r="C226" s="1"/>
      <c r="D226" s="29"/>
      <c r="E226" s="29"/>
      <c r="F226" s="29"/>
      <c r="G226" s="1"/>
      <c r="H226" s="1"/>
      <c r="I226" s="1"/>
      <c r="J226" s="1"/>
      <c r="K226" s="8"/>
      <c r="L226" s="8"/>
      <c r="M226" s="2"/>
      <c r="N226" s="2"/>
      <c r="O226" s="1"/>
      <c r="P226" s="1"/>
      <c r="Q226" s="1"/>
      <c r="R226" s="1"/>
      <c r="S226" s="1"/>
      <c r="T226" s="1"/>
      <c r="U226" s="1"/>
      <c r="V226" s="1"/>
      <c r="W226" s="1"/>
      <c r="X226" s="1"/>
      <c r="Y226" s="1"/>
      <c r="Z226" s="1"/>
      <c r="AA226" s="1"/>
      <c r="AB226" s="1"/>
      <c r="AC226" s="1"/>
      <c r="AD226" s="1"/>
      <c r="AE226" s="1"/>
      <c r="AF226" s="1"/>
      <c r="AG226" s="1"/>
    </row>
    <row r="227" spans="1:33" x14ac:dyDescent="0.2">
      <c r="A227" s="1"/>
      <c r="B227" s="1"/>
      <c r="C227" s="1"/>
      <c r="D227" s="29"/>
      <c r="E227" s="29"/>
      <c r="F227" s="29"/>
      <c r="G227" s="1"/>
      <c r="H227" s="1"/>
      <c r="I227" s="1"/>
      <c r="J227" s="1"/>
      <c r="K227" s="8"/>
      <c r="L227" s="8"/>
      <c r="M227" s="2"/>
      <c r="N227" s="2"/>
      <c r="O227" s="1"/>
      <c r="P227" s="1"/>
      <c r="Q227" s="1"/>
      <c r="R227" s="1"/>
      <c r="S227" s="1"/>
      <c r="T227" s="1"/>
      <c r="U227" s="1"/>
      <c r="V227" s="1"/>
      <c r="W227" s="1"/>
      <c r="X227" s="1"/>
      <c r="Y227" s="1"/>
      <c r="Z227" s="1"/>
      <c r="AA227" s="1"/>
      <c r="AB227" s="1"/>
      <c r="AC227" s="1"/>
      <c r="AD227" s="1"/>
      <c r="AE227" s="1"/>
      <c r="AF227" s="1"/>
      <c r="AG227" s="1"/>
    </row>
    <row r="228" spans="1:33" x14ac:dyDescent="0.2">
      <c r="A228" s="1"/>
      <c r="B228" s="1"/>
      <c r="C228" s="1"/>
      <c r="D228" s="29"/>
      <c r="E228" s="29"/>
      <c r="F228" s="29"/>
      <c r="G228" s="1"/>
      <c r="H228" s="1"/>
      <c r="I228" s="1"/>
      <c r="J228" s="1"/>
      <c r="K228" s="8"/>
      <c r="L228" s="8"/>
      <c r="M228" s="2"/>
      <c r="N228" s="2"/>
      <c r="O228" s="1"/>
      <c r="P228" s="1"/>
      <c r="Q228" s="1"/>
      <c r="R228" s="1"/>
      <c r="S228" s="1"/>
      <c r="T228" s="1"/>
      <c r="U228" s="1"/>
      <c r="V228" s="1"/>
      <c r="W228" s="1"/>
      <c r="X228" s="1"/>
      <c r="Y228" s="1"/>
      <c r="Z228" s="1"/>
      <c r="AA228" s="1"/>
      <c r="AB228" s="1"/>
      <c r="AC228" s="1"/>
      <c r="AD228" s="1"/>
      <c r="AE228" s="1"/>
      <c r="AF228" s="1"/>
      <c r="AG228" s="1"/>
    </row>
    <row r="229" spans="1:33" x14ac:dyDescent="0.2">
      <c r="A229" s="1"/>
      <c r="B229" s="1"/>
      <c r="C229" s="1"/>
      <c r="D229" s="29"/>
      <c r="E229" s="29"/>
      <c r="F229" s="29"/>
      <c r="G229" s="1"/>
      <c r="H229" s="1"/>
      <c r="I229" s="1"/>
      <c r="J229" s="1"/>
      <c r="K229" s="8"/>
      <c r="L229" s="8"/>
      <c r="M229" s="2"/>
      <c r="N229" s="2"/>
      <c r="O229" s="1"/>
      <c r="P229" s="1"/>
      <c r="Q229" s="1"/>
      <c r="R229" s="1"/>
      <c r="S229" s="1"/>
      <c r="T229" s="1"/>
      <c r="U229" s="1"/>
      <c r="V229" s="1"/>
      <c r="W229" s="1"/>
      <c r="X229" s="1"/>
      <c r="Y229" s="1"/>
      <c r="Z229" s="1"/>
      <c r="AA229" s="1"/>
      <c r="AB229" s="1"/>
      <c r="AC229" s="1"/>
      <c r="AD229" s="1"/>
      <c r="AE229" s="1"/>
      <c r="AF229" s="1"/>
      <c r="AG229" s="1"/>
    </row>
    <row r="230" spans="1:33" x14ac:dyDescent="0.2">
      <c r="A230" s="1"/>
      <c r="B230" s="1"/>
      <c r="C230" s="1"/>
      <c r="D230" s="29"/>
      <c r="E230" s="29"/>
      <c r="F230" s="29"/>
      <c r="G230" s="1"/>
      <c r="H230" s="1"/>
      <c r="I230" s="1"/>
      <c r="J230" s="1"/>
      <c r="K230" s="8"/>
      <c r="L230" s="8"/>
      <c r="M230" s="2"/>
      <c r="N230" s="2"/>
      <c r="O230" s="1"/>
      <c r="P230" s="1"/>
      <c r="Q230" s="1"/>
      <c r="R230" s="1"/>
      <c r="S230" s="1"/>
      <c r="T230" s="1"/>
      <c r="U230" s="1"/>
      <c r="V230" s="1"/>
      <c r="W230" s="1"/>
      <c r="X230" s="1"/>
      <c r="Y230" s="1"/>
      <c r="Z230" s="1"/>
      <c r="AA230" s="1"/>
      <c r="AB230" s="1"/>
      <c r="AC230" s="1"/>
      <c r="AD230" s="1"/>
      <c r="AE230" s="1"/>
      <c r="AF230" s="1"/>
      <c r="AG230" s="1"/>
    </row>
    <row r="231" spans="1:33" x14ac:dyDescent="0.2">
      <c r="A231" s="1"/>
      <c r="B231" s="1"/>
      <c r="C231" s="1"/>
      <c r="D231" s="29"/>
      <c r="E231" s="29"/>
      <c r="F231" s="29"/>
      <c r="G231" s="1"/>
      <c r="H231" s="1"/>
      <c r="I231" s="1"/>
      <c r="J231" s="1"/>
      <c r="K231" s="8"/>
      <c r="L231" s="8"/>
      <c r="M231" s="2"/>
      <c r="N231" s="2"/>
      <c r="O231" s="1"/>
      <c r="P231" s="1"/>
      <c r="Q231" s="1"/>
      <c r="R231" s="1"/>
      <c r="S231" s="1"/>
      <c r="T231" s="1"/>
      <c r="U231" s="1"/>
      <c r="V231" s="1"/>
      <c r="W231" s="1"/>
      <c r="X231" s="1"/>
      <c r="Y231" s="1"/>
      <c r="Z231" s="1"/>
      <c r="AA231" s="1"/>
      <c r="AB231" s="1"/>
      <c r="AC231" s="1"/>
      <c r="AD231" s="1"/>
      <c r="AE231" s="1"/>
      <c r="AF231" s="1"/>
      <c r="AG231" s="1"/>
    </row>
    <row r="232" spans="1:33" x14ac:dyDescent="0.2">
      <c r="A232" s="1"/>
      <c r="B232" s="1"/>
      <c r="C232" s="1"/>
      <c r="D232" s="29"/>
      <c r="E232" s="29"/>
      <c r="F232" s="29"/>
      <c r="G232" s="1"/>
      <c r="H232" s="1"/>
      <c r="I232" s="1"/>
      <c r="J232" s="1"/>
      <c r="K232" s="8"/>
      <c r="L232" s="8"/>
      <c r="M232" s="2"/>
      <c r="N232" s="2"/>
      <c r="O232" s="1"/>
      <c r="P232" s="1"/>
      <c r="Q232" s="1"/>
      <c r="R232" s="1"/>
      <c r="S232" s="1"/>
      <c r="T232" s="1"/>
      <c r="U232" s="1"/>
      <c r="V232" s="1"/>
      <c r="W232" s="1"/>
      <c r="X232" s="1"/>
      <c r="Y232" s="1"/>
      <c r="Z232" s="1"/>
      <c r="AA232" s="1"/>
      <c r="AB232" s="1"/>
      <c r="AC232" s="1"/>
      <c r="AD232" s="1"/>
      <c r="AE232" s="1"/>
      <c r="AF232" s="1"/>
      <c r="AG232" s="1"/>
    </row>
    <row r="233" spans="1:33" x14ac:dyDescent="0.2">
      <c r="A233" s="1"/>
      <c r="B233" s="1"/>
      <c r="C233" s="1"/>
      <c r="D233" s="29"/>
      <c r="E233" s="29"/>
      <c r="F233" s="29"/>
      <c r="G233" s="1"/>
      <c r="H233" s="1"/>
      <c r="I233" s="1"/>
      <c r="J233" s="1"/>
      <c r="K233" s="8"/>
      <c r="L233" s="8"/>
      <c r="M233" s="2"/>
      <c r="N233" s="2"/>
      <c r="O233" s="1"/>
      <c r="P233" s="1"/>
      <c r="Q233" s="1"/>
      <c r="R233" s="1"/>
      <c r="S233" s="1"/>
      <c r="T233" s="1"/>
      <c r="U233" s="1"/>
      <c r="V233" s="1"/>
      <c r="W233" s="1"/>
      <c r="X233" s="1"/>
      <c r="Y233" s="1"/>
      <c r="Z233" s="1"/>
      <c r="AA233" s="1"/>
      <c r="AB233" s="1"/>
      <c r="AC233" s="1"/>
      <c r="AD233" s="1"/>
      <c r="AE233" s="1"/>
      <c r="AF233" s="1"/>
      <c r="AG233" s="1"/>
    </row>
    <row r="234" spans="1:33" x14ac:dyDescent="0.2">
      <c r="A234" s="1"/>
      <c r="B234" s="1"/>
      <c r="C234" s="1"/>
      <c r="D234" s="29"/>
      <c r="E234" s="29"/>
      <c r="F234" s="29"/>
      <c r="G234" s="1"/>
      <c r="H234" s="1"/>
      <c r="I234" s="1"/>
      <c r="J234" s="1"/>
      <c r="K234" s="8" t="s">
        <v>68</v>
      </c>
      <c r="L234" s="8"/>
      <c r="M234" s="2"/>
      <c r="N234" s="2"/>
      <c r="O234" s="1"/>
      <c r="P234" s="1"/>
      <c r="Q234" s="1"/>
      <c r="R234" s="1"/>
      <c r="S234" s="1"/>
      <c r="T234" s="1"/>
      <c r="U234" s="1"/>
      <c r="V234" s="1"/>
      <c r="W234" s="1"/>
      <c r="X234" s="1"/>
      <c r="Y234" s="1"/>
      <c r="Z234" s="1"/>
      <c r="AA234" s="1"/>
      <c r="AB234" s="1"/>
      <c r="AC234" s="1"/>
      <c r="AD234" s="1"/>
      <c r="AE234" s="1"/>
      <c r="AF234" s="1"/>
      <c r="AG234" s="1"/>
    </row>
    <row r="235" spans="1:33" x14ac:dyDescent="0.2">
      <c r="A235" s="1"/>
      <c r="B235" s="1"/>
      <c r="C235" s="1"/>
      <c r="D235" s="29"/>
      <c r="E235" s="29"/>
      <c r="F235" s="29"/>
      <c r="G235" s="1"/>
      <c r="H235" s="1"/>
      <c r="I235" s="1"/>
      <c r="J235" s="1"/>
      <c r="K235" s="8"/>
      <c r="L235" s="8"/>
      <c r="M235" s="2"/>
      <c r="N235" s="2"/>
      <c r="O235" s="1"/>
      <c r="P235" s="1"/>
      <c r="Q235" s="1"/>
      <c r="R235" s="1"/>
      <c r="S235" s="1"/>
      <c r="T235" s="1"/>
      <c r="U235" s="1"/>
      <c r="V235" s="1"/>
      <c r="W235" s="1"/>
      <c r="X235" s="1"/>
      <c r="Y235" s="1"/>
      <c r="Z235" s="1"/>
      <c r="AA235" s="1"/>
      <c r="AB235" s="1"/>
      <c r="AC235" s="1"/>
      <c r="AD235" s="1"/>
      <c r="AE235" s="1"/>
      <c r="AF235" s="1"/>
      <c r="AG235" s="1"/>
    </row>
    <row r="236" spans="1:33" x14ac:dyDescent="0.2">
      <c r="A236" s="1"/>
      <c r="B236" s="1"/>
      <c r="C236" s="1"/>
      <c r="D236" s="29"/>
      <c r="E236" s="29"/>
      <c r="F236" s="29"/>
      <c r="G236" s="1"/>
      <c r="H236" s="1"/>
      <c r="I236" s="1"/>
      <c r="J236" s="1"/>
      <c r="K236" s="8"/>
      <c r="L236" s="8"/>
      <c r="M236" s="2"/>
      <c r="N236" s="2"/>
      <c r="O236" s="1"/>
      <c r="P236" s="1"/>
      <c r="Q236" s="1"/>
      <c r="R236" s="1"/>
      <c r="S236" s="1"/>
      <c r="T236" s="1"/>
      <c r="U236" s="1"/>
      <c r="V236" s="1"/>
      <c r="W236" s="1"/>
      <c r="X236" s="1"/>
      <c r="Y236" s="1"/>
      <c r="Z236" s="1"/>
      <c r="AA236" s="1"/>
      <c r="AB236" s="1"/>
      <c r="AC236" s="1"/>
      <c r="AD236" s="1"/>
      <c r="AE236" s="1"/>
      <c r="AF236" s="1"/>
      <c r="AG236" s="1"/>
    </row>
    <row r="237" spans="1:33" x14ac:dyDescent="0.2">
      <c r="A237" s="1"/>
      <c r="B237" s="1"/>
      <c r="C237" s="1"/>
      <c r="D237" s="29"/>
      <c r="E237" s="29"/>
      <c r="F237" s="29"/>
      <c r="G237" s="1"/>
      <c r="H237" s="1"/>
      <c r="I237" s="1"/>
      <c r="J237" s="1"/>
      <c r="K237" s="8"/>
      <c r="L237" s="8"/>
      <c r="M237" s="2"/>
      <c r="N237" s="2"/>
      <c r="O237" s="1"/>
      <c r="P237" s="1"/>
      <c r="Q237" s="1"/>
      <c r="R237" s="1"/>
      <c r="S237" s="1"/>
      <c r="T237" s="1"/>
      <c r="U237" s="1"/>
      <c r="V237" s="1"/>
      <c r="W237" s="1"/>
      <c r="X237" s="1"/>
      <c r="Y237" s="1"/>
      <c r="Z237" s="1"/>
      <c r="AA237" s="1"/>
      <c r="AB237" s="1"/>
      <c r="AC237" s="1"/>
      <c r="AD237" s="1"/>
      <c r="AE237" s="1"/>
      <c r="AF237" s="1"/>
      <c r="AG237" s="1"/>
    </row>
    <row r="238" spans="1:33" x14ac:dyDescent="0.2">
      <c r="A238" s="1"/>
      <c r="B238" s="1"/>
      <c r="C238" s="1"/>
      <c r="D238" s="29"/>
      <c r="E238" s="29"/>
      <c r="F238" s="29"/>
      <c r="G238" s="1"/>
      <c r="H238" s="1"/>
      <c r="I238" s="1"/>
      <c r="J238" s="1"/>
      <c r="K238" s="8"/>
      <c r="L238" s="8"/>
      <c r="M238" s="2"/>
      <c r="N238" s="2"/>
      <c r="O238" s="1"/>
      <c r="P238" s="1"/>
      <c r="Q238" s="1"/>
      <c r="R238" s="1"/>
      <c r="S238" s="1"/>
      <c r="T238" s="1"/>
      <c r="U238" s="1"/>
      <c r="V238" s="1"/>
      <c r="W238" s="1"/>
      <c r="X238" s="1"/>
      <c r="Y238" s="1"/>
      <c r="Z238" s="1"/>
      <c r="AA238" s="1"/>
      <c r="AB238" s="1"/>
      <c r="AC238" s="1"/>
      <c r="AD238" s="1"/>
      <c r="AE238" s="1"/>
      <c r="AF238" s="1"/>
      <c r="AG238" s="1"/>
    </row>
    <row r="239" spans="1:33" x14ac:dyDescent="0.2">
      <c r="A239" s="1"/>
      <c r="B239" s="1"/>
      <c r="C239" s="1"/>
      <c r="D239" s="29"/>
      <c r="E239" s="29"/>
      <c r="F239" s="29"/>
      <c r="G239" s="1"/>
      <c r="H239" s="1"/>
      <c r="I239" s="1"/>
      <c r="J239" s="1"/>
      <c r="K239" s="8"/>
      <c r="L239" s="8"/>
      <c r="M239" s="2"/>
      <c r="N239" s="2"/>
      <c r="O239" s="1"/>
      <c r="P239" s="1"/>
      <c r="Q239" s="1"/>
      <c r="R239" s="1"/>
      <c r="S239" s="1"/>
      <c r="T239" s="1"/>
      <c r="U239" s="1"/>
      <c r="V239" s="1"/>
      <c r="W239" s="1"/>
      <c r="X239" s="1"/>
      <c r="Y239" s="1"/>
      <c r="Z239" s="1"/>
      <c r="AA239" s="1"/>
      <c r="AB239" s="1"/>
      <c r="AC239" s="1"/>
      <c r="AD239" s="1"/>
      <c r="AE239" s="1"/>
      <c r="AF239" s="1"/>
      <c r="AG239" s="1"/>
    </row>
    <row r="240" spans="1:33" x14ac:dyDescent="0.2">
      <c r="A240" s="1"/>
      <c r="B240" s="1"/>
      <c r="C240" s="1"/>
      <c r="D240" s="29"/>
      <c r="E240" s="29"/>
      <c r="F240" s="29"/>
      <c r="G240" s="1"/>
      <c r="H240" s="1"/>
      <c r="I240" s="1"/>
      <c r="J240" s="1"/>
      <c r="K240" s="8"/>
      <c r="L240" s="8"/>
      <c r="M240" s="2"/>
      <c r="N240" s="2"/>
      <c r="O240" s="1"/>
      <c r="P240" s="1"/>
      <c r="Q240" s="1"/>
      <c r="R240" s="1"/>
      <c r="S240" s="1"/>
      <c r="T240" s="1"/>
      <c r="U240" s="1"/>
      <c r="V240" s="1"/>
      <c r="W240" s="1"/>
      <c r="X240" s="1"/>
      <c r="Y240" s="1"/>
      <c r="Z240" s="1"/>
      <c r="AA240" s="1"/>
      <c r="AB240" s="1"/>
      <c r="AC240" s="1"/>
      <c r="AD240" s="1"/>
      <c r="AE240" s="1"/>
      <c r="AF240" s="1"/>
      <c r="AG240" s="1"/>
    </row>
    <row r="241" spans="1:33" x14ac:dyDescent="0.2">
      <c r="A241" s="1"/>
      <c r="B241" s="1"/>
      <c r="C241" s="1"/>
      <c r="D241" s="29"/>
      <c r="E241" s="29"/>
      <c r="F241" s="29"/>
      <c r="G241" s="1"/>
      <c r="H241" s="1"/>
      <c r="I241" s="1"/>
      <c r="J241" s="1"/>
      <c r="K241" s="8"/>
      <c r="L241" s="8"/>
      <c r="M241" s="2"/>
      <c r="N241" s="2"/>
      <c r="O241" s="1"/>
      <c r="P241" s="1"/>
      <c r="Q241" s="1"/>
      <c r="R241" s="1"/>
      <c r="S241" s="1"/>
      <c r="T241" s="1"/>
      <c r="U241" s="1"/>
      <c r="V241" s="1"/>
      <c r="W241" s="1"/>
      <c r="X241" s="1"/>
      <c r="Y241" s="1"/>
      <c r="Z241" s="1"/>
      <c r="AA241" s="1"/>
      <c r="AB241" s="1"/>
      <c r="AC241" s="1"/>
      <c r="AD241" s="1"/>
      <c r="AE241" s="1"/>
      <c r="AF241" s="1"/>
      <c r="AG241" s="1"/>
    </row>
    <row r="242" spans="1:33" x14ac:dyDescent="0.2">
      <c r="A242" s="1"/>
      <c r="B242" s="1"/>
      <c r="C242" s="1"/>
      <c r="D242" s="29"/>
      <c r="E242" s="29"/>
      <c r="F242" s="29"/>
      <c r="G242" s="1"/>
      <c r="H242" s="1"/>
      <c r="I242" s="1"/>
      <c r="J242" s="1"/>
      <c r="K242" s="8"/>
      <c r="L242" s="8"/>
      <c r="M242" s="2"/>
      <c r="N242" s="2"/>
      <c r="O242" s="1"/>
      <c r="P242" s="1"/>
      <c r="Q242" s="1"/>
      <c r="R242" s="1"/>
      <c r="S242" s="1"/>
      <c r="T242" s="1"/>
      <c r="U242" s="1"/>
      <c r="V242" s="1"/>
      <c r="W242" s="1"/>
      <c r="X242" s="1"/>
      <c r="Y242" s="1"/>
      <c r="Z242" s="1"/>
      <c r="AA242" s="1"/>
      <c r="AB242" s="1"/>
      <c r="AC242" s="1"/>
      <c r="AD242" s="1"/>
      <c r="AE242" s="1"/>
      <c r="AF242" s="1"/>
      <c r="AG242" s="1"/>
    </row>
    <row r="243" spans="1:33" x14ac:dyDescent="0.2">
      <c r="A243" s="1"/>
      <c r="B243" s="1"/>
      <c r="C243" s="1"/>
      <c r="D243" s="29"/>
      <c r="E243" s="29"/>
      <c r="F243" s="29"/>
      <c r="G243" s="1"/>
      <c r="H243" s="1"/>
      <c r="I243" s="1"/>
      <c r="J243" s="1"/>
      <c r="K243" s="8"/>
      <c r="L243" s="8"/>
      <c r="M243" s="2"/>
      <c r="N243" s="2"/>
      <c r="O243" s="1"/>
      <c r="P243" s="1"/>
      <c r="Q243" s="1"/>
      <c r="R243" s="1"/>
      <c r="S243" s="1"/>
      <c r="T243" s="1"/>
      <c r="U243" s="1"/>
      <c r="V243" s="1"/>
      <c r="W243" s="1"/>
      <c r="X243" s="1"/>
      <c r="Y243" s="1"/>
      <c r="Z243" s="1"/>
      <c r="AA243" s="1"/>
      <c r="AB243" s="1"/>
      <c r="AC243" s="1"/>
      <c r="AD243" s="1"/>
      <c r="AE243" s="1"/>
      <c r="AF243" s="1"/>
      <c r="AG243" s="1"/>
    </row>
    <row r="244" spans="1:33" x14ac:dyDescent="0.2">
      <c r="A244" s="1"/>
      <c r="B244" s="1"/>
      <c r="C244" s="1"/>
      <c r="D244" s="29"/>
      <c r="E244" s="29"/>
      <c r="F244" s="29"/>
      <c r="G244" s="1"/>
      <c r="H244" s="1"/>
      <c r="I244" s="1"/>
      <c r="J244" s="1"/>
      <c r="K244" s="8"/>
      <c r="L244" s="8"/>
      <c r="M244" s="2"/>
      <c r="N244" s="2"/>
      <c r="O244" s="1"/>
      <c r="P244" s="1"/>
      <c r="Q244" s="1"/>
      <c r="R244" s="1"/>
      <c r="S244" s="1"/>
      <c r="T244" s="1"/>
      <c r="U244" s="1"/>
      <c r="V244" s="1"/>
      <c r="W244" s="1"/>
      <c r="X244" s="1"/>
      <c r="Y244" s="1"/>
      <c r="Z244" s="1"/>
      <c r="AA244" s="1"/>
      <c r="AB244" s="1"/>
      <c r="AC244" s="1"/>
      <c r="AD244" s="1"/>
      <c r="AE244" s="1"/>
      <c r="AF244" s="1"/>
      <c r="AG244" s="1"/>
    </row>
    <row r="245" spans="1:33" x14ac:dyDescent="0.2">
      <c r="A245" s="1"/>
      <c r="B245" s="1"/>
      <c r="C245" s="1"/>
      <c r="D245" s="29"/>
      <c r="E245" s="29"/>
      <c r="F245" s="29"/>
      <c r="G245" s="1"/>
      <c r="H245" s="1"/>
      <c r="I245" s="1"/>
      <c r="J245" s="1"/>
      <c r="K245" s="8"/>
      <c r="L245" s="8"/>
      <c r="M245" s="2"/>
      <c r="N245" s="2"/>
      <c r="O245" s="1"/>
      <c r="P245" s="1"/>
      <c r="Q245" s="1"/>
      <c r="R245" s="1"/>
      <c r="S245" s="1"/>
      <c r="T245" s="1"/>
      <c r="U245" s="1"/>
      <c r="V245" s="1"/>
      <c r="W245" s="1"/>
      <c r="X245" s="1"/>
      <c r="Y245" s="1"/>
      <c r="Z245" s="1"/>
      <c r="AA245" s="1"/>
      <c r="AB245" s="1"/>
      <c r="AC245" s="1"/>
      <c r="AD245" s="1"/>
      <c r="AE245" s="1"/>
      <c r="AF245" s="1"/>
      <c r="AG245" s="1"/>
    </row>
    <row r="246" spans="1:33" x14ac:dyDescent="0.2">
      <c r="A246" s="1"/>
      <c r="B246" s="1"/>
      <c r="C246" s="1"/>
      <c r="D246" s="29"/>
      <c r="E246" s="29"/>
      <c r="F246" s="29"/>
      <c r="G246" s="1"/>
      <c r="H246" s="1"/>
      <c r="I246" s="1"/>
      <c r="J246" s="1"/>
      <c r="K246" s="8"/>
      <c r="L246" s="8"/>
      <c r="M246" s="2"/>
      <c r="N246" s="2"/>
      <c r="O246" s="1"/>
      <c r="P246" s="1"/>
      <c r="Q246" s="1"/>
      <c r="R246" s="1"/>
      <c r="S246" s="1"/>
      <c r="T246" s="1"/>
      <c r="U246" s="1"/>
      <c r="V246" s="1"/>
      <c r="W246" s="1"/>
      <c r="X246" s="1"/>
      <c r="Y246" s="1"/>
      <c r="Z246" s="1"/>
      <c r="AA246" s="1"/>
      <c r="AB246" s="1"/>
      <c r="AC246" s="1"/>
      <c r="AD246" s="1"/>
      <c r="AE246" s="1"/>
      <c r="AF246" s="1"/>
      <c r="AG246" s="1"/>
    </row>
    <row r="247" spans="1:33" x14ac:dyDescent="0.2">
      <c r="A247" s="1"/>
      <c r="B247" s="1"/>
      <c r="C247" s="1"/>
      <c r="D247" s="29"/>
      <c r="E247" s="29"/>
      <c r="F247" s="29"/>
      <c r="G247" s="1"/>
      <c r="H247" s="1"/>
      <c r="I247" s="1"/>
      <c r="J247" s="1"/>
      <c r="K247" s="8"/>
      <c r="L247" s="8"/>
      <c r="M247" s="2"/>
      <c r="N247" s="2"/>
      <c r="O247" s="1"/>
      <c r="P247" s="1"/>
      <c r="Q247" s="1"/>
      <c r="R247" s="1"/>
      <c r="S247" s="1"/>
      <c r="T247" s="1"/>
      <c r="U247" s="1"/>
      <c r="V247" s="1"/>
      <c r="W247" s="1"/>
      <c r="X247" s="1"/>
      <c r="Y247" s="1"/>
      <c r="Z247" s="1"/>
      <c r="AA247" s="1"/>
      <c r="AB247" s="1"/>
      <c r="AC247" s="1"/>
      <c r="AD247" s="1"/>
      <c r="AE247" s="1"/>
      <c r="AF247" s="1"/>
      <c r="AG247" s="1"/>
    </row>
    <row r="248" spans="1:33"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idden="1" x14ac:dyDescent="0.2">
      <c r="K249" s="1"/>
      <c r="L249" s="1"/>
      <c r="M249" s="1"/>
      <c r="N249" s="1"/>
      <c r="O249" s="1"/>
      <c r="P249" s="1"/>
      <c r="Q249" s="1"/>
      <c r="R249" s="1"/>
      <c r="S249" s="1"/>
      <c r="T249" s="1"/>
      <c r="U249" s="1"/>
      <c r="V249" s="1"/>
      <c r="W249" s="1"/>
      <c r="X249" s="1"/>
      <c r="Y249" s="1"/>
      <c r="Z249" s="1"/>
      <c r="AA249" s="1"/>
      <c r="AB249" s="1"/>
      <c r="AC249" s="1"/>
      <c r="AD249" s="1"/>
      <c r="AE249" s="1"/>
      <c r="AF249" s="1"/>
      <c r="AG249" s="1"/>
    </row>
    <row r="251" spans="1:33" hidden="1" x14ac:dyDescent="0.2">
      <c r="E251" s="13"/>
    </row>
    <row r="350" x14ac:dyDescent="0.2"/>
    <row r="351" x14ac:dyDescent="0.2"/>
    <row r="354" x14ac:dyDescent="0.2"/>
    <row r="357" x14ac:dyDescent="0.2"/>
    <row r="360" x14ac:dyDescent="0.2"/>
    <row r="363" x14ac:dyDescent="0.2"/>
    <row r="366" x14ac:dyDescent="0.2"/>
    <row r="367" x14ac:dyDescent="0.2"/>
    <row r="369" x14ac:dyDescent="0.2"/>
    <row r="370" x14ac:dyDescent="0.2"/>
    <row r="372" x14ac:dyDescent="0.2"/>
    <row r="373" x14ac:dyDescent="0.2"/>
    <row r="375" x14ac:dyDescent="0.2"/>
    <row r="376" x14ac:dyDescent="0.2"/>
    <row r="377" x14ac:dyDescent="0.2"/>
    <row r="379" x14ac:dyDescent="0.2"/>
    <row r="380" x14ac:dyDescent="0.2"/>
    <row r="382" x14ac:dyDescent="0.2"/>
    <row r="383" x14ac:dyDescent="0.2"/>
  </sheetData>
  <phoneticPr fontId="0" type="noConversion"/>
  <hyperlinks>
    <hyperlink ref="B5" location="ÍNDICE!A1" display="&lt;&lt; VOLVER" xr:uid="{00000000-0004-0000-0200-000000000000}"/>
    <hyperlink ref="B223" location="ÍNDICE!A1" display="&lt;&lt; VOLVER" xr:uid="{00000000-0004-0000-0200-000001000000}"/>
  </hyperlinks>
  <printOptions horizontalCentered="1"/>
  <pageMargins left="0.78740157480314965" right="0.78740157480314965" top="0.98425196850393704" bottom="0.98425196850393704" header="0" footer="0"/>
  <pageSetup paperSize="9" scale="67" orientation="portrait" r:id="rId1"/>
  <headerFooter alignWithMargins="0"/>
  <ignoredErrors>
    <ignoredError sqref="E8:E14 H8:H14 E17:E24 H17:H24 E25:H25 E26:E29 H26:H29 E30 H30:H31" formula="1"/>
    <ignoredError sqref="E139:E140 H139:H140 E221 H221" evalError="1"/>
    <ignoredError sqref="E31" evalError="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R465"/>
  <sheetViews>
    <sheetView showGridLines="0" topLeftCell="A201" zoomScaleNormal="100" zoomScaleSheetLayoutView="100" workbookViewId="0">
      <selection activeCell="H205" sqref="H205"/>
    </sheetView>
  </sheetViews>
  <sheetFormatPr baseColWidth="10" defaultColWidth="0" defaultRowHeight="12.75" zeroHeight="1" x14ac:dyDescent="0.2"/>
  <cols>
    <col min="1" max="1" width="20.7109375" customWidth="1"/>
    <col min="2" max="2" width="12" customWidth="1"/>
    <col min="3" max="3" width="8.140625" customWidth="1"/>
    <col min="4" max="4" width="16.140625" customWidth="1"/>
    <col min="5" max="7" width="16.28515625" customWidth="1"/>
    <col min="8" max="8" width="19.5703125" customWidth="1"/>
    <col min="9" max="12" width="3" customWidth="1"/>
    <col min="13" max="27" width="3" hidden="1" customWidth="1"/>
    <col min="28" max="28" width="13.28515625" hidden="1" customWidth="1"/>
    <col min="29" max="29" width="5.42578125" hidden="1" customWidth="1"/>
    <col min="30" max="252" width="3" hidden="1" customWidth="1"/>
  </cols>
  <sheetData>
    <row r="1" spans="1:30" s="18" customFormat="1" ht="33.75" customHeight="1" x14ac:dyDescent="0.2"/>
    <row r="2" spans="1:30" s="2" customFormat="1" ht="12.75" customHeight="1" x14ac:dyDescent="0.2">
      <c r="B2" s="160" t="s">
        <v>12</v>
      </c>
      <c r="D2" s="27"/>
    </row>
    <row r="3" spans="1:30" s="2" customFormat="1" ht="10.5" customHeight="1" x14ac:dyDescent="0.2">
      <c r="B3" s="160" t="s">
        <v>49</v>
      </c>
      <c r="D3" s="27"/>
    </row>
    <row r="4" spans="1:30" s="18" customFormat="1" ht="28.5" customHeight="1" thickBot="1" x14ac:dyDescent="0.25">
      <c r="B4" s="51" t="s">
        <v>27</v>
      </c>
      <c r="W4" s="3"/>
    </row>
    <row r="5" spans="1:30" ht="48.75" thickBot="1" x14ac:dyDescent="0.25">
      <c r="A5" s="1"/>
      <c r="B5" s="149" t="s">
        <v>13</v>
      </c>
      <c r="C5" s="150" t="s">
        <v>19</v>
      </c>
      <c r="D5" s="151" t="s">
        <v>34</v>
      </c>
      <c r="E5" s="152" t="s">
        <v>35</v>
      </c>
      <c r="F5" s="156" t="s">
        <v>36</v>
      </c>
      <c r="G5" s="156" t="s">
        <v>67</v>
      </c>
      <c r="H5" s="4"/>
      <c r="I5" s="4"/>
      <c r="J5" s="4"/>
      <c r="K5" s="4"/>
      <c r="L5" s="4"/>
      <c r="M5" s="4"/>
      <c r="N5" s="4"/>
      <c r="O5" s="4"/>
      <c r="P5" s="4"/>
      <c r="Q5" s="4"/>
      <c r="R5" s="4"/>
      <c r="S5" s="4"/>
      <c r="T5" s="4"/>
      <c r="U5" s="4"/>
      <c r="V5" s="4"/>
      <c r="W5" s="4"/>
      <c r="X5" s="4"/>
      <c r="Y5" s="4"/>
      <c r="Z5" s="4"/>
      <c r="AA5" s="4"/>
      <c r="AB5" s="5"/>
      <c r="AC5" s="1"/>
      <c r="AD5" s="1"/>
    </row>
    <row r="6" spans="1:30" x14ac:dyDescent="0.2">
      <c r="A6" s="1"/>
      <c r="B6" s="30">
        <v>2000</v>
      </c>
      <c r="C6" s="31" t="s">
        <v>11</v>
      </c>
      <c r="D6" s="43">
        <v>819963</v>
      </c>
      <c r="E6" s="44">
        <v>248167</v>
      </c>
      <c r="F6" s="45">
        <v>2333395</v>
      </c>
      <c r="G6" s="114">
        <f>SUM(D6:F6)</f>
        <v>3401525</v>
      </c>
      <c r="H6" s="85"/>
      <c r="I6" s="4"/>
      <c r="J6" s="4"/>
      <c r="K6" s="4"/>
      <c r="L6" s="4"/>
      <c r="M6" s="4"/>
      <c r="N6" s="4"/>
      <c r="O6" s="4"/>
      <c r="P6" s="4"/>
      <c r="Q6" s="4"/>
      <c r="R6" s="4"/>
      <c r="S6" s="4"/>
      <c r="T6" s="4"/>
      <c r="U6" s="4"/>
      <c r="V6" s="4"/>
      <c r="W6" s="4"/>
      <c r="X6" s="4"/>
      <c r="Y6" s="4"/>
      <c r="Z6" s="4"/>
      <c r="AA6" s="4"/>
      <c r="AB6" s="5"/>
      <c r="AC6" s="1"/>
      <c r="AD6" s="1"/>
    </row>
    <row r="7" spans="1:30" x14ac:dyDescent="0.2">
      <c r="A7" s="1"/>
      <c r="B7" s="32">
        <v>2001</v>
      </c>
      <c r="C7" s="33" t="s">
        <v>11</v>
      </c>
      <c r="D7" s="46">
        <v>1059977</v>
      </c>
      <c r="E7" s="23">
        <v>230875</v>
      </c>
      <c r="F7" s="47">
        <v>3809931</v>
      </c>
      <c r="G7" s="115">
        <f t="shared" ref="G7:G15" si="0">SUM(D7:F7)</f>
        <v>5100783</v>
      </c>
      <c r="H7" s="85"/>
      <c r="I7" s="4"/>
      <c r="J7" s="4"/>
      <c r="K7" s="4"/>
      <c r="L7" s="4"/>
      <c r="M7" s="4"/>
      <c r="N7" s="4"/>
      <c r="O7" s="4"/>
      <c r="P7" s="4"/>
      <c r="Q7" s="4"/>
      <c r="R7" s="4"/>
      <c r="S7" s="4"/>
      <c r="T7" s="4"/>
      <c r="U7" s="4"/>
      <c r="V7" s="4"/>
      <c r="W7" s="4"/>
      <c r="X7" s="4"/>
      <c r="Y7" s="4"/>
      <c r="Z7" s="4"/>
      <c r="AA7" s="4"/>
      <c r="AB7" s="5"/>
      <c r="AC7" s="1"/>
      <c r="AD7" s="1"/>
    </row>
    <row r="8" spans="1:30" x14ac:dyDescent="0.2">
      <c r="A8" s="1"/>
      <c r="B8" s="32">
        <v>2002</v>
      </c>
      <c r="C8" s="33" t="s">
        <v>11</v>
      </c>
      <c r="D8" s="46">
        <v>998655</v>
      </c>
      <c r="E8" s="23">
        <v>384216</v>
      </c>
      <c r="F8" s="47">
        <v>4861439</v>
      </c>
      <c r="G8" s="115">
        <f t="shared" si="0"/>
        <v>6244310</v>
      </c>
      <c r="H8" s="85"/>
      <c r="I8" s="4"/>
      <c r="J8" s="4"/>
      <c r="K8" s="4"/>
      <c r="L8" s="4"/>
      <c r="M8" s="4"/>
      <c r="N8" s="4"/>
      <c r="O8" s="4"/>
      <c r="P8" s="4"/>
      <c r="Q8" s="4"/>
      <c r="R8" s="4"/>
      <c r="S8" s="4"/>
      <c r="T8" s="4"/>
      <c r="U8" s="4"/>
      <c r="V8" s="4"/>
      <c r="W8" s="4"/>
      <c r="X8" s="4"/>
      <c r="Y8" s="4"/>
      <c r="Z8" s="4"/>
      <c r="AA8" s="4"/>
      <c r="AB8" s="5"/>
      <c r="AC8" s="1"/>
      <c r="AD8" s="1"/>
    </row>
    <row r="9" spans="1:30" x14ac:dyDescent="0.2">
      <c r="A9" s="1"/>
      <c r="B9" s="32">
        <v>2003</v>
      </c>
      <c r="C9" s="33" t="s">
        <v>11</v>
      </c>
      <c r="D9" s="46">
        <v>1010701</v>
      </c>
      <c r="E9" s="23">
        <v>462609</v>
      </c>
      <c r="F9" s="47">
        <v>5794971</v>
      </c>
      <c r="G9" s="115">
        <f t="shared" si="0"/>
        <v>7268281</v>
      </c>
      <c r="H9" s="85"/>
      <c r="I9" s="4"/>
      <c r="J9" s="4"/>
      <c r="K9" s="4"/>
      <c r="L9" s="4"/>
      <c r="M9" s="4"/>
      <c r="N9" s="4"/>
      <c r="O9" s="4"/>
      <c r="P9" s="4"/>
      <c r="Q9" s="4"/>
      <c r="R9" s="4"/>
      <c r="S9" s="4"/>
      <c r="T9" s="4"/>
      <c r="U9" s="4"/>
      <c r="V9" s="4"/>
      <c r="W9" s="4"/>
      <c r="X9" s="4"/>
      <c r="Y9" s="4"/>
      <c r="Z9" s="4"/>
      <c r="AA9" s="4"/>
      <c r="AB9" s="5"/>
      <c r="AC9" s="1"/>
      <c r="AD9" s="1"/>
    </row>
    <row r="10" spans="1:30" x14ac:dyDescent="0.2">
      <c r="A10" s="1"/>
      <c r="B10" s="32">
        <v>2004</v>
      </c>
      <c r="C10" s="33" t="s">
        <v>11</v>
      </c>
      <c r="D10" s="46">
        <v>1092407</v>
      </c>
      <c r="E10" s="23">
        <v>524246</v>
      </c>
      <c r="F10" s="47">
        <v>7644732</v>
      </c>
      <c r="G10" s="115">
        <f t="shared" si="0"/>
        <v>9261385</v>
      </c>
      <c r="H10" s="85"/>
      <c r="I10" s="4"/>
      <c r="J10" s="4"/>
      <c r="K10" s="4"/>
      <c r="L10" s="4"/>
      <c r="M10" s="4"/>
      <c r="N10" s="4"/>
      <c r="O10" s="4"/>
      <c r="P10" s="4"/>
      <c r="Q10" s="4"/>
      <c r="R10" s="4"/>
      <c r="S10" s="4"/>
      <c r="T10" s="4"/>
      <c r="U10" s="4"/>
      <c r="V10" s="4"/>
      <c r="W10" s="4"/>
      <c r="X10" s="4"/>
      <c r="Y10" s="4"/>
      <c r="Z10" s="4"/>
      <c r="AA10" s="4"/>
      <c r="AB10" s="5"/>
      <c r="AC10" s="1"/>
      <c r="AD10" s="1"/>
    </row>
    <row r="11" spans="1:30" x14ac:dyDescent="0.2">
      <c r="A11" s="1"/>
      <c r="B11" s="32">
        <v>2005</v>
      </c>
      <c r="C11" s="33" t="s">
        <v>11</v>
      </c>
      <c r="D11" s="46">
        <v>1596004</v>
      </c>
      <c r="E11" s="23">
        <v>335455</v>
      </c>
      <c r="F11" s="47">
        <v>8638113</v>
      </c>
      <c r="G11" s="115">
        <f t="shared" si="0"/>
        <v>10569572</v>
      </c>
      <c r="H11" s="85"/>
      <c r="I11" s="6"/>
      <c r="J11" s="6"/>
      <c r="K11" s="6"/>
      <c r="L11" s="6"/>
      <c r="M11" s="6"/>
      <c r="N11" s="6"/>
      <c r="O11" s="6"/>
      <c r="P11" s="6"/>
      <c r="Q11" s="6"/>
      <c r="R11" s="6"/>
      <c r="S11" s="6"/>
      <c r="T11" s="6"/>
      <c r="U11" s="6"/>
      <c r="V11" s="6"/>
      <c r="W11" s="6"/>
      <c r="X11" s="6"/>
      <c r="Y11" s="6"/>
      <c r="Z11" s="6"/>
      <c r="AA11" s="6"/>
      <c r="AB11" s="6"/>
      <c r="AC11" s="1"/>
      <c r="AD11" s="1"/>
    </row>
    <row r="12" spans="1:30" x14ac:dyDescent="0.2">
      <c r="A12" s="1"/>
      <c r="B12" s="32">
        <v>2006</v>
      </c>
      <c r="C12" s="33" t="s">
        <v>11</v>
      </c>
      <c r="D12" s="46">
        <v>1795548</v>
      </c>
      <c r="E12" s="23">
        <v>848676</v>
      </c>
      <c r="F12" s="47">
        <v>9806577</v>
      </c>
      <c r="G12" s="115">
        <f t="shared" si="0"/>
        <v>12450801</v>
      </c>
      <c r="H12" s="85"/>
      <c r="I12" s="6"/>
      <c r="J12" s="6"/>
      <c r="K12" s="6"/>
      <c r="L12" s="6"/>
      <c r="M12" s="6"/>
      <c r="N12" s="6"/>
      <c r="O12" s="6"/>
      <c r="P12" s="6"/>
      <c r="Q12" s="6"/>
      <c r="R12" s="6"/>
      <c r="S12" s="6"/>
      <c r="T12" s="6"/>
      <c r="U12" s="6"/>
      <c r="V12" s="6"/>
      <c r="W12" s="6"/>
      <c r="X12" s="6"/>
      <c r="Y12" s="6"/>
      <c r="Z12" s="6"/>
      <c r="AA12" s="6"/>
      <c r="AB12" s="6"/>
      <c r="AC12" s="1"/>
      <c r="AD12" s="1"/>
    </row>
    <row r="13" spans="1:30" x14ac:dyDescent="0.2">
      <c r="A13" s="37"/>
      <c r="B13" s="32">
        <v>2007</v>
      </c>
      <c r="C13" s="33" t="s">
        <v>11</v>
      </c>
      <c r="D13" s="46">
        <v>2518258</v>
      </c>
      <c r="E13" s="23">
        <v>1004908</v>
      </c>
      <c r="F13" s="47">
        <v>10432036</v>
      </c>
      <c r="G13" s="115">
        <f t="shared" si="0"/>
        <v>13955202</v>
      </c>
      <c r="H13" s="85"/>
      <c r="I13" s="2"/>
      <c r="J13" s="2"/>
      <c r="K13" s="2"/>
      <c r="L13" s="2"/>
      <c r="M13" s="2"/>
      <c r="N13" s="2"/>
      <c r="O13" s="2"/>
      <c r="P13" s="2"/>
      <c r="Q13" s="2"/>
      <c r="R13" s="2"/>
      <c r="S13" s="2"/>
      <c r="T13" s="2"/>
      <c r="U13" s="2"/>
      <c r="V13" s="2"/>
      <c r="W13" s="2"/>
      <c r="X13" s="2"/>
      <c r="Y13" s="2"/>
      <c r="Z13" s="2"/>
      <c r="AA13" s="2"/>
      <c r="AB13" s="2"/>
      <c r="AC13" s="1"/>
      <c r="AD13" s="1"/>
    </row>
    <row r="14" spans="1:30" x14ac:dyDescent="0.2">
      <c r="A14" s="37"/>
      <c r="B14" s="32">
        <v>2008</v>
      </c>
      <c r="C14" s="33" t="s">
        <v>11</v>
      </c>
      <c r="D14" s="46">
        <v>2806967</v>
      </c>
      <c r="E14" s="23">
        <v>1226711</v>
      </c>
      <c r="F14" s="47">
        <v>10762915</v>
      </c>
      <c r="G14" s="115">
        <f t="shared" si="0"/>
        <v>14796593</v>
      </c>
      <c r="H14" s="85"/>
      <c r="I14" s="2"/>
      <c r="J14" s="2"/>
      <c r="K14" s="2"/>
      <c r="L14" s="2"/>
      <c r="M14" s="2"/>
      <c r="N14" s="2"/>
      <c r="O14" s="2"/>
      <c r="P14" s="2"/>
      <c r="Q14" s="2"/>
      <c r="R14" s="2"/>
      <c r="S14" s="2"/>
      <c r="T14" s="2"/>
      <c r="U14" s="2"/>
      <c r="V14" s="2"/>
      <c r="W14" s="2"/>
      <c r="X14" s="2"/>
      <c r="Y14" s="2"/>
      <c r="Z14" s="2"/>
      <c r="AA14" s="2"/>
      <c r="AB14" s="2"/>
      <c r="AC14" s="1"/>
      <c r="AD14" s="1"/>
    </row>
    <row r="15" spans="1:30" ht="13.5" thickBot="1" x14ac:dyDescent="0.25">
      <c r="A15" s="37"/>
      <c r="B15" s="32">
        <v>2009</v>
      </c>
      <c r="C15" s="33" t="s">
        <v>11</v>
      </c>
      <c r="D15" s="46">
        <v>3092045</v>
      </c>
      <c r="E15" s="23">
        <v>1425155</v>
      </c>
      <c r="F15" s="47">
        <v>11933023</v>
      </c>
      <c r="G15" s="115">
        <f t="shared" si="0"/>
        <v>16450223</v>
      </c>
      <c r="H15" s="85"/>
      <c r="I15" s="2"/>
      <c r="J15" s="2"/>
      <c r="K15" s="2"/>
      <c r="L15" s="2"/>
      <c r="M15" s="2"/>
      <c r="N15" s="2"/>
      <c r="O15" s="2"/>
      <c r="P15" s="2"/>
      <c r="Q15" s="2"/>
      <c r="R15" s="2"/>
      <c r="S15" s="2"/>
      <c r="T15" s="2"/>
      <c r="U15" s="2"/>
      <c r="V15" s="2"/>
      <c r="W15" s="2"/>
      <c r="X15" s="2"/>
      <c r="Y15" s="2"/>
      <c r="Z15" s="2"/>
      <c r="AA15" s="2"/>
      <c r="AB15" s="2"/>
      <c r="AC15" s="1"/>
      <c r="AD15" s="1"/>
    </row>
    <row r="16" spans="1:30" ht="48.75" thickBot="1" x14ac:dyDescent="0.25">
      <c r="A16" s="1"/>
      <c r="B16" s="149" t="s">
        <v>13</v>
      </c>
      <c r="C16" s="150" t="s">
        <v>19</v>
      </c>
      <c r="D16" s="151" t="s">
        <v>34</v>
      </c>
      <c r="E16" s="152" t="s">
        <v>35</v>
      </c>
      <c r="F16" s="156" t="s">
        <v>36</v>
      </c>
      <c r="G16" s="156" t="s">
        <v>67</v>
      </c>
      <c r="H16" s="85"/>
      <c r="I16" s="4"/>
      <c r="J16" s="4"/>
      <c r="K16" s="4"/>
      <c r="L16" s="4"/>
      <c r="M16" s="4"/>
      <c r="N16" s="4"/>
      <c r="O16" s="4"/>
      <c r="P16" s="4"/>
      <c r="Q16" s="4"/>
      <c r="R16" s="4"/>
      <c r="S16" s="4"/>
      <c r="T16" s="4"/>
      <c r="U16" s="4"/>
      <c r="V16" s="4"/>
      <c r="W16" s="4"/>
      <c r="X16" s="4"/>
      <c r="Y16" s="4"/>
      <c r="Z16" s="4"/>
      <c r="AA16" s="4"/>
      <c r="AB16" s="5"/>
      <c r="AC16" s="1"/>
      <c r="AD16" s="1"/>
    </row>
    <row r="17" spans="1:30" x14ac:dyDescent="0.2">
      <c r="A17" s="1"/>
      <c r="B17" s="42">
        <v>2010</v>
      </c>
      <c r="C17" s="31" t="s">
        <v>1</v>
      </c>
      <c r="D17" s="44">
        <v>3135047</v>
      </c>
      <c r="E17" s="44">
        <v>1438504</v>
      </c>
      <c r="F17" s="45">
        <v>11956371</v>
      </c>
      <c r="G17" s="114">
        <f t="shared" ref="G17:G80" si="1">SUM(D17:F17)</f>
        <v>16529922</v>
      </c>
      <c r="H17" s="85"/>
      <c r="I17" s="1"/>
      <c r="J17" s="1"/>
      <c r="K17" s="1"/>
      <c r="L17" s="1"/>
      <c r="M17" s="1"/>
      <c r="N17" s="1"/>
      <c r="O17" s="1"/>
      <c r="P17" s="1"/>
      <c r="Q17" s="1"/>
      <c r="R17" s="1"/>
      <c r="S17" s="1"/>
      <c r="T17" s="1"/>
      <c r="U17" s="1"/>
      <c r="V17" s="1"/>
      <c r="W17" s="1"/>
      <c r="X17" s="1"/>
      <c r="Y17" s="1"/>
      <c r="Z17" s="1"/>
      <c r="AA17" s="1"/>
      <c r="AB17" s="1"/>
      <c r="AC17" s="1"/>
      <c r="AD17" s="1"/>
    </row>
    <row r="18" spans="1:30" x14ac:dyDescent="0.2">
      <c r="A18" s="1"/>
      <c r="B18" s="40"/>
      <c r="C18" s="33" t="s">
        <v>33</v>
      </c>
      <c r="D18" s="23">
        <v>3209795</v>
      </c>
      <c r="E18" s="23">
        <v>1412733</v>
      </c>
      <c r="F18" s="47">
        <v>11961948</v>
      </c>
      <c r="G18" s="115">
        <f t="shared" si="1"/>
        <v>16584476</v>
      </c>
      <c r="H18" s="85"/>
      <c r="I18" s="1"/>
      <c r="J18" s="1"/>
      <c r="K18" s="1"/>
      <c r="L18" s="1"/>
      <c r="M18" s="1"/>
      <c r="N18" s="1"/>
      <c r="O18" s="1"/>
      <c r="P18" s="1"/>
      <c r="Q18" s="1"/>
      <c r="R18" s="1"/>
      <c r="S18" s="1"/>
      <c r="T18" s="1"/>
      <c r="U18" s="1"/>
      <c r="V18" s="1"/>
      <c r="W18" s="1"/>
      <c r="X18" s="1"/>
      <c r="Y18" s="1"/>
      <c r="Z18" s="1"/>
      <c r="AA18" s="1"/>
      <c r="AB18" s="1"/>
      <c r="AC18" s="1"/>
      <c r="AD18" s="1"/>
    </row>
    <row r="19" spans="1:30" x14ac:dyDescent="0.2">
      <c r="A19" s="1"/>
      <c r="B19" s="40"/>
      <c r="C19" s="33" t="s">
        <v>2</v>
      </c>
      <c r="D19" s="23">
        <v>3314299</v>
      </c>
      <c r="E19" s="23">
        <v>1505690</v>
      </c>
      <c r="F19" s="47">
        <v>12258585</v>
      </c>
      <c r="G19" s="115">
        <f t="shared" si="1"/>
        <v>17078574</v>
      </c>
      <c r="H19" s="85"/>
      <c r="I19" s="1"/>
      <c r="J19" s="1"/>
      <c r="K19" s="1"/>
      <c r="L19" s="1"/>
      <c r="M19" s="1"/>
      <c r="N19" s="1"/>
      <c r="O19" s="1"/>
      <c r="P19" s="1"/>
      <c r="Q19" s="1"/>
      <c r="R19" s="1"/>
      <c r="S19" s="1"/>
      <c r="T19" s="1"/>
      <c r="U19" s="1"/>
      <c r="V19" s="1"/>
      <c r="W19" s="1"/>
      <c r="X19" s="1"/>
      <c r="Y19" s="1"/>
      <c r="Z19" s="1"/>
      <c r="AA19" s="1"/>
      <c r="AB19" s="1"/>
      <c r="AC19" s="1"/>
      <c r="AD19" s="1"/>
    </row>
    <row r="20" spans="1:30" x14ac:dyDescent="0.2">
      <c r="A20" s="1"/>
      <c r="B20" s="40"/>
      <c r="C20" s="33" t="s">
        <v>3</v>
      </c>
      <c r="D20" s="23">
        <v>3401207</v>
      </c>
      <c r="E20" s="23">
        <v>1535531</v>
      </c>
      <c r="F20" s="47">
        <v>12186060</v>
      </c>
      <c r="G20" s="115">
        <f t="shared" si="1"/>
        <v>17122798</v>
      </c>
      <c r="H20" s="85"/>
      <c r="I20" s="1"/>
      <c r="J20" s="1"/>
      <c r="K20" s="1"/>
      <c r="L20" s="1"/>
      <c r="M20" s="1"/>
      <c r="N20" s="1"/>
      <c r="O20" s="1"/>
      <c r="P20" s="1"/>
      <c r="Q20" s="1"/>
      <c r="R20" s="1"/>
      <c r="S20" s="1"/>
      <c r="T20" s="1"/>
      <c r="U20" s="1"/>
      <c r="V20" s="1"/>
      <c r="W20" s="1"/>
      <c r="X20" s="1"/>
      <c r="Y20" s="1"/>
      <c r="Z20" s="1"/>
      <c r="AA20" s="1"/>
      <c r="AB20" s="1"/>
      <c r="AC20" s="1"/>
      <c r="AD20" s="1"/>
    </row>
    <row r="21" spans="1:30" x14ac:dyDescent="0.2">
      <c r="A21" s="1"/>
      <c r="B21" s="40"/>
      <c r="C21" s="33" t="s">
        <v>4</v>
      </c>
      <c r="D21" s="23">
        <v>3499320</v>
      </c>
      <c r="E21" s="23">
        <v>1520348</v>
      </c>
      <c r="F21" s="47">
        <v>12437023</v>
      </c>
      <c r="G21" s="115">
        <f t="shared" si="1"/>
        <v>17456691</v>
      </c>
      <c r="H21" s="85"/>
      <c r="I21" s="1"/>
      <c r="J21" s="1"/>
      <c r="K21" s="1"/>
      <c r="L21" s="1"/>
      <c r="M21" s="1"/>
      <c r="N21" s="1"/>
      <c r="O21" s="1"/>
      <c r="P21" s="1"/>
      <c r="Q21" s="1"/>
      <c r="R21" s="1"/>
      <c r="S21" s="1"/>
      <c r="T21" s="1"/>
      <c r="U21" s="1"/>
      <c r="V21" s="1"/>
      <c r="W21" s="1"/>
      <c r="X21" s="1"/>
      <c r="Y21" s="1"/>
      <c r="Z21" s="1"/>
      <c r="AA21" s="1"/>
      <c r="AB21" s="1"/>
      <c r="AC21" s="1"/>
      <c r="AD21" s="1"/>
    </row>
    <row r="22" spans="1:30" x14ac:dyDescent="0.2">
      <c r="A22" s="1"/>
      <c r="B22" s="40"/>
      <c r="C22" s="33" t="s">
        <v>5</v>
      </c>
      <c r="D22" s="23">
        <v>3585974</v>
      </c>
      <c r="E22" s="23">
        <v>1519921</v>
      </c>
      <c r="F22" s="47">
        <v>12454740</v>
      </c>
      <c r="G22" s="115">
        <f t="shared" si="1"/>
        <v>17560635</v>
      </c>
      <c r="H22" s="85"/>
      <c r="I22" s="1"/>
      <c r="J22" s="1"/>
      <c r="K22" s="1"/>
      <c r="L22" s="1"/>
      <c r="M22" s="1"/>
      <c r="N22" s="1"/>
      <c r="O22" s="1"/>
      <c r="P22" s="1"/>
      <c r="Q22" s="1"/>
      <c r="R22" s="1"/>
      <c r="S22" s="1"/>
      <c r="T22" s="1"/>
      <c r="U22" s="1"/>
      <c r="V22" s="1"/>
      <c r="W22" s="1"/>
      <c r="X22" s="1"/>
      <c r="Y22" s="1"/>
      <c r="Z22" s="1"/>
      <c r="AA22" s="1"/>
      <c r="AB22" s="1"/>
      <c r="AC22" s="1"/>
      <c r="AD22" s="1"/>
    </row>
    <row r="23" spans="1:30" x14ac:dyDescent="0.2">
      <c r="A23" s="1"/>
      <c r="B23" s="40"/>
      <c r="C23" s="33" t="s">
        <v>6</v>
      </c>
      <c r="D23" s="23">
        <v>3669689</v>
      </c>
      <c r="E23" s="23">
        <v>1547585</v>
      </c>
      <c r="F23" s="47">
        <v>12560865</v>
      </c>
      <c r="G23" s="115">
        <f t="shared" si="1"/>
        <v>17778139</v>
      </c>
      <c r="H23" s="85"/>
      <c r="I23" s="1"/>
      <c r="J23" s="1"/>
      <c r="K23" s="1"/>
      <c r="L23" s="1"/>
      <c r="M23" s="1"/>
      <c r="N23" s="1"/>
      <c r="O23" s="1"/>
      <c r="P23" s="1"/>
      <c r="Q23" s="1"/>
      <c r="R23" s="1"/>
      <c r="S23" s="1"/>
      <c r="T23" s="1"/>
      <c r="U23" s="1"/>
      <c r="V23" s="1"/>
      <c r="W23" s="1"/>
      <c r="X23" s="1"/>
      <c r="Y23" s="1"/>
      <c r="Z23" s="1"/>
      <c r="AA23" s="1"/>
      <c r="AB23" s="1"/>
      <c r="AC23" s="1"/>
      <c r="AD23" s="1"/>
    </row>
    <row r="24" spans="1:30" x14ac:dyDescent="0.2">
      <c r="A24" s="1"/>
      <c r="B24" s="40"/>
      <c r="C24" s="33" t="s">
        <v>7</v>
      </c>
      <c r="D24" s="23">
        <v>3734127</v>
      </c>
      <c r="E24" s="23">
        <v>1569254</v>
      </c>
      <c r="F24" s="47">
        <v>12917043</v>
      </c>
      <c r="G24" s="115">
        <f t="shared" si="1"/>
        <v>18220424</v>
      </c>
      <c r="H24" s="85"/>
      <c r="I24" s="1"/>
      <c r="J24" s="1"/>
      <c r="K24" s="1"/>
      <c r="L24" s="1"/>
      <c r="M24" s="1"/>
      <c r="N24" s="1"/>
      <c r="O24" s="1"/>
      <c r="P24" s="1"/>
      <c r="Q24" s="1"/>
      <c r="R24" s="1"/>
      <c r="S24" s="1"/>
      <c r="T24" s="1"/>
      <c r="U24" s="1"/>
      <c r="V24" s="1"/>
      <c r="W24" s="1"/>
      <c r="X24" s="1"/>
      <c r="Y24" s="1"/>
      <c r="Z24" s="1"/>
      <c r="AA24" s="1"/>
      <c r="AB24" s="1"/>
      <c r="AC24" s="1"/>
      <c r="AD24" s="1"/>
    </row>
    <row r="25" spans="1:30" x14ac:dyDescent="0.2">
      <c r="A25" s="1"/>
      <c r="B25" s="40"/>
      <c r="C25" s="33" t="s">
        <v>8</v>
      </c>
      <c r="D25" s="23">
        <v>3790925</v>
      </c>
      <c r="E25" s="23">
        <v>1589501</v>
      </c>
      <c r="F25" s="47">
        <v>12930003</v>
      </c>
      <c r="G25" s="115">
        <f t="shared" si="1"/>
        <v>18310429</v>
      </c>
      <c r="H25" s="85"/>
      <c r="I25" s="1"/>
      <c r="J25" s="1"/>
      <c r="K25" s="1"/>
      <c r="L25" s="1"/>
      <c r="M25" s="1"/>
      <c r="N25" s="1"/>
      <c r="O25" s="1"/>
      <c r="P25" s="1"/>
      <c r="Q25" s="1"/>
      <c r="R25" s="1"/>
      <c r="S25" s="1"/>
      <c r="T25" s="1"/>
      <c r="U25" s="1"/>
      <c r="V25" s="1"/>
      <c r="W25" s="1"/>
      <c r="X25" s="1"/>
      <c r="Y25" s="1"/>
      <c r="Z25" s="1"/>
      <c r="AA25" s="1"/>
      <c r="AB25" s="1"/>
      <c r="AC25" s="1"/>
      <c r="AD25" s="1"/>
    </row>
    <row r="26" spans="1:30" x14ac:dyDescent="0.2">
      <c r="A26" s="1"/>
      <c r="B26" s="40"/>
      <c r="C26" s="33" t="s">
        <v>9</v>
      </c>
      <c r="D26" s="23">
        <v>3934625</v>
      </c>
      <c r="E26" s="23">
        <v>1628690</v>
      </c>
      <c r="F26" s="47">
        <v>13172232</v>
      </c>
      <c r="G26" s="115">
        <f t="shared" si="1"/>
        <v>18735547</v>
      </c>
      <c r="H26" s="85"/>
      <c r="I26" s="1"/>
      <c r="J26" s="1"/>
      <c r="K26" s="1"/>
      <c r="L26" s="1"/>
      <c r="M26" s="1"/>
      <c r="N26" s="1"/>
      <c r="O26" s="1"/>
      <c r="P26" s="1"/>
      <c r="Q26" s="1"/>
      <c r="R26" s="1"/>
      <c r="S26" s="1"/>
      <c r="T26" s="1"/>
      <c r="U26" s="1"/>
      <c r="V26" s="1"/>
      <c r="W26" s="1"/>
      <c r="X26" s="1"/>
      <c r="Y26" s="1"/>
      <c r="Z26" s="1"/>
      <c r="AA26" s="1"/>
      <c r="AB26" s="1"/>
      <c r="AC26" s="1"/>
      <c r="AD26" s="1"/>
    </row>
    <row r="27" spans="1:30" x14ac:dyDescent="0.2">
      <c r="A27" s="1"/>
      <c r="B27" s="40"/>
      <c r="C27" s="33" t="s">
        <v>10</v>
      </c>
      <c r="D27" s="23">
        <v>3963910</v>
      </c>
      <c r="E27" s="23">
        <v>1652830</v>
      </c>
      <c r="F27" s="47">
        <v>13247719</v>
      </c>
      <c r="G27" s="115">
        <f t="shared" si="1"/>
        <v>18864459</v>
      </c>
      <c r="H27" s="85"/>
      <c r="I27" s="1"/>
      <c r="J27" s="1"/>
      <c r="K27" s="1"/>
      <c r="L27" s="1"/>
      <c r="M27" s="1"/>
      <c r="N27" s="1"/>
      <c r="O27" s="1"/>
      <c r="P27" s="1"/>
      <c r="Q27" s="1"/>
      <c r="R27" s="1"/>
      <c r="S27" s="1"/>
      <c r="T27" s="1"/>
      <c r="U27" s="1"/>
      <c r="V27" s="1"/>
      <c r="W27" s="1"/>
      <c r="X27" s="1"/>
      <c r="Y27" s="1"/>
      <c r="Z27" s="1"/>
      <c r="AA27" s="1"/>
      <c r="AB27" s="1"/>
      <c r="AC27" s="1"/>
      <c r="AD27" s="1"/>
    </row>
    <row r="28" spans="1:30" ht="13.5" thickBot="1" x14ac:dyDescent="0.25">
      <c r="A28" s="1"/>
      <c r="B28" s="41"/>
      <c r="C28" s="35" t="s">
        <v>11</v>
      </c>
      <c r="D28" s="49">
        <v>4089624</v>
      </c>
      <c r="E28" s="49">
        <v>1696781</v>
      </c>
      <c r="F28" s="50">
        <v>14065837</v>
      </c>
      <c r="G28" s="116">
        <f t="shared" si="1"/>
        <v>19852242</v>
      </c>
      <c r="H28" s="85"/>
      <c r="I28" s="1"/>
      <c r="J28" s="1"/>
      <c r="K28" s="1"/>
      <c r="L28" s="1"/>
      <c r="M28" s="1"/>
      <c r="N28" s="1"/>
      <c r="O28" s="1"/>
      <c r="P28" s="1"/>
      <c r="Q28" s="1"/>
      <c r="R28" s="1"/>
      <c r="S28" s="1"/>
      <c r="T28" s="1"/>
      <c r="U28" s="1"/>
      <c r="V28" s="1"/>
      <c r="W28" s="1"/>
      <c r="X28" s="1"/>
      <c r="Y28" s="1"/>
      <c r="Z28" s="1"/>
      <c r="AA28" s="1"/>
      <c r="AB28" s="1"/>
      <c r="AC28" s="1"/>
      <c r="AD28" s="1"/>
    </row>
    <row r="29" spans="1:30" x14ac:dyDescent="0.2">
      <c r="A29" s="1"/>
      <c r="B29" s="42">
        <v>2011</v>
      </c>
      <c r="C29" s="33" t="s">
        <v>1</v>
      </c>
      <c r="D29" s="43">
        <v>3863451</v>
      </c>
      <c r="E29" s="44">
        <v>1973671</v>
      </c>
      <c r="F29" s="45">
        <v>14094930</v>
      </c>
      <c r="G29" s="114">
        <f t="shared" si="1"/>
        <v>19932052</v>
      </c>
      <c r="H29" s="85"/>
      <c r="I29" s="1"/>
      <c r="J29" s="1"/>
      <c r="K29" s="1"/>
      <c r="L29" s="1"/>
      <c r="M29" s="1"/>
      <c r="N29" s="1"/>
      <c r="O29" s="1"/>
      <c r="P29" s="1"/>
      <c r="Q29" s="1"/>
      <c r="R29" s="1"/>
      <c r="S29" s="1"/>
      <c r="T29" s="1"/>
      <c r="U29" s="1"/>
      <c r="V29" s="1"/>
      <c r="W29" s="1"/>
      <c r="X29" s="1"/>
      <c r="Y29" s="1"/>
      <c r="Z29" s="1"/>
      <c r="AA29" s="1"/>
      <c r="AB29" s="1"/>
      <c r="AC29" s="1"/>
      <c r="AD29" s="1"/>
    </row>
    <row r="30" spans="1:30" x14ac:dyDescent="0.2">
      <c r="A30" s="1"/>
      <c r="B30" s="40"/>
      <c r="C30" s="33" t="s">
        <v>33</v>
      </c>
      <c r="D30" s="46">
        <v>3867351</v>
      </c>
      <c r="E30" s="23">
        <v>2019577</v>
      </c>
      <c r="F30" s="47">
        <v>14127648</v>
      </c>
      <c r="G30" s="115">
        <f t="shared" si="1"/>
        <v>20014576</v>
      </c>
      <c r="H30" s="85"/>
      <c r="I30" s="1"/>
      <c r="J30" s="1"/>
      <c r="K30" s="1"/>
      <c r="L30" s="1"/>
      <c r="M30" s="1"/>
      <c r="N30" s="1"/>
      <c r="O30" s="1"/>
      <c r="P30" s="1"/>
      <c r="Q30" s="1"/>
      <c r="R30" s="1"/>
      <c r="S30" s="1"/>
      <c r="T30" s="1"/>
      <c r="U30" s="1"/>
      <c r="V30" s="1"/>
      <c r="W30" s="1"/>
      <c r="X30" s="1"/>
      <c r="Y30" s="1"/>
      <c r="Z30" s="1"/>
      <c r="AA30" s="1"/>
      <c r="AB30" s="1"/>
      <c r="AC30" s="1"/>
      <c r="AD30" s="1"/>
    </row>
    <row r="31" spans="1:30" x14ac:dyDescent="0.2">
      <c r="A31" s="1"/>
      <c r="B31" s="40"/>
      <c r="C31" s="33" t="s">
        <v>2</v>
      </c>
      <c r="D31" s="46">
        <v>3903714</v>
      </c>
      <c r="E31" s="23">
        <v>2054276</v>
      </c>
      <c r="F31" s="47">
        <v>14333088</v>
      </c>
      <c r="G31" s="115">
        <f t="shared" si="1"/>
        <v>20291078</v>
      </c>
      <c r="H31" s="85"/>
      <c r="I31" s="1"/>
      <c r="J31" s="1"/>
      <c r="K31" s="1"/>
      <c r="L31" s="1"/>
      <c r="M31" s="1"/>
      <c r="N31" s="1"/>
      <c r="O31" s="1"/>
      <c r="P31" s="1"/>
      <c r="Q31" s="1"/>
      <c r="R31" s="1"/>
      <c r="S31" s="1"/>
      <c r="T31" s="1"/>
      <c r="U31" s="1"/>
      <c r="V31" s="1"/>
      <c r="W31" s="1"/>
      <c r="X31" s="1"/>
      <c r="Y31" s="1"/>
      <c r="Z31" s="1"/>
      <c r="AA31" s="1"/>
      <c r="AB31" s="1"/>
      <c r="AC31" s="1"/>
      <c r="AD31" s="1"/>
    </row>
    <row r="32" spans="1:30" x14ac:dyDescent="0.2">
      <c r="A32" s="1"/>
      <c r="B32" s="76"/>
      <c r="C32" s="33" t="s">
        <v>3</v>
      </c>
      <c r="D32" s="46">
        <v>3966326</v>
      </c>
      <c r="E32" s="23">
        <v>2076742</v>
      </c>
      <c r="F32" s="47">
        <v>14397872</v>
      </c>
      <c r="G32" s="115">
        <f t="shared" si="1"/>
        <v>20440940</v>
      </c>
      <c r="H32" s="85"/>
      <c r="I32" s="1"/>
      <c r="J32" s="1"/>
      <c r="K32" s="1"/>
      <c r="L32" s="1"/>
      <c r="M32" s="1"/>
      <c r="N32" s="1"/>
      <c r="O32" s="1"/>
      <c r="P32" s="1"/>
      <c r="Q32" s="1"/>
      <c r="R32" s="1"/>
      <c r="S32" s="1"/>
      <c r="T32" s="1"/>
      <c r="U32" s="1"/>
      <c r="V32" s="1"/>
      <c r="W32" s="1"/>
      <c r="X32" s="1"/>
      <c r="Y32" s="1"/>
      <c r="Z32" s="1"/>
      <c r="AA32" s="1"/>
      <c r="AB32" s="1"/>
      <c r="AC32" s="1"/>
      <c r="AD32" s="1"/>
    </row>
    <row r="33" spans="1:30" x14ac:dyDescent="0.2">
      <c r="A33" s="1"/>
      <c r="B33" s="40"/>
      <c r="C33" s="33" t="s">
        <v>4</v>
      </c>
      <c r="D33" s="46">
        <v>4011037</v>
      </c>
      <c r="E33" s="23">
        <v>2097351</v>
      </c>
      <c r="F33" s="47">
        <v>14577678</v>
      </c>
      <c r="G33" s="115">
        <f t="shared" si="1"/>
        <v>20686066</v>
      </c>
      <c r="H33" s="85"/>
      <c r="I33" s="1"/>
      <c r="J33" s="1"/>
      <c r="K33" s="1"/>
      <c r="L33" s="1"/>
      <c r="M33" s="1"/>
      <c r="N33" s="1"/>
      <c r="O33" s="1"/>
      <c r="P33" s="1"/>
      <c r="Q33" s="1"/>
      <c r="R33" s="1"/>
      <c r="S33" s="1"/>
      <c r="T33" s="1"/>
      <c r="U33" s="1"/>
      <c r="V33" s="1"/>
      <c r="W33" s="1"/>
      <c r="X33" s="1"/>
      <c r="Y33" s="1"/>
      <c r="Z33" s="1"/>
      <c r="AA33" s="1"/>
      <c r="AB33" s="1"/>
      <c r="AC33" s="1"/>
      <c r="AD33" s="1"/>
    </row>
    <row r="34" spans="1:30" x14ac:dyDescent="0.2">
      <c r="A34" s="1"/>
      <c r="B34" s="40"/>
      <c r="C34" s="33" t="s">
        <v>5</v>
      </c>
      <c r="D34" s="46">
        <v>4073075</v>
      </c>
      <c r="E34" s="23">
        <v>2109014</v>
      </c>
      <c r="F34" s="47">
        <v>14616968</v>
      </c>
      <c r="G34" s="115">
        <f t="shared" si="1"/>
        <v>20799057</v>
      </c>
      <c r="H34" s="85"/>
      <c r="I34" s="1"/>
      <c r="J34" s="1"/>
      <c r="K34" s="1"/>
      <c r="L34" s="1"/>
      <c r="M34" s="1"/>
      <c r="N34" s="1"/>
      <c r="O34" s="1"/>
      <c r="P34" s="1"/>
      <c r="Q34" s="1"/>
      <c r="R34" s="1"/>
      <c r="S34" s="1"/>
      <c r="T34" s="1"/>
      <c r="U34" s="1"/>
      <c r="V34" s="1"/>
      <c r="W34" s="1"/>
      <c r="X34" s="1"/>
      <c r="Y34" s="1"/>
      <c r="Z34" s="1"/>
      <c r="AA34" s="1"/>
      <c r="AB34" s="1"/>
      <c r="AC34" s="1"/>
      <c r="AD34" s="1"/>
    </row>
    <row r="35" spans="1:30" x14ac:dyDescent="0.2">
      <c r="A35" s="1"/>
      <c r="B35" s="76"/>
      <c r="C35" s="33" t="s">
        <v>6</v>
      </c>
      <c r="D35" s="46">
        <v>4132344</v>
      </c>
      <c r="E35" s="23">
        <v>2129138</v>
      </c>
      <c r="F35" s="47">
        <v>14750231</v>
      </c>
      <c r="G35" s="115">
        <f t="shared" si="1"/>
        <v>21011713</v>
      </c>
      <c r="H35" s="85"/>
      <c r="I35" s="1"/>
      <c r="J35" s="1"/>
      <c r="K35" s="1"/>
      <c r="L35" s="1"/>
      <c r="M35" s="1"/>
      <c r="N35" s="1"/>
      <c r="O35" s="1"/>
      <c r="P35" s="1"/>
      <c r="Q35" s="1"/>
      <c r="R35" s="1"/>
      <c r="S35" s="1"/>
      <c r="T35" s="1"/>
      <c r="U35" s="1"/>
      <c r="V35" s="1"/>
      <c r="W35" s="1"/>
      <c r="X35" s="1"/>
      <c r="Y35" s="1"/>
      <c r="Z35" s="1"/>
      <c r="AA35" s="1"/>
      <c r="AB35" s="1"/>
      <c r="AC35" s="1"/>
      <c r="AD35" s="1"/>
    </row>
    <row r="36" spans="1:30" x14ac:dyDescent="0.2">
      <c r="A36" s="1"/>
      <c r="B36" s="40"/>
      <c r="C36" s="33" t="s">
        <v>7</v>
      </c>
      <c r="D36" s="46">
        <v>4153625</v>
      </c>
      <c r="E36" s="23">
        <v>2119313</v>
      </c>
      <c r="F36" s="47">
        <v>14873556</v>
      </c>
      <c r="G36" s="115">
        <f t="shared" si="1"/>
        <v>21146494</v>
      </c>
      <c r="H36" s="85"/>
      <c r="I36" s="1"/>
      <c r="J36" s="1"/>
      <c r="K36" s="1"/>
      <c r="L36" s="1"/>
      <c r="M36" s="1"/>
      <c r="N36" s="1"/>
      <c r="O36" s="1"/>
      <c r="P36" s="1"/>
      <c r="Q36" s="1"/>
      <c r="R36" s="1"/>
      <c r="S36" s="1"/>
      <c r="T36" s="1"/>
      <c r="U36" s="1"/>
      <c r="V36" s="1"/>
      <c r="W36" s="1"/>
      <c r="X36" s="1"/>
      <c r="Y36" s="1"/>
      <c r="Z36" s="1"/>
      <c r="AA36" s="1"/>
      <c r="AB36" s="1"/>
      <c r="AC36" s="1"/>
      <c r="AD36" s="1"/>
    </row>
    <row r="37" spans="1:30" x14ac:dyDescent="0.2">
      <c r="A37" s="1"/>
      <c r="B37" s="40"/>
      <c r="C37" s="33" t="s">
        <v>8</v>
      </c>
      <c r="D37" s="46">
        <v>4194096</v>
      </c>
      <c r="E37" s="23">
        <v>2113640</v>
      </c>
      <c r="F37" s="47">
        <v>15113585</v>
      </c>
      <c r="G37" s="115">
        <f t="shared" si="1"/>
        <v>21421321</v>
      </c>
      <c r="H37" s="85"/>
      <c r="I37" s="1"/>
      <c r="J37" s="1"/>
      <c r="K37" s="1"/>
      <c r="L37" s="1"/>
      <c r="M37" s="1"/>
      <c r="N37" s="1"/>
      <c r="O37" s="1"/>
      <c r="P37" s="1"/>
      <c r="Q37" s="1"/>
      <c r="R37" s="1"/>
      <c r="S37" s="1"/>
      <c r="T37" s="1"/>
      <c r="U37" s="1"/>
      <c r="V37" s="1"/>
      <c r="W37" s="1"/>
      <c r="X37" s="1"/>
      <c r="Y37" s="1"/>
      <c r="Z37" s="1"/>
      <c r="AA37" s="1"/>
      <c r="AB37" s="1"/>
      <c r="AC37" s="1"/>
      <c r="AD37" s="1"/>
    </row>
    <row r="38" spans="1:30" x14ac:dyDescent="0.2">
      <c r="A38" s="1"/>
      <c r="B38" s="76"/>
      <c r="C38" s="33" t="s">
        <v>9</v>
      </c>
      <c r="D38" s="46">
        <v>4242099</v>
      </c>
      <c r="E38" s="23">
        <v>2122081</v>
      </c>
      <c r="F38" s="47">
        <v>15135286</v>
      </c>
      <c r="G38" s="115">
        <f t="shared" si="1"/>
        <v>21499466</v>
      </c>
      <c r="H38" s="85"/>
      <c r="I38" s="1"/>
      <c r="J38" s="1"/>
      <c r="K38" s="1"/>
      <c r="L38" s="1"/>
      <c r="M38" s="1"/>
      <c r="N38" s="1"/>
      <c r="O38" s="1"/>
      <c r="P38" s="1"/>
      <c r="Q38" s="1"/>
      <c r="R38" s="1"/>
      <c r="S38" s="1"/>
      <c r="T38" s="1"/>
      <c r="U38" s="1"/>
      <c r="V38" s="1"/>
      <c r="W38" s="1"/>
      <c r="X38" s="1"/>
      <c r="Y38" s="1"/>
      <c r="Z38" s="1"/>
      <c r="AA38" s="1"/>
      <c r="AB38" s="1"/>
      <c r="AC38" s="1"/>
      <c r="AD38" s="1"/>
    </row>
    <row r="39" spans="1:30" x14ac:dyDescent="0.2">
      <c r="A39" s="1"/>
      <c r="B39" s="40"/>
      <c r="C39" s="33" t="s">
        <v>10</v>
      </c>
      <c r="D39" s="46">
        <v>4247633</v>
      </c>
      <c r="E39" s="23">
        <v>2143382</v>
      </c>
      <c r="F39" s="47">
        <v>15250778</v>
      </c>
      <c r="G39" s="115">
        <f t="shared" si="1"/>
        <v>21641793</v>
      </c>
      <c r="H39" s="85"/>
      <c r="I39" s="1"/>
      <c r="J39" s="1"/>
      <c r="K39" s="1"/>
      <c r="L39" s="1"/>
      <c r="M39" s="1"/>
      <c r="N39" s="1"/>
      <c r="O39" s="1"/>
      <c r="P39" s="1"/>
      <c r="Q39" s="1"/>
      <c r="R39" s="1"/>
      <c r="S39" s="1"/>
      <c r="T39" s="1"/>
      <c r="U39" s="1"/>
      <c r="V39" s="1"/>
      <c r="W39" s="1"/>
      <c r="X39" s="1"/>
      <c r="Y39" s="1"/>
      <c r="Z39" s="1"/>
      <c r="AA39" s="1"/>
      <c r="AB39" s="1"/>
      <c r="AC39" s="1"/>
      <c r="AD39" s="1"/>
    </row>
    <row r="40" spans="1:30" ht="13.5" thickBot="1" x14ac:dyDescent="0.25">
      <c r="A40" s="1"/>
      <c r="B40" s="41"/>
      <c r="C40" s="35" t="s">
        <v>11</v>
      </c>
      <c r="D40" s="48">
        <v>4277403</v>
      </c>
      <c r="E40" s="49">
        <v>2152278</v>
      </c>
      <c r="F40" s="50">
        <v>15885567</v>
      </c>
      <c r="G40" s="116">
        <f t="shared" si="1"/>
        <v>22315248</v>
      </c>
      <c r="H40" s="85"/>
      <c r="I40" s="1"/>
      <c r="J40" s="1"/>
      <c r="K40" s="1"/>
      <c r="L40" s="1"/>
      <c r="M40" s="1"/>
      <c r="N40" s="1"/>
      <c r="O40" s="1"/>
      <c r="P40" s="1"/>
      <c r="Q40" s="1"/>
      <c r="R40" s="1"/>
      <c r="S40" s="1"/>
      <c r="T40" s="1"/>
      <c r="U40" s="1"/>
      <c r="V40" s="1"/>
      <c r="W40" s="1"/>
      <c r="X40" s="1"/>
      <c r="Y40" s="1"/>
      <c r="Z40" s="1"/>
      <c r="AA40" s="1"/>
      <c r="AB40" s="1"/>
      <c r="AC40" s="1"/>
      <c r="AD40" s="1"/>
    </row>
    <row r="41" spans="1:30" x14ac:dyDescent="0.2">
      <c r="A41" s="1"/>
      <c r="B41" s="42">
        <v>2012</v>
      </c>
      <c r="C41" s="31" t="s">
        <v>1</v>
      </c>
      <c r="D41" s="43">
        <v>4297531</v>
      </c>
      <c r="E41" s="44">
        <v>2171172</v>
      </c>
      <c r="F41" s="45">
        <v>16109327</v>
      </c>
      <c r="G41" s="114">
        <f t="shared" si="1"/>
        <v>22578030</v>
      </c>
      <c r="H41" s="85"/>
      <c r="I41" s="1"/>
      <c r="J41" s="1"/>
      <c r="K41" s="1"/>
      <c r="L41" s="1"/>
      <c r="M41" s="1"/>
      <c r="N41" s="1"/>
      <c r="O41" s="1"/>
      <c r="P41" s="1"/>
      <c r="Q41" s="1"/>
      <c r="R41" s="1"/>
      <c r="S41" s="1"/>
      <c r="T41" s="1"/>
      <c r="U41" s="1"/>
      <c r="V41" s="1"/>
      <c r="W41" s="1"/>
      <c r="X41" s="1"/>
      <c r="Y41" s="1"/>
      <c r="Z41" s="1"/>
      <c r="AA41" s="1"/>
      <c r="AB41" s="1"/>
      <c r="AC41" s="1"/>
      <c r="AD41" s="1"/>
    </row>
    <row r="42" spans="1:30" x14ac:dyDescent="0.2">
      <c r="A42" s="1"/>
      <c r="B42" s="40"/>
      <c r="C42" s="33" t="s">
        <v>33</v>
      </c>
      <c r="D42" s="46">
        <v>4270195</v>
      </c>
      <c r="E42" s="23">
        <v>2170032</v>
      </c>
      <c r="F42" s="47">
        <v>15730959</v>
      </c>
      <c r="G42" s="115">
        <f t="shared" si="1"/>
        <v>22171186</v>
      </c>
      <c r="H42" s="85"/>
      <c r="I42" s="1"/>
      <c r="J42" s="1"/>
      <c r="K42" s="1"/>
      <c r="L42" s="1"/>
      <c r="M42" s="1"/>
      <c r="N42" s="1"/>
      <c r="O42" s="1"/>
      <c r="P42" s="1"/>
      <c r="Q42" s="1"/>
      <c r="R42" s="1"/>
      <c r="S42" s="1"/>
      <c r="T42" s="1"/>
      <c r="U42" s="1"/>
      <c r="V42" s="1"/>
      <c r="W42" s="1"/>
      <c r="X42" s="1"/>
      <c r="Y42" s="1"/>
      <c r="Z42" s="1"/>
      <c r="AA42" s="1"/>
      <c r="AB42" s="1"/>
      <c r="AC42" s="1"/>
      <c r="AD42" s="1"/>
    </row>
    <row r="43" spans="1:30" x14ac:dyDescent="0.2">
      <c r="A43" s="1"/>
      <c r="B43" s="40"/>
      <c r="C43" s="33" t="s">
        <v>2</v>
      </c>
      <c r="D43" s="46">
        <v>4289760</v>
      </c>
      <c r="E43" s="23">
        <v>2180164</v>
      </c>
      <c r="F43" s="47">
        <v>16121900</v>
      </c>
      <c r="G43" s="115">
        <f t="shared" si="1"/>
        <v>22591824</v>
      </c>
      <c r="H43" s="85"/>
      <c r="I43" s="1"/>
      <c r="J43" s="1"/>
      <c r="K43" s="1"/>
      <c r="L43" s="1"/>
      <c r="M43" s="1"/>
      <c r="N43" s="1"/>
      <c r="O43" s="1"/>
      <c r="P43" s="1"/>
      <c r="Q43" s="1"/>
      <c r="R43" s="1"/>
      <c r="S43" s="1"/>
      <c r="T43" s="1"/>
      <c r="U43" s="1"/>
      <c r="V43" s="1"/>
      <c r="W43" s="1"/>
      <c r="X43" s="1"/>
      <c r="Y43" s="1"/>
      <c r="Z43" s="1"/>
      <c r="AA43" s="1"/>
      <c r="AB43" s="1"/>
      <c r="AC43" s="1"/>
      <c r="AD43" s="1"/>
    </row>
    <row r="44" spans="1:30" x14ac:dyDescent="0.2">
      <c r="A44" s="1"/>
      <c r="B44" s="76"/>
      <c r="C44" s="33" t="s">
        <v>3</v>
      </c>
      <c r="D44" s="46">
        <v>4319185</v>
      </c>
      <c r="E44" s="23">
        <v>2197834</v>
      </c>
      <c r="F44" s="47">
        <v>16044604</v>
      </c>
      <c r="G44" s="115">
        <f t="shared" si="1"/>
        <v>22561623</v>
      </c>
      <c r="H44" s="85"/>
      <c r="I44" s="1"/>
      <c r="J44" s="1"/>
      <c r="K44" s="1"/>
      <c r="L44" s="1"/>
      <c r="M44" s="1"/>
      <c r="N44" s="1"/>
      <c r="O44" s="1"/>
      <c r="P44" s="1"/>
      <c r="Q44" s="1"/>
      <c r="R44" s="1"/>
      <c r="S44" s="1"/>
      <c r="T44" s="1"/>
      <c r="U44" s="1"/>
      <c r="V44" s="1"/>
      <c r="W44" s="1"/>
      <c r="X44" s="1"/>
      <c r="Y44" s="1"/>
      <c r="Z44" s="1"/>
      <c r="AA44" s="1"/>
      <c r="AB44" s="1"/>
      <c r="AC44" s="1"/>
      <c r="AD44" s="1"/>
    </row>
    <row r="45" spans="1:30" x14ac:dyDescent="0.2">
      <c r="A45" s="1"/>
      <c r="B45" s="40"/>
      <c r="C45" s="33" t="s">
        <v>4</v>
      </c>
      <c r="D45" s="46">
        <v>4376834</v>
      </c>
      <c r="E45" s="23">
        <v>2210211</v>
      </c>
      <c r="F45" s="47">
        <v>16027166</v>
      </c>
      <c r="G45" s="115">
        <f t="shared" si="1"/>
        <v>22614211</v>
      </c>
      <c r="H45" s="85"/>
      <c r="I45" s="1"/>
      <c r="J45" s="1"/>
      <c r="K45" s="1"/>
      <c r="L45" s="1"/>
      <c r="M45" s="1"/>
      <c r="N45" s="1"/>
      <c r="O45" s="1"/>
      <c r="P45" s="1"/>
      <c r="Q45" s="1"/>
      <c r="R45" s="1"/>
      <c r="S45" s="1"/>
      <c r="T45" s="1"/>
      <c r="U45" s="1"/>
      <c r="V45" s="1"/>
      <c r="W45" s="1"/>
      <c r="X45" s="1"/>
      <c r="Y45" s="1"/>
      <c r="Z45" s="1"/>
      <c r="AA45" s="1"/>
      <c r="AB45" s="1"/>
      <c r="AC45" s="1"/>
      <c r="AD45" s="1"/>
    </row>
    <row r="46" spans="1:30" x14ac:dyDescent="0.2">
      <c r="A46" s="1"/>
      <c r="B46" s="40"/>
      <c r="C46" s="33" t="s">
        <v>5</v>
      </c>
      <c r="D46" s="46">
        <v>4416912</v>
      </c>
      <c r="E46" s="23">
        <v>2198031</v>
      </c>
      <c r="F46" s="47">
        <v>15703550</v>
      </c>
      <c r="G46" s="115">
        <f t="shared" si="1"/>
        <v>22318493</v>
      </c>
      <c r="H46" s="85"/>
      <c r="I46" s="1"/>
      <c r="J46" s="1"/>
      <c r="K46" s="1"/>
      <c r="L46" s="1"/>
      <c r="M46" s="1"/>
      <c r="N46" s="1"/>
      <c r="O46" s="1"/>
      <c r="P46" s="1"/>
      <c r="Q46" s="1"/>
      <c r="R46" s="1"/>
      <c r="S46" s="1"/>
      <c r="T46" s="1"/>
      <c r="U46" s="1"/>
      <c r="V46" s="1"/>
      <c r="W46" s="1"/>
      <c r="X46" s="1"/>
      <c r="Y46" s="1"/>
      <c r="Z46" s="1"/>
      <c r="AA46" s="1"/>
      <c r="AB46" s="1"/>
      <c r="AC46" s="1"/>
      <c r="AD46" s="1"/>
    </row>
    <row r="47" spans="1:30" x14ac:dyDescent="0.2">
      <c r="A47" s="1"/>
      <c r="B47" s="76"/>
      <c r="C47" s="33" t="s">
        <v>6</v>
      </c>
      <c r="D47" s="46">
        <v>4452050</v>
      </c>
      <c r="E47" s="23">
        <v>2209704</v>
      </c>
      <c r="F47" s="47">
        <v>16202210</v>
      </c>
      <c r="G47" s="115">
        <f t="shared" si="1"/>
        <v>22863964</v>
      </c>
      <c r="H47" s="85"/>
      <c r="I47" s="1"/>
      <c r="J47" s="1"/>
      <c r="K47" s="1"/>
      <c r="L47" s="1"/>
      <c r="M47" s="1"/>
      <c r="N47" s="1"/>
      <c r="O47" s="1"/>
      <c r="P47" s="1"/>
      <c r="Q47" s="1"/>
      <c r="R47" s="1"/>
      <c r="S47" s="1"/>
      <c r="T47" s="1"/>
      <c r="U47" s="1"/>
      <c r="V47" s="1"/>
      <c r="W47" s="1"/>
      <c r="X47" s="1"/>
      <c r="Y47" s="1"/>
      <c r="Z47" s="1"/>
      <c r="AA47" s="1"/>
      <c r="AB47" s="1"/>
      <c r="AC47" s="1"/>
      <c r="AD47" s="1"/>
    </row>
    <row r="48" spans="1:30" x14ac:dyDescent="0.2">
      <c r="A48" s="1"/>
      <c r="B48" s="40"/>
      <c r="C48" s="33" t="s">
        <v>7</v>
      </c>
      <c r="D48" s="46">
        <v>4708313</v>
      </c>
      <c r="E48" s="23">
        <v>1957603</v>
      </c>
      <c r="F48" s="47">
        <v>16426352</v>
      </c>
      <c r="G48" s="115">
        <f t="shared" si="1"/>
        <v>23092268</v>
      </c>
      <c r="H48" s="85"/>
      <c r="I48" s="1"/>
      <c r="J48" s="1"/>
      <c r="K48" s="1"/>
      <c r="L48" s="1"/>
      <c r="M48" s="1"/>
      <c r="N48" s="1"/>
      <c r="O48" s="1"/>
      <c r="P48" s="1"/>
      <c r="Q48" s="1"/>
      <c r="R48" s="1"/>
      <c r="S48" s="1"/>
      <c r="T48" s="1"/>
      <c r="U48" s="1"/>
      <c r="V48" s="1"/>
      <c r="W48" s="1"/>
      <c r="X48" s="1"/>
      <c r="Y48" s="1"/>
      <c r="Z48" s="1"/>
      <c r="AA48" s="1"/>
      <c r="AB48" s="1"/>
      <c r="AC48" s="1"/>
      <c r="AD48" s="1"/>
    </row>
    <row r="49" spans="1:30" x14ac:dyDescent="0.2">
      <c r="A49" s="1"/>
      <c r="B49" s="40"/>
      <c r="C49" s="33" t="s">
        <v>8</v>
      </c>
      <c r="D49" s="46">
        <v>4418683</v>
      </c>
      <c r="E49" s="23">
        <v>2216733</v>
      </c>
      <c r="F49" s="47">
        <v>16390382</v>
      </c>
      <c r="G49" s="115">
        <f t="shared" si="1"/>
        <v>23025798</v>
      </c>
      <c r="H49" s="85"/>
      <c r="I49" s="1"/>
      <c r="J49" s="1"/>
      <c r="K49" s="1"/>
      <c r="L49" s="1"/>
      <c r="M49" s="1"/>
      <c r="N49" s="1"/>
      <c r="O49" s="1"/>
      <c r="P49" s="1"/>
      <c r="Q49" s="1"/>
      <c r="R49" s="1"/>
      <c r="S49" s="1"/>
      <c r="T49" s="1"/>
      <c r="U49" s="1"/>
      <c r="V49" s="1"/>
      <c r="W49" s="1"/>
      <c r="X49" s="1"/>
      <c r="Y49" s="1"/>
      <c r="Z49" s="1"/>
      <c r="AA49" s="1"/>
      <c r="AB49" s="1"/>
      <c r="AC49" s="1"/>
      <c r="AD49" s="1"/>
    </row>
    <row r="50" spans="1:30" x14ac:dyDescent="0.2">
      <c r="A50" s="1"/>
      <c r="B50" s="76"/>
      <c r="C50" s="33" t="s">
        <v>9</v>
      </c>
      <c r="D50" s="46">
        <v>4425489</v>
      </c>
      <c r="E50" s="23">
        <v>2224252</v>
      </c>
      <c r="F50" s="47">
        <v>16498132</v>
      </c>
      <c r="G50" s="115">
        <f t="shared" si="1"/>
        <v>23147873</v>
      </c>
      <c r="H50" s="85"/>
      <c r="I50" s="1"/>
      <c r="J50" s="1"/>
      <c r="K50" s="1"/>
      <c r="L50" s="1"/>
      <c r="M50" s="1"/>
      <c r="N50" s="1"/>
      <c r="O50" s="1"/>
      <c r="P50" s="1"/>
      <c r="Q50" s="1"/>
      <c r="R50" s="1"/>
      <c r="S50" s="1"/>
      <c r="T50" s="1"/>
      <c r="U50" s="1"/>
      <c r="V50" s="1"/>
      <c r="W50" s="1"/>
      <c r="X50" s="1"/>
      <c r="Y50" s="1"/>
      <c r="Z50" s="1"/>
      <c r="AA50" s="1"/>
      <c r="AB50" s="1"/>
      <c r="AC50" s="1"/>
      <c r="AD50" s="1"/>
    </row>
    <row r="51" spans="1:30" x14ac:dyDescent="0.2">
      <c r="A51" s="1"/>
      <c r="B51" s="40"/>
      <c r="C51" s="33" t="s">
        <v>10</v>
      </c>
      <c r="D51" s="46">
        <v>4413372</v>
      </c>
      <c r="E51" s="23">
        <v>2218063</v>
      </c>
      <c r="F51" s="47">
        <v>16521152</v>
      </c>
      <c r="G51" s="115">
        <f t="shared" si="1"/>
        <v>23152587</v>
      </c>
      <c r="H51" s="85"/>
      <c r="I51" s="1"/>
      <c r="J51" s="1"/>
      <c r="K51" s="1"/>
      <c r="L51" s="1"/>
      <c r="M51" s="1"/>
      <c r="N51" s="1"/>
      <c r="O51" s="1"/>
      <c r="P51" s="1"/>
      <c r="Q51" s="1"/>
      <c r="R51" s="1"/>
      <c r="S51" s="1"/>
      <c r="T51" s="1"/>
      <c r="U51" s="1"/>
      <c r="V51" s="1"/>
      <c r="W51" s="1"/>
      <c r="X51" s="1"/>
      <c r="Y51" s="1"/>
      <c r="Z51" s="1"/>
      <c r="AA51" s="1"/>
      <c r="AB51" s="1"/>
      <c r="AC51" s="1"/>
      <c r="AD51" s="1"/>
    </row>
    <row r="52" spans="1:30" ht="13.5" thickBot="1" x14ac:dyDescent="0.25">
      <c r="A52" s="1"/>
      <c r="B52" s="41"/>
      <c r="C52" s="35" t="s">
        <v>11</v>
      </c>
      <c r="D52" s="48">
        <v>4428622</v>
      </c>
      <c r="E52" s="49">
        <v>2229094</v>
      </c>
      <c r="F52" s="50">
        <v>17283257</v>
      </c>
      <c r="G52" s="116">
        <f t="shared" si="1"/>
        <v>23940973</v>
      </c>
      <c r="H52" s="85"/>
      <c r="I52" s="1"/>
      <c r="J52" s="1"/>
      <c r="K52" s="1"/>
      <c r="L52" s="1"/>
      <c r="M52" s="1"/>
      <c r="N52" s="1"/>
      <c r="O52" s="1"/>
      <c r="P52" s="1"/>
      <c r="Q52" s="1"/>
      <c r="R52" s="1"/>
      <c r="S52" s="1"/>
      <c r="T52" s="1"/>
      <c r="U52" s="1"/>
      <c r="V52" s="1"/>
      <c r="W52" s="1"/>
      <c r="X52" s="1"/>
      <c r="Y52" s="1"/>
      <c r="Z52" s="1"/>
      <c r="AA52" s="1"/>
      <c r="AB52" s="1"/>
      <c r="AC52" s="1"/>
      <c r="AD52" s="1"/>
    </row>
    <row r="53" spans="1:30" x14ac:dyDescent="0.2">
      <c r="A53" s="1"/>
      <c r="B53" s="42">
        <v>2013</v>
      </c>
      <c r="C53" s="31" t="s">
        <v>1</v>
      </c>
      <c r="D53" s="43">
        <v>4441116</v>
      </c>
      <c r="E53" s="44">
        <v>2267175</v>
      </c>
      <c r="F53" s="45">
        <v>17271722</v>
      </c>
      <c r="G53" s="114">
        <f t="shared" si="1"/>
        <v>23980013</v>
      </c>
      <c r="H53" s="85"/>
      <c r="I53" s="1"/>
      <c r="J53" s="1"/>
      <c r="K53" s="1"/>
      <c r="L53" s="1"/>
      <c r="M53" s="1"/>
      <c r="N53" s="1"/>
      <c r="O53" s="1"/>
      <c r="P53" s="1"/>
      <c r="Q53" s="1"/>
      <c r="R53" s="1"/>
      <c r="S53" s="1"/>
      <c r="T53" s="1"/>
      <c r="U53" s="1"/>
      <c r="V53" s="1"/>
      <c r="W53" s="1"/>
      <c r="X53" s="1"/>
      <c r="Y53" s="1"/>
      <c r="Z53" s="1"/>
      <c r="AA53" s="1"/>
      <c r="AB53" s="1"/>
      <c r="AC53" s="1"/>
      <c r="AD53" s="1"/>
    </row>
    <row r="54" spans="1:30" x14ac:dyDescent="0.2">
      <c r="A54" s="1"/>
      <c r="B54" s="40"/>
      <c r="C54" s="33" t="s">
        <v>33</v>
      </c>
      <c r="D54" s="46">
        <v>4444150</v>
      </c>
      <c r="E54" s="23">
        <v>2257296</v>
      </c>
      <c r="F54" s="47">
        <v>17121073</v>
      </c>
      <c r="G54" s="115">
        <f t="shared" si="1"/>
        <v>23822519</v>
      </c>
      <c r="H54" s="85"/>
      <c r="I54" s="1"/>
      <c r="J54" s="1"/>
      <c r="K54" s="1"/>
      <c r="L54" s="1"/>
      <c r="M54" s="1"/>
      <c r="N54" s="1"/>
      <c r="O54" s="1"/>
      <c r="P54" s="1"/>
      <c r="Q54" s="1"/>
      <c r="R54" s="1"/>
      <c r="S54" s="1"/>
      <c r="T54" s="1"/>
      <c r="U54" s="1"/>
      <c r="V54" s="1"/>
      <c r="W54" s="1"/>
      <c r="X54" s="1"/>
      <c r="Y54" s="1"/>
      <c r="Z54" s="1"/>
      <c r="AA54" s="1"/>
      <c r="AB54" s="1"/>
      <c r="AC54" s="1"/>
      <c r="AD54" s="1"/>
    </row>
    <row r="55" spans="1:30" x14ac:dyDescent="0.2">
      <c r="A55" s="1"/>
      <c r="B55" s="40"/>
      <c r="C55" s="33" t="s">
        <v>2</v>
      </c>
      <c r="D55" s="46">
        <v>4537405</v>
      </c>
      <c r="E55" s="23">
        <v>2272040</v>
      </c>
      <c r="F55" s="47">
        <v>17079083</v>
      </c>
      <c r="G55" s="115">
        <f t="shared" si="1"/>
        <v>23888528</v>
      </c>
      <c r="H55" s="85"/>
      <c r="I55" s="1"/>
      <c r="J55" s="1"/>
      <c r="K55" s="1"/>
      <c r="L55" s="1"/>
      <c r="M55" s="1"/>
      <c r="N55" s="1"/>
      <c r="O55" s="1"/>
      <c r="P55" s="1"/>
      <c r="Q55" s="1"/>
      <c r="R55" s="1"/>
      <c r="S55" s="1"/>
      <c r="T55" s="1"/>
      <c r="U55" s="1"/>
      <c r="V55" s="1"/>
      <c r="W55" s="1"/>
      <c r="X55" s="1"/>
      <c r="Y55" s="1"/>
      <c r="Z55" s="1"/>
      <c r="AA55" s="1"/>
      <c r="AB55" s="1"/>
      <c r="AC55" s="1"/>
      <c r="AD55" s="1"/>
    </row>
    <row r="56" spans="1:30" x14ac:dyDescent="0.2">
      <c r="A56" s="1"/>
      <c r="B56" s="76"/>
      <c r="C56" s="33" t="s">
        <v>3</v>
      </c>
      <c r="D56" s="46">
        <v>4592569</v>
      </c>
      <c r="E56" s="23">
        <v>2262955</v>
      </c>
      <c r="F56" s="47">
        <v>17213138</v>
      </c>
      <c r="G56" s="115">
        <f t="shared" si="1"/>
        <v>24068662</v>
      </c>
      <c r="H56" s="85"/>
      <c r="I56" s="1"/>
      <c r="J56" s="1"/>
      <c r="K56" s="1"/>
      <c r="L56" s="1"/>
      <c r="M56" s="1"/>
      <c r="N56" s="1"/>
      <c r="O56" s="1"/>
      <c r="P56" s="1"/>
      <c r="Q56" s="1"/>
      <c r="R56" s="1"/>
      <c r="S56" s="1"/>
      <c r="T56" s="1"/>
      <c r="U56" s="1"/>
      <c r="V56" s="1"/>
      <c r="W56" s="1"/>
      <c r="X56" s="1"/>
      <c r="Y56" s="1"/>
      <c r="Z56" s="1"/>
      <c r="AA56" s="1"/>
      <c r="AB56" s="1"/>
      <c r="AC56" s="1"/>
      <c r="AD56" s="1"/>
    </row>
    <row r="57" spans="1:30" x14ac:dyDescent="0.2">
      <c r="A57" s="1"/>
      <c r="B57" s="40"/>
      <c r="C57" s="33" t="s">
        <v>4</v>
      </c>
      <c r="D57" s="46">
        <v>4588022</v>
      </c>
      <c r="E57" s="23">
        <v>2287946</v>
      </c>
      <c r="F57" s="47">
        <v>17321560</v>
      </c>
      <c r="G57" s="115">
        <f t="shared" si="1"/>
        <v>24197528</v>
      </c>
      <c r="H57" s="85"/>
      <c r="I57" s="1"/>
      <c r="J57" s="1"/>
      <c r="K57" s="1"/>
      <c r="L57" s="1"/>
      <c r="M57" s="1"/>
      <c r="N57" s="1"/>
      <c r="O57" s="1"/>
      <c r="P57" s="1"/>
      <c r="Q57" s="1"/>
      <c r="R57" s="1"/>
      <c r="S57" s="1"/>
      <c r="T57" s="1"/>
      <c r="U57" s="1"/>
      <c r="V57" s="1"/>
      <c r="W57" s="1"/>
      <c r="X57" s="1"/>
      <c r="Y57" s="1"/>
      <c r="Z57" s="1"/>
      <c r="AA57" s="1"/>
      <c r="AB57" s="1"/>
      <c r="AC57" s="1"/>
      <c r="AD57" s="1"/>
    </row>
    <row r="58" spans="1:30" x14ac:dyDescent="0.2">
      <c r="A58" s="1"/>
      <c r="B58" s="40"/>
      <c r="C58" s="33" t="s">
        <v>5</v>
      </c>
      <c r="D58" s="46">
        <v>4606500</v>
      </c>
      <c r="E58" s="23">
        <v>2287266</v>
      </c>
      <c r="F58" s="47">
        <v>17357746</v>
      </c>
      <c r="G58" s="115">
        <f t="shared" si="1"/>
        <v>24251512</v>
      </c>
      <c r="H58" s="85"/>
      <c r="I58" s="1"/>
      <c r="J58" s="1"/>
      <c r="K58" s="1"/>
      <c r="L58" s="1"/>
      <c r="M58" s="1"/>
      <c r="N58" s="1"/>
      <c r="O58" s="1"/>
      <c r="P58" s="1"/>
      <c r="Q58" s="1"/>
      <c r="R58" s="1"/>
      <c r="S58" s="1"/>
      <c r="T58" s="1"/>
      <c r="U58" s="1"/>
      <c r="V58" s="1"/>
      <c r="W58" s="1"/>
      <c r="X58" s="1"/>
      <c r="Y58" s="1"/>
      <c r="Z58" s="1"/>
      <c r="AA58" s="1"/>
      <c r="AB58" s="1"/>
      <c r="AC58" s="1"/>
      <c r="AD58" s="1"/>
    </row>
    <row r="59" spans="1:30" x14ac:dyDescent="0.2">
      <c r="A59" s="1"/>
      <c r="B59" s="76"/>
      <c r="C59" s="33" t="s">
        <v>6</v>
      </c>
      <c r="D59" s="46">
        <v>4673247</v>
      </c>
      <c r="E59" s="23">
        <v>2295154</v>
      </c>
      <c r="F59" s="47">
        <v>17082422</v>
      </c>
      <c r="G59" s="115">
        <f t="shared" si="1"/>
        <v>24050823</v>
      </c>
      <c r="H59" s="85"/>
      <c r="I59" s="1"/>
      <c r="J59" s="1"/>
      <c r="K59" s="1"/>
      <c r="L59" s="1"/>
      <c r="M59" s="1"/>
      <c r="N59" s="1"/>
      <c r="O59" s="1"/>
      <c r="P59" s="1"/>
      <c r="Q59" s="1"/>
      <c r="R59" s="1"/>
      <c r="S59" s="1"/>
      <c r="T59" s="1"/>
      <c r="U59" s="1"/>
      <c r="V59" s="1"/>
      <c r="W59" s="1"/>
      <c r="X59" s="1"/>
      <c r="Y59" s="1"/>
      <c r="Z59" s="1"/>
      <c r="AA59" s="1"/>
      <c r="AB59" s="1"/>
      <c r="AC59" s="1"/>
      <c r="AD59" s="1"/>
    </row>
    <row r="60" spans="1:30" x14ac:dyDescent="0.2">
      <c r="A60" s="1"/>
      <c r="B60" s="40"/>
      <c r="C60" s="33" t="s">
        <v>7</v>
      </c>
      <c r="D60" s="46">
        <v>4707817</v>
      </c>
      <c r="E60" s="23">
        <v>2310261</v>
      </c>
      <c r="F60" s="47">
        <v>16746522</v>
      </c>
      <c r="G60" s="115">
        <f t="shared" si="1"/>
        <v>23764600</v>
      </c>
      <c r="H60" s="85"/>
      <c r="I60" s="1"/>
      <c r="J60" s="1"/>
      <c r="K60" s="1"/>
      <c r="L60" s="1"/>
      <c r="M60" s="1"/>
      <c r="N60" s="1"/>
      <c r="O60" s="1"/>
      <c r="P60" s="1"/>
      <c r="Q60" s="1"/>
      <c r="R60" s="1"/>
      <c r="S60" s="1"/>
      <c r="T60" s="1"/>
      <c r="U60" s="1"/>
      <c r="V60" s="1"/>
      <c r="W60" s="1"/>
      <c r="X60" s="1"/>
      <c r="Y60" s="1"/>
      <c r="Z60" s="1"/>
      <c r="AA60" s="1"/>
      <c r="AB60" s="1"/>
      <c r="AC60" s="1"/>
      <c r="AD60" s="1"/>
    </row>
    <row r="61" spans="1:30" x14ac:dyDescent="0.2">
      <c r="A61" s="1"/>
      <c r="B61" s="40"/>
      <c r="C61" s="33" t="s">
        <v>8</v>
      </c>
      <c r="D61" s="46">
        <v>4730087</v>
      </c>
      <c r="E61" s="23">
        <v>2326595</v>
      </c>
      <c r="F61" s="47">
        <v>16313642</v>
      </c>
      <c r="G61" s="115">
        <f t="shared" si="1"/>
        <v>23370324</v>
      </c>
      <c r="H61" s="85"/>
      <c r="I61" s="1"/>
      <c r="J61" s="1"/>
      <c r="K61" s="1"/>
      <c r="L61" s="1"/>
      <c r="M61" s="1"/>
      <c r="N61" s="1"/>
      <c r="O61" s="1"/>
      <c r="P61" s="1"/>
      <c r="Q61" s="1"/>
      <c r="R61" s="1"/>
      <c r="S61" s="1"/>
      <c r="T61" s="1"/>
      <c r="U61" s="1"/>
      <c r="V61" s="1"/>
      <c r="W61" s="1"/>
      <c r="X61" s="1"/>
      <c r="Y61" s="1"/>
      <c r="Z61" s="1"/>
      <c r="AA61" s="1"/>
      <c r="AB61" s="1"/>
      <c r="AC61" s="1"/>
      <c r="AD61" s="1"/>
    </row>
    <row r="62" spans="1:30" x14ac:dyDescent="0.2">
      <c r="A62" s="1"/>
      <c r="B62" s="76"/>
      <c r="C62" s="33" t="s">
        <v>9</v>
      </c>
      <c r="D62" s="46">
        <v>4701221</v>
      </c>
      <c r="E62" s="23">
        <v>2331013</v>
      </c>
      <c r="F62" s="47">
        <v>16415034</v>
      </c>
      <c r="G62" s="115">
        <f t="shared" si="1"/>
        <v>23447268</v>
      </c>
      <c r="H62" s="85"/>
      <c r="I62" s="1"/>
      <c r="J62" s="1"/>
      <c r="K62" s="1"/>
      <c r="L62" s="1"/>
      <c r="M62" s="1"/>
      <c r="N62" s="1"/>
      <c r="O62" s="1"/>
      <c r="P62" s="1"/>
      <c r="Q62" s="1"/>
      <c r="R62" s="1"/>
      <c r="S62" s="1"/>
      <c r="T62" s="1"/>
      <c r="U62" s="1"/>
      <c r="V62" s="1"/>
      <c r="W62" s="1"/>
      <c r="X62" s="1"/>
      <c r="Y62" s="1"/>
      <c r="Z62" s="1"/>
      <c r="AA62" s="1"/>
      <c r="AB62" s="1"/>
      <c r="AC62" s="1"/>
      <c r="AD62" s="1"/>
    </row>
    <row r="63" spans="1:30" x14ac:dyDescent="0.2">
      <c r="A63" s="1"/>
      <c r="B63" s="40"/>
      <c r="C63" s="33" t="s">
        <v>10</v>
      </c>
      <c r="D63" s="46">
        <v>4691697</v>
      </c>
      <c r="E63" s="23">
        <v>2328171</v>
      </c>
      <c r="F63" s="47">
        <v>16059131</v>
      </c>
      <c r="G63" s="115">
        <f t="shared" si="1"/>
        <v>23078999</v>
      </c>
      <c r="H63" s="85"/>
      <c r="I63" s="1"/>
      <c r="J63" s="1"/>
      <c r="K63" s="1"/>
      <c r="L63" s="1"/>
      <c r="M63" s="1"/>
      <c r="N63" s="1"/>
      <c r="O63" s="1"/>
      <c r="P63" s="1"/>
      <c r="Q63" s="1"/>
      <c r="R63" s="1"/>
      <c r="S63" s="1"/>
      <c r="T63" s="1"/>
      <c r="U63" s="1"/>
      <c r="V63" s="1"/>
      <c r="W63" s="1"/>
      <c r="X63" s="1"/>
      <c r="Y63" s="1"/>
      <c r="Z63" s="1"/>
      <c r="AA63" s="1"/>
      <c r="AB63" s="1"/>
      <c r="AC63" s="1"/>
      <c r="AD63" s="1"/>
    </row>
    <row r="64" spans="1:30" ht="13.5" thickBot="1" x14ac:dyDescent="0.25">
      <c r="A64" s="1"/>
      <c r="B64" s="41"/>
      <c r="C64" s="35" t="s">
        <v>11</v>
      </c>
      <c r="D64" s="48">
        <v>4864169</v>
      </c>
      <c r="E64" s="49">
        <v>2333458</v>
      </c>
      <c r="F64" s="50">
        <v>16463712</v>
      </c>
      <c r="G64" s="116">
        <f t="shared" si="1"/>
        <v>23661339</v>
      </c>
      <c r="H64" s="85"/>
      <c r="I64" s="1"/>
      <c r="J64" s="1"/>
      <c r="K64" s="1"/>
      <c r="L64" s="1"/>
      <c r="M64" s="1"/>
      <c r="N64" s="1"/>
      <c r="O64" s="1"/>
      <c r="P64" s="1"/>
      <c r="Q64" s="1"/>
      <c r="R64" s="1"/>
      <c r="S64" s="1"/>
      <c r="T64" s="1"/>
      <c r="U64" s="1"/>
      <c r="V64" s="1"/>
      <c r="W64" s="1"/>
      <c r="X64" s="1"/>
      <c r="Y64" s="1"/>
      <c r="Z64" s="1"/>
      <c r="AA64" s="1"/>
      <c r="AB64" s="1"/>
      <c r="AC64" s="1"/>
      <c r="AD64" s="1"/>
    </row>
    <row r="65" spans="1:30" x14ac:dyDescent="0.2">
      <c r="A65" s="1"/>
      <c r="B65" s="42">
        <v>2014</v>
      </c>
      <c r="C65" s="31" t="s">
        <v>1</v>
      </c>
      <c r="D65" s="43">
        <v>4865746</v>
      </c>
      <c r="E65" s="44">
        <v>2323628</v>
      </c>
      <c r="F65" s="45">
        <v>16247157</v>
      </c>
      <c r="G65" s="114">
        <f t="shared" si="1"/>
        <v>23436531</v>
      </c>
      <c r="H65" s="85"/>
      <c r="I65" s="1"/>
      <c r="J65" s="1"/>
      <c r="K65" s="1"/>
      <c r="L65" s="1"/>
      <c r="M65" s="1"/>
      <c r="N65" s="1"/>
      <c r="O65" s="1"/>
      <c r="P65" s="1"/>
      <c r="Q65" s="1"/>
      <c r="R65" s="1"/>
      <c r="S65" s="1"/>
      <c r="T65" s="1"/>
      <c r="U65" s="1"/>
      <c r="V65" s="1"/>
      <c r="W65" s="1"/>
      <c r="X65" s="1"/>
      <c r="Y65" s="1"/>
      <c r="Z65" s="1"/>
      <c r="AA65" s="1"/>
      <c r="AB65" s="1"/>
      <c r="AC65" s="1"/>
      <c r="AD65" s="1"/>
    </row>
    <row r="66" spans="1:30" x14ac:dyDescent="0.2">
      <c r="A66" s="1"/>
      <c r="B66" s="40"/>
      <c r="C66" s="33" t="s">
        <v>33</v>
      </c>
      <c r="D66" s="46">
        <v>4869687</v>
      </c>
      <c r="E66" s="23">
        <v>2327357</v>
      </c>
      <c r="F66" s="47">
        <v>16001121</v>
      </c>
      <c r="G66" s="115">
        <f t="shared" si="1"/>
        <v>23198165</v>
      </c>
      <c r="H66" s="85"/>
      <c r="I66" s="1"/>
      <c r="J66" s="1"/>
      <c r="K66" s="1"/>
      <c r="L66" s="1"/>
      <c r="M66" s="1"/>
      <c r="N66" s="1"/>
      <c r="O66" s="1"/>
      <c r="P66" s="1"/>
      <c r="Q66" s="1"/>
      <c r="R66" s="1"/>
      <c r="S66" s="1"/>
      <c r="T66" s="1"/>
      <c r="U66" s="1"/>
      <c r="V66" s="1"/>
      <c r="W66" s="1"/>
      <c r="X66" s="1"/>
      <c r="Y66" s="1"/>
      <c r="Z66" s="1"/>
      <c r="AA66" s="1"/>
      <c r="AB66" s="1"/>
      <c r="AC66" s="1"/>
      <c r="AD66" s="1"/>
    </row>
    <row r="67" spans="1:30" x14ac:dyDescent="0.2">
      <c r="A67" s="1"/>
      <c r="B67" s="40"/>
      <c r="C67" s="33" t="s">
        <v>2</v>
      </c>
      <c r="D67" s="46">
        <v>4860428</v>
      </c>
      <c r="E67" s="23">
        <v>2357857</v>
      </c>
      <c r="F67" s="47">
        <v>16528345</v>
      </c>
      <c r="G67" s="115">
        <f t="shared" si="1"/>
        <v>23746630</v>
      </c>
      <c r="H67" s="85"/>
      <c r="I67" s="1"/>
      <c r="J67" s="1"/>
      <c r="K67" s="1"/>
      <c r="L67" s="1"/>
      <c r="M67" s="1"/>
      <c r="N67" s="1"/>
      <c r="O67" s="1"/>
      <c r="P67" s="1"/>
      <c r="Q67" s="1"/>
      <c r="R67" s="1"/>
      <c r="S67" s="1"/>
      <c r="T67" s="1"/>
      <c r="U67" s="1"/>
      <c r="V67" s="1"/>
      <c r="W67" s="1"/>
      <c r="X67" s="1"/>
      <c r="Y67" s="1"/>
      <c r="Z67" s="1"/>
      <c r="AA67" s="1"/>
      <c r="AB67" s="1"/>
      <c r="AC67" s="1"/>
      <c r="AD67" s="1"/>
    </row>
    <row r="68" spans="1:30" x14ac:dyDescent="0.2">
      <c r="A68" s="1"/>
      <c r="B68" s="76"/>
      <c r="C68" s="33" t="s">
        <v>3</v>
      </c>
      <c r="D68" s="46">
        <v>5000402</v>
      </c>
      <c r="E68" s="23">
        <v>2408196</v>
      </c>
      <c r="F68" s="47">
        <v>15972339</v>
      </c>
      <c r="G68" s="115">
        <f t="shared" si="1"/>
        <v>23380937</v>
      </c>
      <c r="H68" s="85"/>
      <c r="I68" s="1"/>
      <c r="J68" s="1"/>
      <c r="K68" s="1"/>
      <c r="L68" s="1"/>
      <c r="M68" s="1"/>
      <c r="N68" s="1"/>
      <c r="O68" s="1"/>
      <c r="P68" s="1"/>
      <c r="Q68" s="1"/>
      <c r="R68" s="1"/>
      <c r="S68" s="1"/>
      <c r="T68" s="1"/>
      <c r="U68" s="1"/>
      <c r="V68" s="1"/>
      <c r="W68" s="1"/>
      <c r="X68" s="1"/>
      <c r="Y68" s="1"/>
      <c r="Z68" s="1"/>
      <c r="AA68" s="1"/>
      <c r="AB68" s="1"/>
      <c r="AC68" s="1"/>
      <c r="AD68" s="1"/>
    </row>
    <row r="69" spans="1:30" x14ac:dyDescent="0.2">
      <c r="A69" s="1"/>
      <c r="B69" s="40"/>
      <c r="C69" s="33" t="s">
        <v>4</v>
      </c>
      <c r="D69" s="46">
        <v>4973052</v>
      </c>
      <c r="E69" s="23">
        <v>2383812</v>
      </c>
      <c r="F69" s="47">
        <v>16039095</v>
      </c>
      <c r="G69" s="115">
        <f t="shared" si="1"/>
        <v>23395959</v>
      </c>
      <c r="H69" s="85"/>
      <c r="I69" s="1"/>
      <c r="J69" s="1"/>
      <c r="K69" s="1"/>
      <c r="L69" s="1"/>
      <c r="M69" s="1"/>
      <c r="N69" s="1"/>
      <c r="O69" s="1"/>
      <c r="P69" s="1"/>
      <c r="Q69" s="1"/>
      <c r="R69" s="1"/>
      <c r="S69" s="1"/>
      <c r="T69" s="1"/>
      <c r="U69" s="1"/>
      <c r="V69" s="1"/>
      <c r="W69" s="1"/>
      <c r="X69" s="1"/>
      <c r="Y69" s="1"/>
      <c r="Z69" s="1"/>
      <c r="AA69" s="1"/>
      <c r="AB69" s="1"/>
      <c r="AC69" s="1"/>
      <c r="AD69" s="1"/>
    </row>
    <row r="70" spans="1:30" x14ac:dyDescent="0.2">
      <c r="A70" s="1"/>
      <c r="B70" s="40"/>
      <c r="C70" s="33" t="s">
        <v>5</v>
      </c>
      <c r="D70" s="46">
        <v>5131763</v>
      </c>
      <c r="E70" s="23">
        <v>2390777</v>
      </c>
      <c r="F70" s="47">
        <v>15841628</v>
      </c>
      <c r="G70" s="115">
        <f t="shared" si="1"/>
        <v>23364168</v>
      </c>
      <c r="H70" s="85"/>
      <c r="I70" s="1"/>
      <c r="J70" s="1"/>
      <c r="K70" s="1"/>
      <c r="L70" s="1"/>
      <c r="M70" s="1"/>
      <c r="N70" s="1"/>
      <c r="O70" s="1"/>
      <c r="P70" s="1"/>
      <c r="Q70" s="1"/>
      <c r="R70" s="1"/>
      <c r="S70" s="1"/>
      <c r="T70" s="1"/>
      <c r="U70" s="1"/>
      <c r="V70" s="1"/>
      <c r="W70" s="1"/>
      <c r="X70" s="1"/>
      <c r="Y70" s="1"/>
      <c r="Z70" s="1"/>
      <c r="AA70" s="1"/>
      <c r="AB70" s="1"/>
      <c r="AC70" s="1"/>
      <c r="AD70" s="1"/>
    </row>
    <row r="71" spans="1:30" x14ac:dyDescent="0.2">
      <c r="A71" s="1"/>
      <c r="B71" s="76"/>
      <c r="C71" s="33" t="s">
        <v>6</v>
      </c>
      <c r="D71" s="46">
        <v>5344151</v>
      </c>
      <c r="E71" s="23">
        <v>2379558</v>
      </c>
      <c r="F71" s="47">
        <v>15698473</v>
      </c>
      <c r="G71" s="115">
        <f t="shared" si="1"/>
        <v>23422182</v>
      </c>
      <c r="H71" s="85"/>
      <c r="I71" s="1"/>
      <c r="J71" s="1"/>
      <c r="K71" s="1"/>
      <c r="L71" s="1"/>
      <c r="M71" s="1"/>
      <c r="N71" s="1"/>
      <c r="O71" s="1"/>
      <c r="P71" s="1"/>
      <c r="Q71" s="1"/>
      <c r="R71" s="1"/>
      <c r="S71" s="1"/>
      <c r="T71" s="1"/>
      <c r="U71" s="1"/>
      <c r="V71" s="1"/>
      <c r="W71" s="1"/>
      <c r="X71" s="1"/>
      <c r="Y71" s="1"/>
      <c r="Z71" s="1"/>
      <c r="AA71" s="1"/>
      <c r="AB71" s="1"/>
      <c r="AC71" s="1"/>
      <c r="AD71" s="1"/>
    </row>
    <row r="72" spans="1:30" x14ac:dyDescent="0.2">
      <c r="A72" s="1"/>
      <c r="B72" s="40"/>
      <c r="C72" s="33" t="s">
        <v>7</v>
      </c>
      <c r="D72" s="46">
        <v>5280737</v>
      </c>
      <c r="E72" s="23">
        <v>2411018</v>
      </c>
      <c r="F72" s="47">
        <v>15399191</v>
      </c>
      <c r="G72" s="115">
        <f t="shared" si="1"/>
        <v>23090946</v>
      </c>
      <c r="H72" s="85"/>
      <c r="I72" s="1"/>
      <c r="J72" s="1"/>
      <c r="K72" s="1"/>
      <c r="L72" s="1"/>
      <c r="M72" s="1"/>
      <c r="N72" s="1"/>
      <c r="O72" s="1"/>
      <c r="P72" s="1"/>
      <c r="Q72" s="1"/>
      <c r="R72" s="1"/>
      <c r="S72" s="1"/>
      <c r="T72" s="1"/>
      <c r="U72" s="1"/>
      <c r="V72" s="1"/>
      <c r="W72" s="1"/>
      <c r="X72" s="1"/>
      <c r="Y72" s="1"/>
      <c r="Z72" s="1"/>
      <c r="AA72" s="1"/>
      <c r="AB72" s="1"/>
      <c r="AC72" s="1"/>
      <c r="AD72" s="1"/>
    </row>
    <row r="73" spans="1:30" x14ac:dyDescent="0.2">
      <c r="A73" s="1"/>
      <c r="B73" s="40"/>
      <c r="C73" s="33" t="s">
        <v>8</v>
      </c>
      <c r="D73" s="46">
        <v>5260756</v>
      </c>
      <c r="E73" s="23">
        <v>2469734</v>
      </c>
      <c r="F73" s="47">
        <v>15248971</v>
      </c>
      <c r="G73" s="115">
        <f t="shared" si="1"/>
        <v>22979461</v>
      </c>
      <c r="H73" s="85"/>
      <c r="I73" s="1"/>
      <c r="J73" s="1"/>
      <c r="K73" s="1"/>
      <c r="L73" s="1"/>
      <c r="M73" s="1"/>
      <c r="N73" s="1"/>
      <c r="O73" s="1"/>
      <c r="P73" s="1"/>
      <c r="Q73" s="1"/>
      <c r="R73" s="1"/>
      <c r="S73" s="1"/>
      <c r="T73" s="1"/>
      <c r="U73" s="1"/>
      <c r="V73" s="1"/>
      <c r="W73" s="1"/>
      <c r="X73" s="1"/>
      <c r="Y73" s="1"/>
      <c r="Z73" s="1"/>
      <c r="AA73" s="1"/>
      <c r="AB73" s="1"/>
      <c r="AC73" s="1"/>
      <c r="AD73" s="1"/>
    </row>
    <row r="74" spans="1:30" x14ac:dyDescent="0.2">
      <c r="A74" s="1"/>
      <c r="B74" s="76"/>
      <c r="C74" s="33" t="s">
        <v>9</v>
      </c>
      <c r="D74" s="46">
        <v>5267992</v>
      </c>
      <c r="E74" s="23">
        <v>2420737</v>
      </c>
      <c r="F74" s="47">
        <v>15234606</v>
      </c>
      <c r="G74" s="115">
        <f t="shared" si="1"/>
        <v>22923335</v>
      </c>
      <c r="H74" s="85"/>
      <c r="I74" s="1"/>
      <c r="J74" s="1"/>
      <c r="K74" s="1"/>
      <c r="L74" s="1"/>
      <c r="M74" s="1"/>
      <c r="N74" s="1"/>
      <c r="O74" s="1"/>
      <c r="P74" s="1"/>
      <c r="Q74" s="1"/>
      <c r="R74" s="1"/>
      <c r="S74" s="1"/>
      <c r="T74" s="1"/>
      <c r="U74" s="1"/>
      <c r="V74" s="1"/>
      <c r="W74" s="1"/>
      <c r="X74" s="1"/>
      <c r="Y74" s="1"/>
      <c r="Z74" s="1"/>
      <c r="AA74" s="1"/>
      <c r="AB74" s="1"/>
      <c r="AC74" s="1"/>
      <c r="AD74" s="1"/>
    </row>
    <row r="75" spans="1:30" x14ac:dyDescent="0.2">
      <c r="A75" s="1"/>
      <c r="B75" s="40"/>
      <c r="C75" s="33" t="s">
        <v>10</v>
      </c>
      <c r="D75" s="46">
        <v>5268196</v>
      </c>
      <c r="E75" s="23">
        <v>2371398</v>
      </c>
      <c r="F75" s="47">
        <v>15156928</v>
      </c>
      <c r="G75" s="115">
        <f t="shared" si="1"/>
        <v>22796522</v>
      </c>
      <c r="H75" s="85"/>
      <c r="I75" s="1"/>
      <c r="J75" s="1"/>
      <c r="K75" s="1"/>
      <c r="L75" s="1"/>
      <c r="M75" s="1"/>
      <c r="N75" s="1"/>
      <c r="O75" s="1"/>
      <c r="P75" s="1"/>
      <c r="Q75" s="1"/>
      <c r="R75" s="1"/>
      <c r="S75" s="1"/>
      <c r="T75" s="1"/>
      <c r="U75" s="1"/>
      <c r="V75" s="1"/>
      <c r="W75" s="1"/>
      <c r="X75" s="1"/>
      <c r="Y75" s="1"/>
      <c r="Z75" s="1"/>
      <c r="AA75" s="1"/>
      <c r="AB75" s="1"/>
      <c r="AC75" s="1"/>
      <c r="AD75" s="1"/>
    </row>
    <row r="76" spans="1:30" ht="13.5" thickBot="1" x14ac:dyDescent="0.25">
      <c r="A76" s="1"/>
      <c r="B76" s="41"/>
      <c r="C76" s="35" t="s">
        <v>11</v>
      </c>
      <c r="D76" s="48">
        <v>5251752</v>
      </c>
      <c r="E76" s="49">
        <v>2353262</v>
      </c>
      <c r="F76" s="50">
        <v>16075704</v>
      </c>
      <c r="G76" s="116">
        <f t="shared" si="1"/>
        <v>23680718</v>
      </c>
      <c r="H76" s="85"/>
      <c r="I76" s="1"/>
      <c r="J76" s="1"/>
      <c r="K76" s="1"/>
      <c r="L76" s="1"/>
      <c r="M76" s="1"/>
      <c r="N76" s="1"/>
      <c r="O76" s="1"/>
      <c r="P76" s="1"/>
      <c r="Q76" s="1"/>
      <c r="R76" s="1"/>
      <c r="S76" s="1"/>
      <c r="T76" s="1"/>
      <c r="U76" s="1"/>
      <c r="V76" s="1"/>
      <c r="W76" s="1"/>
      <c r="X76" s="1"/>
      <c r="Y76" s="1"/>
      <c r="Z76" s="1"/>
      <c r="AA76" s="1"/>
      <c r="AB76" s="1"/>
      <c r="AC76" s="1"/>
      <c r="AD76" s="1"/>
    </row>
    <row r="77" spans="1:30" x14ac:dyDescent="0.2">
      <c r="A77" s="1"/>
      <c r="B77" s="42">
        <v>2015</v>
      </c>
      <c r="C77" s="31" t="s">
        <v>1</v>
      </c>
      <c r="D77" s="43">
        <v>5248706</v>
      </c>
      <c r="E77" s="44">
        <v>2288979</v>
      </c>
      <c r="F77" s="45">
        <v>16143052</v>
      </c>
      <c r="G77" s="114">
        <f t="shared" si="1"/>
        <v>23680737</v>
      </c>
      <c r="H77" s="85"/>
      <c r="I77" s="1"/>
      <c r="J77" s="1"/>
      <c r="K77" s="1"/>
      <c r="L77" s="1"/>
      <c r="M77" s="1"/>
      <c r="N77" s="1"/>
      <c r="O77" s="1"/>
      <c r="P77" s="1"/>
      <c r="Q77" s="1"/>
      <c r="R77" s="1"/>
      <c r="S77" s="1"/>
      <c r="T77" s="1"/>
      <c r="U77" s="1"/>
      <c r="V77" s="1"/>
      <c r="W77" s="1"/>
      <c r="X77" s="1"/>
      <c r="Y77" s="1"/>
      <c r="Z77" s="1"/>
      <c r="AA77" s="1"/>
      <c r="AB77" s="1"/>
      <c r="AC77" s="1"/>
      <c r="AD77" s="1"/>
    </row>
    <row r="78" spans="1:30" x14ac:dyDescent="0.2">
      <c r="A78" s="1"/>
      <c r="B78" s="40"/>
      <c r="C78" s="33" t="s">
        <v>33</v>
      </c>
      <c r="D78" s="46">
        <v>5278234</v>
      </c>
      <c r="E78" s="23">
        <v>2129252</v>
      </c>
      <c r="F78" s="47">
        <v>15800569</v>
      </c>
      <c r="G78" s="115">
        <f t="shared" si="1"/>
        <v>23208055</v>
      </c>
      <c r="H78" s="85"/>
      <c r="I78" s="1"/>
      <c r="J78" s="1"/>
      <c r="K78" s="1"/>
      <c r="L78" s="1"/>
      <c r="M78" s="1"/>
      <c r="N78" s="1"/>
      <c r="O78" s="1"/>
      <c r="P78" s="1"/>
      <c r="Q78" s="1"/>
      <c r="R78" s="1"/>
      <c r="S78" s="1"/>
      <c r="T78" s="1"/>
      <c r="U78" s="1"/>
      <c r="V78" s="1"/>
      <c r="W78" s="1"/>
      <c r="X78" s="1"/>
      <c r="Y78" s="1"/>
      <c r="Z78" s="1"/>
      <c r="AA78" s="1"/>
      <c r="AB78" s="1"/>
      <c r="AC78" s="1"/>
      <c r="AD78" s="1"/>
    </row>
    <row r="79" spans="1:30" x14ac:dyDescent="0.2">
      <c r="A79" s="1"/>
      <c r="B79" s="40"/>
      <c r="C79" s="33" t="s">
        <v>2</v>
      </c>
      <c r="D79" s="46">
        <v>5264572</v>
      </c>
      <c r="E79" s="23">
        <v>2310289</v>
      </c>
      <c r="F79" s="47">
        <v>16056435</v>
      </c>
      <c r="G79" s="115">
        <f t="shared" si="1"/>
        <v>23631296</v>
      </c>
      <c r="H79" s="85"/>
      <c r="I79" s="1"/>
      <c r="J79" s="1"/>
      <c r="K79" s="1"/>
      <c r="L79" s="1"/>
      <c r="M79" s="1"/>
      <c r="N79" s="1"/>
      <c r="O79" s="1"/>
      <c r="P79" s="1"/>
      <c r="Q79" s="1"/>
      <c r="R79" s="1"/>
      <c r="S79" s="1"/>
      <c r="T79" s="1"/>
      <c r="U79" s="1"/>
      <c r="V79" s="1"/>
      <c r="W79" s="1"/>
      <c r="X79" s="1"/>
      <c r="Y79" s="1"/>
      <c r="Z79" s="1"/>
      <c r="AA79" s="1"/>
      <c r="AB79" s="1"/>
      <c r="AC79" s="1"/>
      <c r="AD79" s="1"/>
    </row>
    <row r="80" spans="1:30" x14ac:dyDescent="0.2">
      <c r="A80" s="1"/>
      <c r="B80" s="76"/>
      <c r="C80" s="33" t="s">
        <v>3</v>
      </c>
      <c r="D80" s="46">
        <v>5224322</v>
      </c>
      <c r="E80" s="23">
        <v>2304249</v>
      </c>
      <c r="F80" s="47">
        <v>15640794</v>
      </c>
      <c r="G80" s="115">
        <f t="shared" si="1"/>
        <v>23169365</v>
      </c>
      <c r="H80" s="85"/>
      <c r="I80" s="1"/>
      <c r="J80" s="1"/>
      <c r="K80" s="1"/>
      <c r="L80" s="1"/>
      <c r="M80" s="1"/>
      <c r="N80" s="1"/>
      <c r="O80" s="1"/>
      <c r="P80" s="1"/>
      <c r="Q80" s="1"/>
      <c r="R80" s="1"/>
      <c r="S80" s="1"/>
      <c r="T80" s="1"/>
      <c r="U80" s="1"/>
      <c r="V80" s="1"/>
      <c r="W80" s="1"/>
      <c r="X80" s="1"/>
      <c r="Y80" s="1"/>
      <c r="Z80" s="1"/>
      <c r="AA80" s="1"/>
      <c r="AB80" s="1"/>
      <c r="AC80" s="1"/>
      <c r="AD80" s="1"/>
    </row>
    <row r="81" spans="1:30" x14ac:dyDescent="0.2">
      <c r="A81" s="1"/>
      <c r="B81" s="40"/>
      <c r="C81" s="33" t="s">
        <v>4</v>
      </c>
      <c r="D81" s="46">
        <v>5261189</v>
      </c>
      <c r="E81" s="23">
        <v>2306824</v>
      </c>
      <c r="F81" s="47">
        <v>15411341</v>
      </c>
      <c r="G81" s="115">
        <f t="shared" ref="G81:G91" si="2">SUM(D81:F81)</f>
        <v>22979354</v>
      </c>
      <c r="H81" s="85"/>
      <c r="I81" s="1"/>
      <c r="J81" s="1"/>
      <c r="K81" s="1"/>
      <c r="L81" s="1"/>
      <c r="M81" s="1"/>
      <c r="N81" s="1"/>
      <c r="O81" s="1"/>
      <c r="P81" s="1"/>
      <c r="Q81" s="1"/>
      <c r="R81" s="1"/>
      <c r="S81" s="1"/>
      <c r="T81" s="1"/>
      <c r="U81" s="1"/>
      <c r="V81" s="1"/>
      <c r="W81" s="1"/>
      <c r="X81" s="1"/>
      <c r="Y81" s="1"/>
      <c r="Z81" s="1"/>
      <c r="AA81" s="1"/>
      <c r="AB81" s="1"/>
      <c r="AC81" s="1"/>
      <c r="AD81" s="1"/>
    </row>
    <row r="82" spans="1:30" x14ac:dyDescent="0.2">
      <c r="A82" s="1"/>
      <c r="B82" s="40"/>
      <c r="C82" s="33" t="s">
        <v>5</v>
      </c>
      <c r="D82" s="46">
        <v>5300170</v>
      </c>
      <c r="E82" s="23">
        <v>2304839</v>
      </c>
      <c r="F82" s="47">
        <v>15367839</v>
      </c>
      <c r="G82" s="115">
        <f t="shared" si="2"/>
        <v>22972848</v>
      </c>
      <c r="H82" s="85"/>
      <c r="I82" s="1"/>
      <c r="J82" s="1"/>
      <c r="K82" s="1"/>
      <c r="L82" s="1"/>
      <c r="M82" s="1"/>
      <c r="N82" s="1"/>
      <c r="O82" s="1"/>
      <c r="P82" s="1"/>
      <c r="Q82" s="1"/>
      <c r="R82" s="1"/>
      <c r="S82" s="1"/>
      <c r="T82" s="1"/>
      <c r="U82" s="1"/>
      <c r="V82" s="1"/>
      <c r="W82" s="1"/>
      <c r="X82" s="1"/>
      <c r="Y82" s="1"/>
      <c r="Z82" s="1"/>
      <c r="AA82" s="1"/>
      <c r="AB82" s="1"/>
      <c r="AC82" s="1"/>
      <c r="AD82" s="1"/>
    </row>
    <row r="83" spans="1:30" x14ac:dyDescent="0.2">
      <c r="A83" s="1"/>
      <c r="B83" s="76"/>
      <c r="C83" s="33" t="s">
        <v>6</v>
      </c>
      <c r="D83" s="46">
        <v>5309974</v>
      </c>
      <c r="E83" s="23">
        <v>2355588</v>
      </c>
      <c r="F83" s="47">
        <v>15598447</v>
      </c>
      <c r="G83" s="115">
        <f t="shared" si="2"/>
        <v>23264009</v>
      </c>
      <c r="H83" s="85"/>
      <c r="I83" s="1"/>
      <c r="J83" s="1"/>
      <c r="K83" s="1"/>
      <c r="L83" s="1"/>
      <c r="M83" s="1"/>
      <c r="N83" s="1"/>
      <c r="O83" s="1"/>
      <c r="P83" s="1"/>
      <c r="Q83" s="1"/>
      <c r="R83" s="1"/>
      <c r="S83" s="1"/>
      <c r="T83" s="1"/>
      <c r="U83" s="1"/>
      <c r="V83" s="1"/>
      <c r="W83" s="1"/>
      <c r="X83" s="1"/>
      <c r="Y83" s="1"/>
      <c r="Z83" s="1"/>
      <c r="AA83" s="1"/>
      <c r="AB83" s="1"/>
      <c r="AC83" s="1"/>
      <c r="AD83" s="1"/>
    </row>
    <row r="84" spans="1:30" x14ac:dyDescent="0.2">
      <c r="A84" s="1"/>
      <c r="B84" s="40"/>
      <c r="C84" s="33" t="s">
        <v>7</v>
      </c>
      <c r="D84" s="46">
        <v>5343878</v>
      </c>
      <c r="E84" s="23">
        <v>2303891</v>
      </c>
      <c r="F84" s="47">
        <v>15506196</v>
      </c>
      <c r="G84" s="115">
        <f t="shared" si="2"/>
        <v>23153965</v>
      </c>
      <c r="H84" s="85"/>
      <c r="I84" s="1"/>
      <c r="J84" s="1"/>
      <c r="K84" s="1"/>
      <c r="L84" s="1"/>
      <c r="M84" s="1"/>
      <c r="N84" s="1"/>
      <c r="O84" s="1"/>
      <c r="P84" s="1"/>
      <c r="Q84" s="1"/>
      <c r="R84" s="1"/>
      <c r="S84" s="1"/>
      <c r="T84" s="1"/>
      <c r="U84" s="1"/>
      <c r="V84" s="1"/>
      <c r="W84" s="1"/>
      <c r="X84" s="1"/>
      <c r="Y84" s="1"/>
      <c r="Z84" s="1"/>
      <c r="AA84" s="1"/>
      <c r="AB84" s="1"/>
      <c r="AC84" s="1"/>
      <c r="AD84" s="1"/>
    </row>
    <row r="85" spans="1:30" x14ac:dyDescent="0.2">
      <c r="A85" s="1"/>
      <c r="B85" s="40"/>
      <c r="C85" s="33" t="s">
        <v>8</v>
      </c>
      <c r="D85" s="46">
        <v>5426815</v>
      </c>
      <c r="E85" s="23">
        <v>2295167</v>
      </c>
      <c r="F85" s="47">
        <v>15238158</v>
      </c>
      <c r="G85" s="115">
        <f t="shared" si="2"/>
        <v>22960140</v>
      </c>
      <c r="H85" s="85"/>
      <c r="I85" s="1"/>
      <c r="J85" s="1"/>
      <c r="K85" s="1"/>
      <c r="L85" s="1"/>
      <c r="M85" s="1"/>
      <c r="N85" s="1"/>
      <c r="O85" s="1"/>
      <c r="P85" s="1"/>
      <c r="Q85" s="1"/>
      <c r="R85" s="1"/>
      <c r="S85" s="1"/>
      <c r="T85" s="1"/>
      <c r="U85" s="1"/>
      <c r="V85" s="1"/>
      <c r="W85" s="1"/>
      <c r="X85" s="1"/>
      <c r="Y85" s="1"/>
      <c r="Z85" s="1"/>
      <c r="AA85" s="1"/>
      <c r="AB85" s="1"/>
      <c r="AC85" s="1"/>
      <c r="AD85" s="1"/>
    </row>
    <row r="86" spans="1:30" x14ac:dyDescent="0.2">
      <c r="A86" s="1"/>
      <c r="B86" s="76"/>
      <c r="C86" s="33" t="s">
        <v>9</v>
      </c>
      <c r="D86" s="46">
        <v>5484933</v>
      </c>
      <c r="E86" s="23">
        <v>2282082</v>
      </c>
      <c r="F86" s="47">
        <v>15257613</v>
      </c>
      <c r="G86" s="115">
        <f t="shared" si="2"/>
        <v>23024628</v>
      </c>
      <c r="H86" s="85"/>
      <c r="I86" s="1"/>
      <c r="J86" s="1"/>
      <c r="K86" s="1"/>
      <c r="L86" s="1"/>
      <c r="M86" s="1"/>
      <c r="N86" s="1"/>
      <c r="O86" s="1"/>
      <c r="P86" s="1"/>
      <c r="Q86" s="1"/>
      <c r="R86" s="1"/>
      <c r="S86" s="1"/>
      <c r="T86" s="1"/>
      <c r="U86" s="1"/>
      <c r="V86" s="1"/>
      <c r="W86" s="1"/>
      <c r="X86" s="1"/>
      <c r="Y86" s="1"/>
      <c r="Z86" s="1"/>
      <c r="AA86" s="1"/>
      <c r="AB86" s="1"/>
      <c r="AC86" s="1"/>
      <c r="AD86" s="1"/>
    </row>
    <row r="87" spans="1:30" x14ac:dyDescent="0.2">
      <c r="A87" s="1"/>
      <c r="B87" s="40"/>
      <c r="C87" s="33" t="s">
        <v>10</v>
      </c>
      <c r="D87" s="46">
        <v>5531106</v>
      </c>
      <c r="E87" s="23">
        <v>2262874</v>
      </c>
      <c r="F87" s="47">
        <v>15126498</v>
      </c>
      <c r="G87" s="115">
        <f t="shared" si="2"/>
        <v>22920478</v>
      </c>
      <c r="H87" s="85"/>
      <c r="I87" s="1"/>
      <c r="J87" s="1"/>
      <c r="K87" s="1"/>
      <c r="L87" s="1"/>
      <c r="M87" s="1"/>
      <c r="N87" s="1"/>
      <c r="O87" s="1"/>
      <c r="P87" s="1"/>
      <c r="Q87" s="1"/>
      <c r="R87" s="1"/>
      <c r="S87" s="1"/>
      <c r="T87" s="1"/>
      <c r="U87" s="1"/>
      <c r="V87" s="1"/>
      <c r="W87" s="1"/>
      <c r="X87" s="1"/>
      <c r="Y87" s="1"/>
      <c r="Z87" s="1"/>
      <c r="AA87" s="1"/>
      <c r="AB87" s="1"/>
      <c r="AC87" s="1"/>
      <c r="AD87" s="1"/>
    </row>
    <row r="88" spans="1:30" ht="13.5" thickBot="1" x14ac:dyDescent="0.25">
      <c r="A88" s="1"/>
      <c r="B88" s="41"/>
      <c r="C88" s="35" t="s">
        <v>11</v>
      </c>
      <c r="D88" s="48">
        <v>5645806</v>
      </c>
      <c r="E88" s="49">
        <v>2292693</v>
      </c>
      <c r="F88" s="50">
        <v>15267854</v>
      </c>
      <c r="G88" s="116">
        <f t="shared" si="2"/>
        <v>23206353</v>
      </c>
      <c r="H88" s="85"/>
      <c r="I88" s="1"/>
      <c r="J88" s="1"/>
      <c r="K88" s="1"/>
      <c r="L88" s="1"/>
      <c r="M88" s="1"/>
      <c r="N88" s="1"/>
      <c r="O88" s="1"/>
      <c r="P88" s="1"/>
      <c r="Q88" s="1"/>
      <c r="R88" s="1"/>
      <c r="S88" s="1"/>
      <c r="T88" s="1"/>
      <c r="U88" s="1"/>
      <c r="V88" s="1"/>
      <c r="W88" s="1"/>
      <c r="X88" s="1"/>
      <c r="Y88" s="1"/>
      <c r="Z88" s="1"/>
      <c r="AA88" s="1"/>
      <c r="AB88" s="1"/>
      <c r="AC88" s="1"/>
      <c r="AD88" s="1"/>
    </row>
    <row r="89" spans="1:30" x14ac:dyDescent="0.2">
      <c r="A89" s="1"/>
      <c r="B89" s="42">
        <v>2016</v>
      </c>
      <c r="C89" s="31" t="s">
        <v>1</v>
      </c>
      <c r="D89" s="43">
        <v>5709863</v>
      </c>
      <c r="E89" s="44">
        <v>2289255</v>
      </c>
      <c r="F89" s="45">
        <v>15191683</v>
      </c>
      <c r="G89" s="114">
        <f t="shared" si="2"/>
        <v>23190801</v>
      </c>
      <c r="H89" s="85"/>
      <c r="I89" s="1"/>
      <c r="J89" s="1"/>
      <c r="K89" s="1"/>
      <c r="L89" s="1"/>
      <c r="M89" s="1"/>
      <c r="N89" s="1"/>
      <c r="O89" s="1"/>
      <c r="P89" s="1"/>
      <c r="Q89" s="1"/>
      <c r="R89" s="1"/>
      <c r="S89" s="1"/>
      <c r="T89" s="1"/>
      <c r="U89" s="1"/>
      <c r="V89" s="1"/>
      <c r="W89" s="1"/>
      <c r="X89" s="1"/>
      <c r="Y89" s="1"/>
      <c r="Z89" s="1"/>
      <c r="AA89" s="1"/>
      <c r="AB89" s="1"/>
      <c r="AC89" s="1"/>
      <c r="AD89" s="1"/>
    </row>
    <row r="90" spans="1:30" x14ac:dyDescent="0.2">
      <c r="A90" s="1"/>
      <c r="B90" s="40"/>
      <c r="C90" s="33" t="s">
        <v>33</v>
      </c>
      <c r="D90" s="46">
        <v>5776999</v>
      </c>
      <c r="E90" s="23">
        <v>2276473</v>
      </c>
      <c r="F90" s="47">
        <v>14906005</v>
      </c>
      <c r="G90" s="115">
        <f t="shared" si="2"/>
        <v>22959477</v>
      </c>
      <c r="H90" s="85"/>
      <c r="I90" s="1"/>
      <c r="J90" s="1"/>
      <c r="K90" s="1"/>
      <c r="L90" s="1"/>
      <c r="M90" s="1"/>
      <c r="N90" s="1"/>
      <c r="O90" s="1"/>
      <c r="P90" s="1"/>
      <c r="Q90" s="1"/>
      <c r="R90" s="1"/>
      <c r="S90" s="1"/>
      <c r="T90" s="1"/>
      <c r="U90" s="1"/>
      <c r="V90" s="1"/>
      <c r="W90" s="1"/>
      <c r="X90" s="1"/>
      <c r="Y90" s="1"/>
      <c r="Z90" s="1"/>
      <c r="AA90" s="1"/>
      <c r="AB90" s="1"/>
      <c r="AC90" s="1"/>
      <c r="AD90" s="1"/>
    </row>
    <row r="91" spans="1:30" x14ac:dyDescent="0.2">
      <c r="A91" s="1"/>
      <c r="B91" s="40"/>
      <c r="C91" s="33" t="s">
        <v>2</v>
      </c>
      <c r="D91" s="46">
        <v>5903036</v>
      </c>
      <c r="E91" s="23">
        <v>2321975</v>
      </c>
      <c r="F91" s="47">
        <v>14811955</v>
      </c>
      <c r="G91" s="115">
        <f t="shared" si="2"/>
        <v>23036966</v>
      </c>
      <c r="H91" s="85"/>
      <c r="I91" s="1"/>
      <c r="J91" s="1"/>
      <c r="K91" s="1"/>
      <c r="L91" s="1"/>
      <c r="M91" s="1"/>
      <c r="N91" s="1"/>
      <c r="O91" s="1"/>
      <c r="P91" s="1"/>
      <c r="Q91" s="1"/>
      <c r="R91" s="1"/>
      <c r="S91" s="1"/>
      <c r="T91" s="1"/>
      <c r="U91" s="1"/>
      <c r="V91" s="1"/>
      <c r="W91" s="1"/>
      <c r="X91" s="1"/>
      <c r="Y91" s="1"/>
      <c r="Z91" s="1"/>
      <c r="AA91" s="1"/>
      <c r="AB91" s="1"/>
      <c r="AC91" s="1"/>
      <c r="AD91" s="1"/>
    </row>
    <row r="92" spans="1:30" x14ac:dyDescent="0.2">
      <c r="A92" s="1"/>
      <c r="B92" s="76"/>
      <c r="C92" s="33" t="s">
        <v>3</v>
      </c>
      <c r="D92" s="46">
        <v>5924615</v>
      </c>
      <c r="E92" s="23">
        <v>2280281</v>
      </c>
      <c r="F92" s="47">
        <v>14498517</v>
      </c>
      <c r="G92" s="115">
        <f t="shared" ref="G92:G103" si="3">SUM(D92:F92)</f>
        <v>22703413</v>
      </c>
      <c r="H92" s="85"/>
      <c r="I92" s="1"/>
      <c r="J92" s="1"/>
      <c r="K92" s="1"/>
      <c r="L92" s="1"/>
      <c r="M92" s="1"/>
      <c r="N92" s="1"/>
      <c r="O92" s="1"/>
      <c r="P92" s="1"/>
      <c r="Q92" s="1"/>
      <c r="R92" s="1"/>
      <c r="S92" s="1"/>
      <c r="T92" s="1"/>
      <c r="U92" s="1"/>
      <c r="V92" s="1"/>
      <c r="W92" s="1"/>
      <c r="X92" s="1"/>
      <c r="Y92" s="1"/>
      <c r="Z92" s="1"/>
      <c r="AA92" s="1"/>
      <c r="AB92" s="1"/>
      <c r="AC92" s="1"/>
      <c r="AD92" s="1"/>
    </row>
    <row r="93" spans="1:30" x14ac:dyDescent="0.2">
      <c r="A93" s="1"/>
      <c r="B93" s="40"/>
      <c r="C93" s="33" t="s">
        <v>4</v>
      </c>
      <c r="D93" s="46">
        <v>6030219</v>
      </c>
      <c r="E93" s="23">
        <v>2270862</v>
      </c>
      <c r="F93" s="47">
        <v>14892834</v>
      </c>
      <c r="G93" s="115">
        <f t="shared" si="3"/>
        <v>23193915</v>
      </c>
      <c r="H93" s="85"/>
      <c r="I93" s="1"/>
      <c r="J93" s="1"/>
      <c r="K93" s="1"/>
      <c r="L93" s="1"/>
      <c r="M93" s="1"/>
      <c r="N93" s="1"/>
      <c r="O93" s="1"/>
      <c r="P93" s="1"/>
      <c r="Q93" s="1"/>
      <c r="R93" s="1"/>
      <c r="S93" s="1"/>
      <c r="T93" s="1"/>
      <c r="U93" s="1"/>
      <c r="V93" s="1"/>
      <c r="W93" s="1"/>
      <c r="X93" s="1"/>
      <c r="Y93" s="1"/>
      <c r="Z93" s="1"/>
      <c r="AA93" s="1"/>
      <c r="AB93" s="1"/>
      <c r="AC93" s="1"/>
      <c r="AD93" s="1"/>
    </row>
    <row r="94" spans="1:30" x14ac:dyDescent="0.2">
      <c r="A94" s="1"/>
      <c r="B94" s="40"/>
      <c r="C94" s="33" t="s">
        <v>5</v>
      </c>
      <c r="D94" s="46">
        <v>6128981</v>
      </c>
      <c r="E94" s="23">
        <v>2264930</v>
      </c>
      <c r="F94" s="47">
        <v>14303971</v>
      </c>
      <c r="G94" s="115">
        <f t="shared" si="3"/>
        <v>22697882</v>
      </c>
      <c r="H94" s="85"/>
      <c r="I94" s="1"/>
      <c r="J94" s="1"/>
      <c r="K94" s="1"/>
      <c r="L94" s="1"/>
      <c r="M94" s="1"/>
      <c r="N94" s="1"/>
      <c r="O94" s="1"/>
      <c r="P94" s="1"/>
      <c r="Q94" s="1"/>
      <c r="R94" s="1"/>
      <c r="S94" s="1"/>
      <c r="T94" s="1"/>
      <c r="U94" s="1"/>
      <c r="V94" s="1"/>
      <c r="W94" s="1"/>
      <c r="X94" s="1"/>
      <c r="Y94" s="1"/>
      <c r="Z94" s="1"/>
      <c r="AA94" s="1"/>
      <c r="AB94" s="1"/>
      <c r="AC94" s="1"/>
      <c r="AD94" s="1"/>
    </row>
    <row r="95" spans="1:30" x14ac:dyDescent="0.2">
      <c r="A95" s="1"/>
      <c r="B95" s="40"/>
      <c r="C95" s="33" t="s">
        <v>6</v>
      </c>
      <c r="D95" s="46">
        <v>6150936</v>
      </c>
      <c r="E95" s="23">
        <v>2247569</v>
      </c>
      <c r="F95" s="47">
        <v>14535721</v>
      </c>
      <c r="G95" s="115">
        <f t="shared" si="3"/>
        <v>22934226</v>
      </c>
      <c r="H95" s="85"/>
      <c r="I95" s="1"/>
      <c r="J95" s="1"/>
      <c r="K95" s="1"/>
      <c r="L95" s="1"/>
      <c r="M95" s="1"/>
      <c r="N95" s="1"/>
      <c r="O95" s="1"/>
      <c r="P95" s="1"/>
      <c r="Q95" s="1"/>
      <c r="R95" s="1"/>
      <c r="S95" s="1"/>
      <c r="T95" s="1"/>
      <c r="U95" s="1"/>
      <c r="V95" s="1"/>
      <c r="W95" s="1"/>
      <c r="X95" s="1"/>
      <c r="Y95" s="1"/>
      <c r="Z95" s="1"/>
      <c r="AA95" s="1"/>
      <c r="AB95" s="1"/>
      <c r="AC95" s="1"/>
      <c r="AD95" s="1"/>
    </row>
    <row r="96" spans="1:30" x14ac:dyDescent="0.2">
      <c r="A96" s="1"/>
      <c r="B96" s="40"/>
      <c r="C96" s="33" t="s">
        <v>7</v>
      </c>
      <c r="D96" s="46">
        <v>6311107</v>
      </c>
      <c r="E96" s="23">
        <v>2238875</v>
      </c>
      <c r="F96" s="47">
        <v>14515587</v>
      </c>
      <c r="G96" s="115">
        <f t="shared" si="3"/>
        <v>23065569</v>
      </c>
      <c r="H96" s="85"/>
      <c r="I96" s="1"/>
      <c r="J96" s="1"/>
      <c r="K96" s="1"/>
      <c r="L96" s="1"/>
      <c r="M96" s="1"/>
      <c r="N96" s="1"/>
      <c r="O96" s="1"/>
      <c r="P96" s="1"/>
      <c r="Q96" s="1"/>
      <c r="R96" s="1"/>
      <c r="S96" s="1"/>
      <c r="T96" s="1"/>
      <c r="U96" s="1"/>
      <c r="V96" s="1"/>
      <c r="W96" s="1"/>
      <c r="X96" s="1"/>
      <c r="Y96" s="1"/>
      <c r="Z96" s="1"/>
      <c r="AA96" s="1"/>
      <c r="AB96" s="1"/>
      <c r="AC96" s="1"/>
      <c r="AD96" s="1"/>
    </row>
    <row r="97" spans="1:30" x14ac:dyDescent="0.2">
      <c r="A97" s="1"/>
      <c r="B97" s="76"/>
      <c r="C97" s="33" t="s">
        <v>8</v>
      </c>
      <c r="D97" s="46">
        <v>6387575</v>
      </c>
      <c r="E97" s="23">
        <v>2242615</v>
      </c>
      <c r="F97" s="47">
        <v>14242113</v>
      </c>
      <c r="G97" s="115">
        <f t="shared" si="3"/>
        <v>22872303</v>
      </c>
      <c r="H97" s="85"/>
      <c r="I97" s="1"/>
      <c r="J97" s="1"/>
      <c r="K97" s="1"/>
      <c r="L97" s="1"/>
      <c r="M97" s="1"/>
      <c r="N97" s="1"/>
      <c r="O97" s="1"/>
      <c r="P97" s="1"/>
      <c r="Q97" s="1"/>
      <c r="R97" s="1"/>
      <c r="S97" s="1"/>
      <c r="T97" s="1"/>
      <c r="U97" s="1"/>
      <c r="V97" s="1"/>
      <c r="W97" s="1"/>
      <c r="X97" s="1"/>
      <c r="Y97" s="1"/>
      <c r="Z97" s="1"/>
      <c r="AA97" s="1"/>
      <c r="AB97" s="1"/>
      <c r="AC97" s="1"/>
      <c r="AD97" s="1"/>
    </row>
    <row r="98" spans="1:30" x14ac:dyDescent="0.2">
      <c r="A98" s="1"/>
      <c r="B98" s="40"/>
      <c r="C98" s="33" t="s">
        <v>9</v>
      </c>
      <c r="D98" s="46">
        <v>6468152</v>
      </c>
      <c r="E98" s="23">
        <v>2244841</v>
      </c>
      <c r="F98" s="47">
        <v>13938176</v>
      </c>
      <c r="G98" s="115">
        <f t="shared" si="3"/>
        <v>22651169</v>
      </c>
      <c r="H98" s="85"/>
      <c r="I98" s="1"/>
      <c r="J98" s="1"/>
      <c r="K98" s="1"/>
      <c r="L98" s="1"/>
      <c r="M98" s="1"/>
      <c r="N98" s="1"/>
      <c r="O98" s="1"/>
      <c r="P98" s="1"/>
      <c r="Q98" s="1"/>
      <c r="R98" s="1"/>
      <c r="S98" s="1"/>
      <c r="T98" s="1"/>
      <c r="U98" s="1"/>
      <c r="V98" s="1"/>
      <c r="W98" s="1"/>
      <c r="X98" s="1"/>
      <c r="Y98" s="1"/>
      <c r="Z98" s="1"/>
      <c r="AA98" s="1"/>
      <c r="AB98" s="1"/>
      <c r="AC98" s="1"/>
      <c r="AD98" s="1"/>
    </row>
    <row r="99" spans="1:30" x14ac:dyDescent="0.2">
      <c r="A99" s="1"/>
      <c r="B99" s="76"/>
      <c r="C99" s="33" t="s">
        <v>10</v>
      </c>
      <c r="D99" s="46">
        <v>6553580</v>
      </c>
      <c r="E99" s="23">
        <v>2231142</v>
      </c>
      <c r="F99" s="47">
        <v>13745641</v>
      </c>
      <c r="G99" s="115">
        <f t="shared" si="3"/>
        <v>22530363</v>
      </c>
      <c r="H99" s="85"/>
      <c r="I99" s="1"/>
      <c r="J99" s="1"/>
      <c r="K99" s="1"/>
      <c r="L99" s="1"/>
      <c r="M99" s="1"/>
      <c r="N99" s="1"/>
      <c r="O99" s="1"/>
      <c r="P99" s="1"/>
      <c r="Q99" s="1"/>
      <c r="R99" s="1"/>
      <c r="S99" s="1"/>
      <c r="T99" s="1"/>
      <c r="U99" s="1"/>
      <c r="V99" s="1"/>
      <c r="W99" s="1"/>
      <c r="X99" s="1"/>
      <c r="Y99" s="1"/>
      <c r="Z99" s="1"/>
      <c r="AA99" s="1"/>
      <c r="AB99" s="1"/>
      <c r="AC99" s="1"/>
      <c r="AD99" s="1"/>
    </row>
    <row r="100" spans="1:30" ht="13.5" thickBot="1" x14ac:dyDescent="0.25">
      <c r="A100" s="1"/>
      <c r="B100" s="41"/>
      <c r="C100" s="35" t="s">
        <v>11</v>
      </c>
      <c r="D100" s="48">
        <v>6642249</v>
      </c>
      <c r="E100" s="49">
        <v>2265541</v>
      </c>
      <c r="F100" s="50">
        <v>14394813</v>
      </c>
      <c r="G100" s="116">
        <f t="shared" si="3"/>
        <v>23302603</v>
      </c>
      <c r="H100" s="85"/>
      <c r="I100" s="1"/>
      <c r="J100" s="1"/>
      <c r="K100" s="1"/>
      <c r="L100" s="1"/>
      <c r="M100" s="1"/>
      <c r="N100" s="1"/>
      <c r="O100" s="1"/>
      <c r="P100" s="1"/>
      <c r="Q100" s="1"/>
      <c r="R100" s="1"/>
      <c r="S100" s="1"/>
      <c r="T100" s="1"/>
      <c r="U100" s="1"/>
      <c r="V100" s="1"/>
      <c r="W100" s="1"/>
      <c r="X100" s="1"/>
      <c r="Y100" s="1"/>
      <c r="Z100" s="1"/>
      <c r="AA100" s="1"/>
      <c r="AB100" s="1"/>
      <c r="AC100" s="1"/>
      <c r="AD100" s="1"/>
    </row>
    <row r="101" spans="1:30" x14ac:dyDescent="0.2">
      <c r="A101" s="1"/>
      <c r="B101" s="42">
        <v>2017</v>
      </c>
      <c r="C101" s="31" t="s">
        <v>1</v>
      </c>
      <c r="D101" s="43">
        <v>6690842</v>
      </c>
      <c r="E101" s="44">
        <v>2249835</v>
      </c>
      <c r="F101" s="45">
        <v>14246209</v>
      </c>
      <c r="G101" s="114">
        <f t="shared" si="3"/>
        <v>23186886</v>
      </c>
      <c r="H101" s="85"/>
      <c r="I101" s="1"/>
      <c r="J101" s="1"/>
      <c r="K101" s="1"/>
      <c r="L101" s="1"/>
      <c r="M101" s="1"/>
      <c r="N101" s="1"/>
      <c r="O101" s="1"/>
      <c r="P101" s="1"/>
      <c r="Q101" s="1"/>
      <c r="R101" s="1"/>
      <c r="S101" s="1"/>
      <c r="T101" s="1"/>
      <c r="U101" s="1"/>
      <c r="V101" s="1"/>
      <c r="W101" s="1"/>
      <c r="X101" s="1"/>
      <c r="Y101" s="1"/>
      <c r="Z101" s="1"/>
      <c r="AA101" s="1"/>
      <c r="AB101" s="1"/>
      <c r="AC101" s="1"/>
      <c r="AD101" s="1"/>
    </row>
    <row r="102" spans="1:30" x14ac:dyDescent="0.2">
      <c r="A102" s="1"/>
      <c r="B102" s="40"/>
      <c r="C102" s="33" t="s">
        <v>33</v>
      </c>
      <c r="D102" s="46">
        <v>6721265</v>
      </c>
      <c r="E102" s="23">
        <v>2242206</v>
      </c>
      <c r="F102" s="47">
        <v>13355886</v>
      </c>
      <c r="G102" s="115">
        <f t="shared" si="3"/>
        <v>22319357</v>
      </c>
      <c r="H102" s="85"/>
      <c r="I102" s="1"/>
      <c r="J102" s="1"/>
      <c r="K102" s="1"/>
      <c r="L102" s="1"/>
      <c r="M102" s="1"/>
      <c r="N102" s="1"/>
      <c r="O102" s="1"/>
      <c r="P102" s="1"/>
      <c r="Q102" s="1"/>
      <c r="R102" s="1"/>
      <c r="S102" s="1"/>
      <c r="T102" s="1"/>
      <c r="U102" s="1"/>
      <c r="V102" s="1"/>
      <c r="W102" s="1"/>
      <c r="X102" s="1"/>
      <c r="Y102" s="1"/>
      <c r="Z102" s="1"/>
      <c r="AA102" s="1"/>
      <c r="AB102" s="1"/>
      <c r="AC102" s="1"/>
      <c r="AD102" s="1"/>
    </row>
    <row r="103" spans="1:30" x14ac:dyDescent="0.2">
      <c r="A103" s="1"/>
      <c r="B103" s="40"/>
      <c r="C103" s="33" t="s">
        <v>2</v>
      </c>
      <c r="D103" s="46">
        <v>6805942</v>
      </c>
      <c r="E103" s="23">
        <v>2256200</v>
      </c>
      <c r="F103" s="47">
        <v>13371096</v>
      </c>
      <c r="G103" s="115">
        <f t="shared" si="3"/>
        <v>22433238</v>
      </c>
      <c r="H103" s="85"/>
      <c r="I103" s="1"/>
      <c r="J103" s="1"/>
      <c r="K103" s="1"/>
      <c r="L103" s="1"/>
      <c r="M103" s="1"/>
      <c r="N103" s="1"/>
      <c r="O103" s="1"/>
      <c r="P103" s="1"/>
      <c r="Q103" s="1"/>
      <c r="R103" s="1"/>
      <c r="S103" s="1"/>
      <c r="T103" s="1"/>
      <c r="U103" s="1"/>
      <c r="V103" s="1"/>
      <c r="W103" s="1"/>
      <c r="X103" s="1"/>
      <c r="Y103" s="1"/>
      <c r="Z103" s="1"/>
      <c r="AA103" s="1"/>
      <c r="AB103" s="1"/>
      <c r="AC103" s="1"/>
      <c r="AD103" s="1"/>
    </row>
    <row r="104" spans="1:30" x14ac:dyDescent="0.2">
      <c r="A104" s="1"/>
      <c r="B104" s="76"/>
      <c r="C104" s="33" t="s">
        <v>3</v>
      </c>
      <c r="D104" s="46">
        <v>6850754</v>
      </c>
      <c r="E104" s="23">
        <v>2227301</v>
      </c>
      <c r="F104" s="47">
        <v>13253370</v>
      </c>
      <c r="G104" s="115">
        <f t="shared" ref="G104:G115" si="4">SUM(D104:F104)</f>
        <v>22331425</v>
      </c>
      <c r="H104" s="85"/>
      <c r="I104" s="1"/>
      <c r="J104" s="1"/>
      <c r="K104" s="1"/>
      <c r="L104" s="1"/>
      <c r="M104" s="1"/>
      <c r="N104" s="1"/>
      <c r="O104" s="1"/>
      <c r="P104" s="1"/>
      <c r="Q104" s="1"/>
      <c r="R104" s="1"/>
      <c r="S104" s="1"/>
      <c r="T104" s="1"/>
      <c r="U104" s="1"/>
      <c r="V104" s="1"/>
      <c r="W104" s="1"/>
      <c r="X104" s="1"/>
      <c r="Y104" s="1"/>
      <c r="Z104" s="1"/>
      <c r="AA104" s="1"/>
      <c r="AB104" s="1"/>
      <c r="AC104" s="1"/>
      <c r="AD104" s="1"/>
    </row>
    <row r="105" spans="1:30" x14ac:dyDescent="0.2">
      <c r="A105" s="1"/>
      <c r="B105" s="40"/>
      <c r="C105" s="33" t="s">
        <v>4</v>
      </c>
      <c r="D105" s="46">
        <v>6904009</v>
      </c>
      <c r="E105" s="23">
        <v>2247474</v>
      </c>
      <c r="F105" s="47">
        <v>13273559</v>
      </c>
      <c r="G105" s="115">
        <f t="shared" si="4"/>
        <v>22425042</v>
      </c>
      <c r="H105" s="85"/>
      <c r="I105" s="1"/>
      <c r="J105" s="1"/>
      <c r="K105" s="1"/>
      <c r="L105" s="1"/>
      <c r="M105" s="1"/>
      <c r="N105" s="1"/>
      <c r="O105" s="1"/>
      <c r="P105" s="1"/>
      <c r="Q105" s="1"/>
      <c r="R105" s="1"/>
      <c r="S105" s="1"/>
      <c r="T105" s="1"/>
      <c r="U105" s="1"/>
      <c r="V105" s="1"/>
      <c r="W105" s="1"/>
      <c r="X105" s="1"/>
      <c r="Y105" s="1"/>
      <c r="Z105" s="1"/>
      <c r="AA105" s="1"/>
      <c r="AB105" s="1"/>
      <c r="AC105" s="1"/>
      <c r="AD105" s="1"/>
    </row>
    <row r="106" spans="1:30" x14ac:dyDescent="0.2">
      <c r="A106" s="1"/>
      <c r="B106" s="40"/>
      <c r="C106" s="33" t="s">
        <v>5</v>
      </c>
      <c r="D106" s="46">
        <v>7051894</v>
      </c>
      <c r="E106" s="23">
        <v>2206923</v>
      </c>
      <c r="F106" s="47">
        <v>13048375</v>
      </c>
      <c r="G106" s="115">
        <f t="shared" si="4"/>
        <v>22307192</v>
      </c>
      <c r="H106" s="85"/>
      <c r="I106" s="1"/>
      <c r="J106" s="1"/>
      <c r="K106" s="1"/>
      <c r="L106" s="1"/>
      <c r="M106" s="1"/>
      <c r="N106" s="1"/>
      <c r="O106" s="1"/>
      <c r="P106" s="1"/>
      <c r="Q106" s="1"/>
      <c r="R106" s="1"/>
      <c r="S106" s="1"/>
      <c r="T106" s="1"/>
      <c r="U106" s="1"/>
      <c r="V106" s="1"/>
      <c r="W106" s="1"/>
      <c r="X106" s="1"/>
      <c r="Y106" s="1"/>
      <c r="Z106" s="1"/>
      <c r="AA106" s="1"/>
      <c r="AB106" s="1"/>
      <c r="AC106" s="1"/>
      <c r="AD106" s="1"/>
    </row>
    <row r="107" spans="1:30" x14ac:dyDescent="0.2">
      <c r="A107" s="1"/>
      <c r="B107" s="76"/>
      <c r="C107" s="33" t="s">
        <v>6</v>
      </c>
      <c r="D107" s="46">
        <v>7155844</v>
      </c>
      <c r="E107" s="23">
        <v>2203886</v>
      </c>
      <c r="F107" s="47">
        <v>13051674</v>
      </c>
      <c r="G107" s="115">
        <f t="shared" si="4"/>
        <v>22411404</v>
      </c>
      <c r="H107" s="85"/>
      <c r="I107" s="1"/>
      <c r="J107" s="1"/>
      <c r="K107" s="1"/>
      <c r="L107" s="1"/>
      <c r="M107" s="1"/>
      <c r="N107" s="1"/>
      <c r="O107" s="1"/>
      <c r="P107" s="1"/>
      <c r="Q107" s="1"/>
      <c r="R107" s="1"/>
      <c r="S107" s="1"/>
      <c r="T107" s="1"/>
      <c r="U107" s="1"/>
      <c r="V107" s="1"/>
      <c r="W107" s="1"/>
      <c r="X107" s="1"/>
      <c r="Y107" s="1"/>
      <c r="Z107" s="1"/>
      <c r="AA107" s="1"/>
      <c r="AB107" s="1"/>
      <c r="AC107" s="1"/>
      <c r="AD107" s="1"/>
    </row>
    <row r="108" spans="1:30" x14ac:dyDescent="0.2">
      <c r="A108" s="1"/>
      <c r="B108" s="40"/>
      <c r="C108" s="33" t="s">
        <v>7</v>
      </c>
      <c r="D108" s="46">
        <v>7227610</v>
      </c>
      <c r="E108" s="23">
        <v>2223546</v>
      </c>
      <c r="F108" s="47">
        <v>12939098</v>
      </c>
      <c r="G108" s="115">
        <f t="shared" si="4"/>
        <v>22390254</v>
      </c>
      <c r="H108" s="85"/>
      <c r="I108" s="1"/>
      <c r="J108" s="1"/>
      <c r="K108" s="1"/>
      <c r="L108" s="1"/>
      <c r="M108" s="1"/>
      <c r="N108" s="1"/>
      <c r="O108" s="1"/>
      <c r="P108" s="1"/>
      <c r="Q108" s="1"/>
      <c r="R108" s="1"/>
      <c r="S108" s="1"/>
      <c r="T108" s="1"/>
      <c r="U108" s="1"/>
      <c r="V108" s="1"/>
      <c r="W108" s="1"/>
      <c r="X108" s="1"/>
      <c r="Y108" s="1"/>
      <c r="Z108" s="1"/>
      <c r="AA108" s="1"/>
      <c r="AB108" s="1"/>
      <c r="AC108" s="1"/>
      <c r="AD108" s="1"/>
    </row>
    <row r="109" spans="1:30" x14ac:dyDescent="0.2">
      <c r="A109" s="1"/>
      <c r="B109" s="40"/>
      <c r="C109" s="33" t="s">
        <v>8</v>
      </c>
      <c r="D109" s="46">
        <v>7391315</v>
      </c>
      <c r="E109" s="23">
        <v>2212990</v>
      </c>
      <c r="F109" s="47">
        <v>13170877</v>
      </c>
      <c r="G109" s="115">
        <f t="shared" si="4"/>
        <v>22775182</v>
      </c>
      <c r="H109" s="85"/>
      <c r="I109" s="1"/>
      <c r="J109" s="1"/>
      <c r="K109" s="1"/>
      <c r="L109" s="1"/>
      <c r="M109" s="1"/>
      <c r="N109" s="1"/>
      <c r="O109" s="1"/>
      <c r="P109" s="1"/>
      <c r="Q109" s="1"/>
      <c r="R109" s="1"/>
      <c r="S109" s="1"/>
      <c r="T109" s="1"/>
      <c r="U109" s="1"/>
      <c r="V109" s="1"/>
      <c r="W109" s="1"/>
      <c r="X109" s="1"/>
      <c r="Y109" s="1"/>
      <c r="Z109" s="1"/>
      <c r="AA109" s="1"/>
      <c r="AB109" s="1"/>
      <c r="AC109" s="1"/>
      <c r="AD109" s="1"/>
    </row>
    <row r="110" spans="1:30" x14ac:dyDescent="0.2">
      <c r="A110" s="1"/>
      <c r="B110" s="76"/>
      <c r="C110" s="33" t="s">
        <v>9</v>
      </c>
      <c r="D110" s="46">
        <v>7506111</v>
      </c>
      <c r="E110" s="23">
        <v>2248210</v>
      </c>
      <c r="F110" s="47">
        <v>12999914</v>
      </c>
      <c r="G110" s="115">
        <f t="shared" si="4"/>
        <v>22754235</v>
      </c>
      <c r="H110" s="85"/>
      <c r="I110" s="1"/>
      <c r="J110" s="1"/>
      <c r="K110" s="1"/>
      <c r="L110" s="1"/>
      <c r="M110" s="1"/>
      <c r="N110" s="1"/>
      <c r="O110" s="1"/>
      <c r="P110" s="1"/>
      <c r="Q110" s="1"/>
      <c r="R110" s="1"/>
      <c r="S110" s="1"/>
      <c r="T110" s="1"/>
      <c r="U110" s="1"/>
      <c r="V110" s="1"/>
      <c r="W110" s="1"/>
      <c r="X110" s="1"/>
      <c r="Y110" s="1"/>
      <c r="Z110" s="1"/>
      <c r="AA110" s="1"/>
      <c r="AB110" s="1"/>
      <c r="AC110" s="1"/>
      <c r="AD110" s="1"/>
    </row>
    <row r="111" spans="1:30" x14ac:dyDescent="0.2">
      <c r="A111" s="1"/>
      <c r="B111" s="40"/>
      <c r="C111" s="33" t="s">
        <v>10</v>
      </c>
      <c r="D111" s="46">
        <v>7639368</v>
      </c>
      <c r="E111" s="23">
        <v>2259162</v>
      </c>
      <c r="F111" s="47">
        <v>13120593</v>
      </c>
      <c r="G111" s="115">
        <f t="shared" si="4"/>
        <v>23019123</v>
      </c>
      <c r="H111" s="85"/>
      <c r="I111" s="1"/>
      <c r="J111" s="1"/>
      <c r="K111" s="1"/>
      <c r="L111" s="1"/>
      <c r="M111" s="1"/>
      <c r="N111" s="1"/>
      <c r="O111" s="1"/>
      <c r="P111" s="1"/>
      <c r="Q111" s="1"/>
      <c r="R111" s="1"/>
      <c r="S111" s="1"/>
      <c r="T111" s="1"/>
      <c r="U111" s="1"/>
      <c r="V111" s="1"/>
      <c r="W111" s="1"/>
      <c r="X111" s="1"/>
      <c r="Y111" s="1"/>
      <c r="Z111" s="1"/>
      <c r="AA111" s="1"/>
      <c r="AB111" s="1"/>
      <c r="AC111" s="1"/>
      <c r="AD111" s="1"/>
    </row>
    <row r="112" spans="1:30" ht="13.5" thickBot="1" x14ac:dyDescent="0.25">
      <c r="A112" s="1"/>
      <c r="B112" s="41"/>
      <c r="C112" s="35" t="s">
        <v>11</v>
      </c>
      <c r="D112" s="48">
        <v>7838742</v>
      </c>
      <c r="E112" s="49">
        <v>2273636</v>
      </c>
      <c r="F112" s="50">
        <v>12900769</v>
      </c>
      <c r="G112" s="116">
        <f t="shared" si="4"/>
        <v>23013147</v>
      </c>
      <c r="H112" s="85"/>
      <c r="I112" s="1"/>
      <c r="J112" s="1"/>
      <c r="K112" s="1"/>
      <c r="L112" s="1"/>
      <c r="M112" s="1"/>
      <c r="N112" s="1"/>
      <c r="O112" s="1"/>
      <c r="P112" s="1"/>
      <c r="Q112" s="1"/>
      <c r="R112" s="1"/>
      <c r="S112" s="1"/>
      <c r="T112" s="1"/>
      <c r="U112" s="1"/>
      <c r="V112" s="1"/>
      <c r="W112" s="1"/>
      <c r="X112" s="1"/>
      <c r="Y112" s="1"/>
      <c r="Z112" s="1"/>
      <c r="AA112" s="1"/>
      <c r="AB112" s="1"/>
      <c r="AC112" s="1"/>
      <c r="AD112" s="1"/>
    </row>
    <row r="113" spans="1:30" x14ac:dyDescent="0.2">
      <c r="A113" s="1"/>
      <c r="B113" s="42">
        <v>2018</v>
      </c>
      <c r="C113" s="31" t="s">
        <v>1</v>
      </c>
      <c r="D113" s="43">
        <v>8084265</v>
      </c>
      <c r="E113" s="44">
        <v>2317352</v>
      </c>
      <c r="F113" s="45">
        <v>12753881</v>
      </c>
      <c r="G113" s="114">
        <f t="shared" si="4"/>
        <v>23155498</v>
      </c>
      <c r="H113" s="85"/>
      <c r="I113" s="1"/>
      <c r="J113" s="1"/>
      <c r="K113" s="1"/>
      <c r="L113" s="1"/>
      <c r="M113" s="1"/>
      <c r="N113" s="1"/>
      <c r="O113" s="1"/>
      <c r="P113" s="1"/>
      <c r="Q113" s="1"/>
      <c r="R113" s="1"/>
      <c r="S113" s="1"/>
      <c r="T113" s="1"/>
      <c r="U113" s="1"/>
      <c r="V113" s="1"/>
      <c r="W113" s="1"/>
      <c r="X113" s="1"/>
      <c r="Y113" s="1"/>
      <c r="Z113" s="1"/>
      <c r="AA113" s="1"/>
      <c r="AB113" s="1"/>
      <c r="AC113" s="1"/>
      <c r="AD113" s="1"/>
    </row>
    <row r="114" spans="1:30" x14ac:dyDescent="0.2">
      <c r="A114" s="1"/>
      <c r="B114" s="40"/>
      <c r="C114" s="33" t="s">
        <v>33</v>
      </c>
      <c r="D114" s="46">
        <v>8141175</v>
      </c>
      <c r="E114" s="23">
        <v>2343971</v>
      </c>
      <c r="F114" s="47">
        <v>12710265</v>
      </c>
      <c r="G114" s="115">
        <f t="shared" si="4"/>
        <v>23195411</v>
      </c>
      <c r="H114" s="85"/>
      <c r="I114" s="1"/>
      <c r="J114" s="1"/>
      <c r="K114" s="1"/>
      <c r="L114" s="1"/>
      <c r="M114" s="1"/>
      <c r="N114" s="1"/>
      <c r="O114" s="1"/>
      <c r="P114" s="1"/>
      <c r="Q114" s="1"/>
      <c r="R114" s="1"/>
      <c r="S114" s="1"/>
      <c r="T114" s="1"/>
      <c r="U114" s="1"/>
      <c r="V114" s="1"/>
      <c r="W114" s="1"/>
      <c r="X114" s="1"/>
      <c r="Y114" s="1"/>
      <c r="Z114" s="1"/>
      <c r="AA114" s="1"/>
      <c r="AB114" s="1"/>
      <c r="AC114" s="1"/>
      <c r="AD114" s="1"/>
    </row>
    <row r="115" spans="1:30" x14ac:dyDescent="0.2">
      <c r="A115" s="1"/>
      <c r="B115" s="40"/>
      <c r="C115" s="33" t="s">
        <v>2</v>
      </c>
      <c r="D115" s="46">
        <v>8248274</v>
      </c>
      <c r="E115" s="23">
        <v>2358259</v>
      </c>
      <c r="F115" s="47">
        <v>12909551</v>
      </c>
      <c r="G115" s="115">
        <f t="shared" si="4"/>
        <v>23516084</v>
      </c>
      <c r="H115" s="85"/>
      <c r="I115" s="1"/>
      <c r="J115" s="1"/>
      <c r="K115" s="1"/>
      <c r="L115" s="1"/>
      <c r="M115" s="1"/>
      <c r="N115" s="1"/>
      <c r="O115" s="1"/>
      <c r="P115" s="1"/>
      <c r="Q115" s="1"/>
      <c r="R115" s="1"/>
      <c r="S115" s="1"/>
      <c r="T115" s="1"/>
      <c r="U115" s="1"/>
      <c r="V115" s="1"/>
      <c r="W115" s="1"/>
      <c r="X115" s="1"/>
      <c r="Y115" s="1"/>
      <c r="Z115" s="1"/>
      <c r="AA115" s="1"/>
      <c r="AB115" s="1"/>
      <c r="AC115" s="1"/>
      <c r="AD115" s="1"/>
    </row>
    <row r="116" spans="1:30" x14ac:dyDescent="0.2">
      <c r="A116" s="1"/>
      <c r="B116" s="76"/>
      <c r="C116" s="33" t="s">
        <v>3</v>
      </c>
      <c r="D116" s="46">
        <v>8403144</v>
      </c>
      <c r="E116" s="23">
        <v>2308185</v>
      </c>
      <c r="F116" s="47">
        <v>12794530</v>
      </c>
      <c r="G116" s="115">
        <f t="shared" ref="G116:G127" si="5">SUM(D116:F116)</f>
        <v>23505859</v>
      </c>
      <c r="H116" s="85"/>
      <c r="I116" s="1"/>
      <c r="J116" s="1"/>
      <c r="K116" s="1"/>
      <c r="L116" s="1"/>
      <c r="M116" s="1"/>
      <c r="N116" s="1"/>
      <c r="O116" s="1"/>
      <c r="P116" s="1"/>
      <c r="Q116" s="1"/>
      <c r="R116" s="1"/>
      <c r="S116" s="1"/>
      <c r="T116" s="1"/>
      <c r="U116" s="1"/>
      <c r="V116" s="1"/>
      <c r="W116" s="1"/>
      <c r="X116" s="1"/>
      <c r="Y116" s="1"/>
      <c r="Z116" s="1"/>
      <c r="AA116" s="1"/>
      <c r="AB116" s="1"/>
      <c r="AC116" s="1"/>
      <c r="AD116" s="1"/>
    </row>
    <row r="117" spans="1:30" x14ac:dyDescent="0.2">
      <c r="A117" s="1"/>
      <c r="B117" s="40"/>
      <c r="C117" s="33" t="s">
        <v>4</v>
      </c>
      <c r="D117" s="46">
        <v>8489029</v>
      </c>
      <c r="E117" s="23">
        <v>2295463</v>
      </c>
      <c r="F117" s="47">
        <v>12761225</v>
      </c>
      <c r="G117" s="115">
        <f t="shared" si="5"/>
        <v>23545717</v>
      </c>
      <c r="H117" s="85"/>
      <c r="I117" s="1"/>
      <c r="J117" s="1"/>
      <c r="K117" s="1"/>
      <c r="L117" s="1"/>
      <c r="M117" s="1"/>
      <c r="N117" s="1"/>
      <c r="O117" s="1"/>
      <c r="P117" s="1"/>
      <c r="Q117" s="1"/>
      <c r="R117" s="1"/>
      <c r="S117" s="1"/>
      <c r="T117" s="1"/>
      <c r="U117" s="1"/>
      <c r="V117" s="1"/>
      <c r="W117" s="1"/>
      <c r="X117" s="1"/>
      <c r="Y117" s="1"/>
      <c r="Z117" s="1"/>
      <c r="AA117" s="1"/>
      <c r="AB117" s="1"/>
      <c r="AC117" s="1"/>
      <c r="AD117" s="1"/>
    </row>
    <row r="118" spans="1:30" x14ac:dyDescent="0.2">
      <c r="A118" s="1"/>
      <c r="B118" s="40"/>
      <c r="C118" s="33" t="s">
        <v>5</v>
      </c>
      <c r="D118" s="46">
        <v>8574492</v>
      </c>
      <c r="E118" s="23">
        <v>2267828</v>
      </c>
      <c r="F118" s="47">
        <v>12692428</v>
      </c>
      <c r="G118" s="115">
        <f t="shared" si="5"/>
        <v>23534748</v>
      </c>
      <c r="H118" s="85"/>
      <c r="I118" s="1"/>
      <c r="J118" s="1"/>
      <c r="K118" s="1"/>
      <c r="L118" s="1"/>
      <c r="M118" s="1"/>
      <c r="N118" s="1"/>
      <c r="O118" s="1"/>
      <c r="P118" s="1"/>
      <c r="Q118" s="1"/>
      <c r="R118" s="1"/>
      <c r="S118" s="1"/>
      <c r="T118" s="1"/>
      <c r="U118" s="1"/>
      <c r="V118" s="1"/>
      <c r="W118" s="1"/>
      <c r="X118" s="1"/>
      <c r="Y118" s="1"/>
      <c r="Z118" s="1"/>
      <c r="AA118" s="1"/>
      <c r="AB118" s="1"/>
      <c r="AC118" s="1"/>
      <c r="AD118" s="1"/>
    </row>
    <row r="119" spans="1:30" x14ac:dyDescent="0.2">
      <c r="A119" s="1"/>
      <c r="B119" s="76"/>
      <c r="C119" s="33" t="s">
        <v>6</v>
      </c>
      <c r="D119" s="46">
        <v>8712435</v>
      </c>
      <c r="E119" s="23">
        <v>2270166</v>
      </c>
      <c r="F119" s="47">
        <v>12520057</v>
      </c>
      <c r="G119" s="115">
        <f t="shared" si="5"/>
        <v>23502658</v>
      </c>
      <c r="H119" s="85"/>
      <c r="I119" s="1"/>
      <c r="J119" s="1"/>
      <c r="K119" s="1"/>
      <c r="L119" s="1"/>
      <c r="M119" s="1"/>
      <c r="N119" s="1"/>
      <c r="O119" s="1"/>
      <c r="P119" s="1"/>
      <c r="Q119" s="1"/>
      <c r="R119" s="1"/>
      <c r="S119" s="1"/>
      <c r="T119" s="1"/>
      <c r="U119" s="1"/>
      <c r="V119" s="1"/>
      <c r="W119" s="1"/>
      <c r="X119" s="1"/>
      <c r="Y119" s="1"/>
      <c r="Z119" s="1"/>
      <c r="AA119" s="1"/>
      <c r="AB119" s="1"/>
      <c r="AC119" s="1"/>
      <c r="AD119" s="1"/>
    </row>
    <row r="120" spans="1:30" x14ac:dyDescent="0.2">
      <c r="A120" s="1"/>
      <c r="B120" s="40"/>
      <c r="C120" s="33" t="s">
        <v>7</v>
      </c>
      <c r="D120" s="46">
        <v>8887753</v>
      </c>
      <c r="E120" s="23">
        <v>2291489</v>
      </c>
      <c r="F120" s="47">
        <v>12776992</v>
      </c>
      <c r="G120" s="115">
        <f t="shared" si="5"/>
        <v>23956234</v>
      </c>
      <c r="H120" s="85"/>
      <c r="I120" s="1"/>
      <c r="J120" s="1"/>
      <c r="K120" s="1"/>
      <c r="L120" s="1"/>
      <c r="M120" s="1"/>
      <c r="N120" s="1"/>
      <c r="O120" s="1"/>
      <c r="P120" s="1"/>
      <c r="Q120" s="1"/>
      <c r="R120" s="1"/>
      <c r="S120" s="1"/>
      <c r="T120" s="1"/>
      <c r="U120" s="1"/>
      <c r="V120" s="1"/>
      <c r="W120" s="1"/>
      <c r="X120" s="1"/>
      <c r="Y120" s="1"/>
      <c r="Z120" s="1"/>
      <c r="AA120" s="1"/>
      <c r="AB120" s="1"/>
      <c r="AC120" s="1"/>
      <c r="AD120" s="1"/>
    </row>
    <row r="121" spans="1:30" x14ac:dyDescent="0.2">
      <c r="A121" s="1"/>
      <c r="B121" s="40"/>
      <c r="C121" s="33" t="s">
        <v>8</v>
      </c>
      <c r="D121" s="46">
        <v>9056402</v>
      </c>
      <c r="E121" s="23">
        <v>2317428</v>
      </c>
      <c r="F121" s="47">
        <v>12743846</v>
      </c>
      <c r="G121" s="115">
        <f t="shared" si="5"/>
        <v>24117676</v>
      </c>
      <c r="H121" s="85"/>
      <c r="I121" s="1"/>
      <c r="J121" s="1"/>
      <c r="K121" s="1"/>
      <c r="L121" s="1"/>
      <c r="M121" s="1"/>
      <c r="N121" s="1"/>
      <c r="O121" s="1"/>
      <c r="P121" s="1"/>
      <c r="Q121" s="1"/>
      <c r="R121" s="1"/>
      <c r="S121" s="1"/>
      <c r="T121" s="1"/>
      <c r="U121" s="1"/>
      <c r="V121" s="1"/>
      <c r="W121" s="1"/>
      <c r="X121" s="1"/>
      <c r="Y121" s="1"/>
      <c r="Z121" s="1"/>
      <c r="AA121" s="1"/>
      <c r="AB121" s="1"/>
      <c r="AC121" s="1"/>
      <c r="AD121" s="1"/>
    </row>
    <row r="122" spans="1:30" x14ac:dyDescent="0.2">
      <c r="A122" s="1"/>
      <c r="B122" s="76"/>
      <c r="C122" s="33" t="s">
        <v>9</v>
      </c>
      <c r="D122" s="46">
        <v>9209869</v>
      </c>
      <c r="E122" s="23">
        <v>2323217</v>
      </c>
      <c r="F122" s="47">
        <v>12906881</v>
      </c>
      <c r="G122" s="115">
        <f t="shared" si="5"/>
        <v>24439967</v>
      </c>
      <c r="H122" s="85"/>
      <c r="I122" s="1"/>
      <c r="J122" s="1"/>
      <c r="K122" s="1"/>
      <c r="L122" s="1"/>
      <c r="M122" s="1"/>
      <c r="N122" s="1"/>
      <c r="O122" s="1"/>
      <c r="P122" s="1"/>
      <c r="Q122" s="1"/>
      <c r="R122" s="1"/>
      <c r="S122" s="1"/>
      <c r="T122" s="1"/>
      <c r="U122" s="1"/>
      <c r="V122" s="1"/>
      <c r="W122" s="1"/>
      <c r="X122" s="1"/>
      <c r="Y122" s="1"/>
      <c r="Z122" s="1"/>
      <c r="AA122" s="1"/>
      <c r="AB122" s="1"/>
      <c r="AC122" s="1"/>
      <c r="AD122" s="1"/>
    </row>
    <row r="123" spans="1:30" x14ac:dyDescent="0.2">
      <c r="A123" s="1"/>
      <c r="B123" s="40"/>
      <c r="C123" s="33" t="s">
        <v>10</v>
      </c>
      <c r="D123" s="46">
        <v>9490399</v>
      </c>
      <c r="E123" s="23">
        <v>2568230</v>
      </c>
      <c r="F123" s="47">
        <v>12616615</v>
      </c>
      <c r="G123" s="115">
        <f t="shared" si="5"/>
        <v>24675244</v>
      </c>
      <c r="H123" s="85"/>
      <c r="I123" s="1"/>
      <c r="J123" s="1"/>
      <c r="K123" s="1"/>
      <c r="L123" s="1"/>
      <c r="M123" s="1"/>
      <c r="N123" s="1"/>
      <c r="O123" s="1"/>
      <c r="P123" s="1"/>
      <c r="Q123" s="1"/>
      <c r="R123" s="1"/>
      <c r="S123" s="1"/>
      <c r="T123" s="1"/>
      <c r="U123" s="1"/>
      <c r="V123" s="1"/>
      <c r="W123" s="1"/>
      <c r="X123" s="1"/>
      <c r="Y123" s="1"/>
      <c r="Z123" s="1"/>
      <c r="AA123" s="1"/>
      <c r="AB123" s="1"/>
      <c r="AC123" s="1"/>
      <c r="AD123" s="1"/>
    </row>
    <row r="124" spans="1:30" ht="13.5" thickBot="1" x14ac:dyDescent="0.25">
      <c r="A124" s="1"/>
      <c r="B124" s="41"/>
      <c r="C124" s="35" t="s">
        <v>11</v>
      </c>
      <c r="D124" s="48">
        <v>9708139</v>
      </c>
      <c r="E124" s="49">
        <v>2560927</v>
      </c>
      <c r="F124" s="50">
        <v>12909915</v>
      </c>
      <c r="G124" s="116">
        <f t="shared" si="5"/>
        <v>25178981</v>
      </c>
      <c r="H124" s="85"/>
      <c r="I124" s="1"/>
      <c r="J124" s="1"/>
      <c r="K124" s="1"/>
      <c r="L124" s="1"/>
      <c r="M124" s="1"/>
      <c r="N124" s="1"/>
      <c r="O124" s="1"/>
      <c r="P124" s="1"/>
      <c r="Q124" s="1"/>
      <c r="R124" s="1"/>
      <c r="S124" s="1"/>
      <c r="T124" s="1"/>
      <c r="U124" s="1"/>
      <c r="V124" s="1"/>
      <c r="W124" s="1"/>
      <c r="X124" s="1"/>
      <c r="Y124" s="1"/>
      <c r="Z124" s="1"/>
      <c r="AA124" s="1"/>
      <c r="AB124" s="1"/>
      <c r="AC124" s="1"/>
      <c r="AD124" s="1"/>
    </row>
    <row r="125" spans="1:30" x14ac:dyDescent="0.2">
      <c r="A125" s="1"/>
      <c r="B125" s="42">
        <v>2019</v>
      </c>
      <c r="C125" s="31" t="s">
        <v>1</v>
      </c>
      <c r="D125" s="43">
        <v>9854144</v>
      </c>
      <c r="E125" s="44">
        <v>2577364</v>
      </c>
      <c r="F125" s="45">
        <v>12954321</v>
      </c>
      <c r="G125" s="114">
        <f t="shared" si="5"/>
        <v>25385829</v>
      </c>
      <c r="H125" s="85"/>
      <c r="I125" s="1"/>
      <c r="J125" s="1"/>
      <c r="K125" s="1"/>
      <c r="L125" s="1"/>
      <c r="M125" s="1"/>
      <c r="N125" s="1"/>
      <c r="O125" s="1"/>
      <c r="P125" s="1"/>
      <c r="Q125" s="1"/>
      <c r="R125" s="1"/>
      <c r="S125" s="1"/>
      <c r="T125" s="1"/>
      <c r="U125" s="1"/>
      <c r="V125" s="1"/>
      <c r="W125" s="1"/>
      <c r="X125" s="1"/>
      <c r="Y125" s="1"/>
      <c r="Z125" s="1"/>
      <c r="AA125" s="1"/>
      <c r="AB125" s="1"/>
      <c r="AC125" s="1"/>
      <c r="AD125" s="1"/>
    </row>
    <row r="126" spans="1:30" x14ac:dyDescent="0.2">
      <c r="A126" s="1"/>
      <c r="B126" s="40"/>
      <c r="C126" s="33" t="s">
        <v>33</v>
      </c>
      <c r="D126" s="46">
        <v>9930535</v>
      </c>
      <c r="E126" s="23">
        <v>2579877</v>
      </c>
      <c r="F126" s="47">
        <v>12701937</v>
      </c>
      <c r="G126" s="115">
        <f t="shared" si="5"/>
        <v>25212349</v>
      </c>
      <c r="H126" s="85"/>
      <c r="I126" s="1"/>
      <c r="J126" s="1"/>
      <c r="K126" s="1"/>
      <c r="L126" s="1"/>
      <c r="M126" s="1"/>
      <c r="N126" s="1"/>
      <c r="O126" s="1"/>
      <c r="P126" s="1"/>
      <c r="Q126" s="1"/>
      <c r="R126" s="1"/>
      <c r="S126" s="1"/>
      <c r="T126" s="1"/>
      <c r="U126" s="1"/>
      <c r="V126" s="1"/>
      <c r="W126" s="1"/>
      <c r="X126" s="1"/>
      <c r="Y126" s="1"/>
      <c r="Z126" s="1"/>
      <c r="AA126" s="1"/>
      <c r="AB126" s="1"/>
      <c r="AC126" s="1"/>
      <c r="AD126" s="1"/>
    </row>
    <row r="127" spans="1:30" x14ac:dyDescent="0.2">
      <c r="A127" s="1"/>
      <c r="B127" s="40"/>
      <c r="C127" s="33" t="s">
        <v>2</v>
      </c>
      <c r="D127" s="46">
        <v>10095622</v>
      </c>
      <c r="E127" s="23">
        <v>2633961</v>
      </c>
      <c r="F127" s="47">
        <v>13001577</v>
      </c>
      <c r="G127" s="115">
        <f t="shared" si="5"/>
        <v>25731160</v>
      </c>
      <c r="H127" s="85"/>
      <c r="I127" s="1"/>
      <c r="J127" s="1"/>
      <c r="K127" s="1"/>
      <c r="L127" s="1"/>
      <c r="M127" s="1"/>
      <c r="N127" s="1"/>
      <c r="O127" s="1"/>
      <c r="P127" s="1"/>
      <c r="Q127" s="1"/>
      <c r="R127" s="1"/>
      <c r="S127" s="1"/>
      <c r="T127" s="1"/>
      <c r="U127" s="1"/>
      <c r="V127" s="1"/>
      <c r="W127" s="1"/>
      <c r="X127" s="1"/>
      <c r="Y127" s="1"/>
      <c r="Z127" s="1"/>
      <c r="AA127" s="1"/>
      <c r="AB127" s="1"/>
      <c r="AC127" s="1"/>
      <c r="AD127" s="1"/>
    </row>
    <row r="128" spans="1:30" x14ac:dyDescent="0.2">
      <c r="A128" s="1"/>
      <c r="B128" s="40"/>
      <c r="C128" s="33" t="s">
        <v>3</v>
      </c>
      <c r="D128" s="46">
        <v>10181191</v>
      </c>
      <c r="E128" s="23">
        <v>2648543</v>
      </c>
      <c r="F128" s="47">
        <v>12964352</v>
      </c>
      <c r="G128" s="115">
        <f t="shared" ref="G128:G133" si="6">SUM(D128:F128)</f>
        <v>25794086</v>
      </c>
      <c r="H128" s="85"/>
      <c r="I128" s="1"/>
      <c r="J128" s="1"/>
      <c r="K128" s="1"/>
      <c r="L128" s="1"/>
      <c r="M128" s="1"/>
      <c r="N128" s="1"/>
      <c r="O128" s="1"/>
      <c r="P128" s="1"/>
      <c r="Q128" s="1"/>
      <c r="R128" s="1"/>
      <c r="S128" s="1"/>
      <c r="T128" s="1"/>
      <c r="U128" s="1"/>
      <c r="V128" s="1"/>
      <c r="W128" s="1"/>
      <c r="X128" s="1"/>
      <c r="Y128" s="1"/>
      <c r="Z128" s="1"/>
      <c r="AA128" s="1"/>
      <c r="AB128" s="1"/>
      <c r="AC128" s="1"/>
      <c r="AD128" s="1"/>
    </row>
    <row r="129" spans="1:30" x14ac:dyDescent="0.2">
      <c r="A129" s="1"/>
      <c r="B129" s="40"/>
      <c r="C129" s="33" t="s">
        <v>4</v>
      </c>
      <c r="D129" s="46">
        <v>10260279</v>
      </c>
      <c r="E129" s="23">
        <v>2648977</v>
      </c>
      <c r="F129" s="47">
        <v>12829315</v>
      </c>
      <c r="G129" s="115">
        <f t="shared" si="6"/>
        <v>25738571</v>
      </c>
      <c r="H129" s="85"/>
      <c r="I129" s="1"/>
      <c r="J129" s="1"/>
      <c r="K129" s="1"/>
      <c r="L129" s="1"/>
      <c r="M129" s="1"/>
      <c r="N129" s="1"/>
      <c r="O129" s="1"/>
      <c r="P129" s="1"/>
      <c r="Q129" s="1"/>
      <c r="R129" s="1"/>
      <c r="S129" s="1"/>
      <c r="T129" s="1"/>
      <c r="U129" s="1"/>
      <c r="V129" s="1"/>
      <c r="W129" s="1"/>
      <c r="X129" s="1"/>
      <c r="Y129" s="1"/>
      <c r="Z129" s="1"/>
      <c r="AA129" s="1"/>
      <c r="AB129" s="1"/>
      <c r="AC129" s="1"/>
      <c r="AD129" s="1"/>
    </row>
    <row r="130" spans="1:30" x14ac:dyDescent="0.2">
      <c r="A130" s="1"/>
      <c r="B130" s="40"/>
      <c r="C130" s="33" t="s">
        <v>5</v>
      </c>
      <c r="D130" s="46">
        <v>10313871</v>
      </c>
      <c r="E130" s="23">
        <v>2629567</v>
      </c>
      <c r="F130" s="47">
        <v>12756788</v>
      </c>
      <c r="G130" s="115">
        <f t="shared" si="6"/>
        <v>25700226</v>
      </c>
      <c r="H130" s="85"/>
      <c r="I130" s="1"/>
      <c r="J130" s="1"/>
      <c r="K130" s="1"/>
      <c r="L130" s="1"/>
      <c r="M130" s="1"/>
      <c r="N130" s="1"/>
      <c r="O130" s="1"/>
      <c r="P130" s="1"/>
      <c r="Q130" s="1"/>
      <c r="R130" s="1"/>
      <c r="S130" s="1"/>
      <c r="T130" s="1"/>
      <c r="U130" s="1"/>
      <c r="V130" s="1"/>
      <c r="W130" s="1"/>
      <c r="X130" s="1"/>
      <c r="Y130" s="1"/>
      <c r="Z130" s="1"/>
      <c r="AA130" s="1"/>
      <c r="AB130" s="1"/>
      <c r="AC130" s="1"/>
      <c r="AD130" s="1"/>
    </row>
    <row r="131" spans="1:30" x14ac:dyDescent="0.2">
      <c r="A131" s="1"/>
      <c r="B131" s="76"/>
      <c r="C131" s="33" t="s">
        <v>6</v>
      </c>
      <c r="D131" s="46">
        <v>10408463</v>
      </c>
      <c r="E131" s="23">
        <v>2635098</v>
      </c>
      <c r="F131" s="47">
        <v>12647782</v>
      </c>
      <c r="G131" s="115">
        <f t="shared" si="6"/>
        <v>25691343</v>
      </c>
      <c r="H131" s="85"/>
      <c r="I131" s="1"/>
      <c r="J131" s="1"/>
      <c r="K131" s="1"/>
      <c r="L131" s="1"/>
      <c r="M131" s="1"/>
      <c r="N131" s="1"/>
      <c r="O131" s="1"/>
      <c r="P131" s="1"/>
      <c r="Q131" s="1"/>
      <c r="R131" s="1"/>
      <c r="S131" s="1"/>
      <c r="T131" s="1"/>
      <c r="U131" s="1"/>
      <c r="V131" s="1"/>
      <c r="W131" s="1"/>
      <c r="X131" s="1"/>
      <c r="Y131" s="1"/>
      <c r="Z131" s="1"/>
      <c r="AA131" s="1"/>
      <c r="AB131" s="1"/>
      <c r="AC131" s="1"/>
      <c r="AD131" s="1"/>
    </row>
    <row r="132" spans="1:30" x14ac:dyDescent="0.2">
      <c r="A132" s="1"/>
      <c r="B132" s="40"/>
      <c r="C132" s="33" t="s">
        <v>7</v>
      </c>
      <c r="D132" s="46">
        <v>10477040</v>
      </c>
      <c r="E132" s="23">
        <v>2667505</v>
      </c>
      <c r="F132" s="47">
        <v>12358687</v>
      </c>
      <c r="G132" s="115">
        <f t="shared" si="6"/>
        <v>25503232</v>
      </c>
      <c r="H132" s="85"/>
      <c r="I132" s="1"/>
      <c r="J132" s="1"/>
      <c r="K132" s="1"/>
      <c r="L132" s="1"/>
      <c r="M132" s="1"/>
      <c r="N132" s="1"/>
      <c r="O132" s="1"/>
      <c r="P132" s="1"/>
      <c r="Q132" s="1"/>
      <c r="R132" s="1"/>
      <c r="S132" s="1"/>
      <c r="T132" s="1"/>
      <c r="U132" s="1"/>
      <c r="V132" s="1"/>
      <c r="W132" s="1"/>
      <c r="X132" s="1"/>
      <c r="Y132" s="1"/>
      <c r="Z132" s="1"/>
      <c r="AA132" s="1"/>
      <c r="AB132" s="1"/>
      <c r="AC132" s="1"/>
      <c r="AD132" s="1"/>
    </row>
    <row r="133" spans="1:30" x14ac:dyDescent="0.2">
      <c r="A133" s="1"/>
      <c r="B133" s="40"/>
      <c r="C133" s="33" t="s">
        <v>8</v>
      </c>
      <c r="D133" s="46">
        <v>10573955</v>
      </c>
      <c r="E133" s="23">
        <v>2676012</v>
      </c>
      <c r="F133" s="47">
        <v>12238867</v>
      </c>
      <c r="G133" s="115">
        <f t="shared" si="6"/>
        <v>25488834</v>
      </c>
      <c r="H133" s="85"/>
      <c r="I133" s="1"/>
      <c r="J133" s="1"/>
      <c r="K133" s="1"/>
      <c r="L133" s="1"/>
      <c r="M133" s="1"/>
      <c r="N133" s="1"/>
      <c r="O133" s="1"/>
      <c r="P133" s="1"/>
      <c r="Q133" s="1"/>
      <c r="R133" s="1"/>
      <c r="S133" s="1"/>
      <c r="T133" s="1"/>
      <c r="U133" s="1"/>
      <c r="V133" s="1"/>
      <c r="W133" s="1"/>
      <c r="X133" s="1"/>
      <c r="Y133" s="1"/>
      <c r="Z133" s="1"/>
      <c r="AA133" s="1"/>
      <c r="AB133" s="1"/>
      <c r="AC133" s="1"/>
      <c r="AD133" s="1"/>
    </row>
    <row r="134" spans="1:30" x14ac:dyDescent="0.2">
      <c r="A134" s="1"/>
      <c r="B134" s="76"/>
      <c r="C134" s="33" t="s">
        <v>9</v>
      </c>
      <c r="D134" s="46">
        <v>10655801</v>
      </c>
      <c r="E134" s="23">
        <v>2717178</v>
      </c>
      <c r="F134" s="47">
        <v>11479476</v>
      </c>
      <c r="G134" s="115">
        <f t="shared" ref="G134:G136" si="7">SUM(D134:F134)</f>
        <v>24852455</v>
      </c>
      <c r="H134" s="85"/>
      <c r="I134" s="1"/>
      <c r="J134" s="1"/>
      <c r="K134" s="1"/>
      <c r="L134" s="1"/>
      <c r="M134" s="1"/>
      <c r="N134" s="1"/>
      <c r="O134" s="1"/>
      <c r="P134" s="1"/>
      <c r="Q134" s="1"/>
      <c r="R134" s="1"/>
      <c r="S134" s="1"/>
      <c r="T134" s="1"/>
      <c r="U134" s="1"/>
      <c r="V134" s="1"/>
      <c r="W134" s="1"/>
      <c r="X134" s="1"/>
      <c r="Y134" s="1"/>
      <c r="Z134" s="1"/>
      <c r="AA134" s="1"/>
      <c r="AB134" s="1"/>
      <c r="AC134" s="1"/>
      <c r="AD134" s="1"/>
    </row>
    <row r="135" spans="1:30" x14ac:dyDescent="0.2">
      <c r="A135" s="1"/>
      <c r="B135" s="40"/>
      <c r="C135" s="33" t="s">
        <v>10</v>
      </c>
      <c r="D135" s="46">
        <v>10736123</v>
      </c>
      <c r="E135" s="23">
        <v>2695592</v>
      </c>
      <c r="F135" s="47">
        <v>11047571</v>
      </c>
      <c r="G135" s="115">
        <f t="shared" si="7"/>
        <v>24479286</v>
      </c>
      <c r="H135" s="85"/>
      <c r="I135" s="1"/>
      <c r="J135" s="1"/>
      <c r="K135" s="1"/>
      <c r="L135" s="1"/>
      <c r="M135" s="1"/>
      <c r="N135" s="1"/>
      <c r="O135" s="1"/>
      <c r="P135" s="1"/>
      <c r="Q135" s="1"/>
      <c r="R135" s="1"/>
      <c r="S135" s="1"/>
      <c r="T135" s="1"/>
      <c r="U135" s="1"/>
      <c r="V135" s="1"/>
      <c r="W135" s="1"/>
      <c r="X135" s="1"/>
      <c r="Y135" s="1"/>
      <c r="Z135" s="1"/>
      <c r="AA135" s="1"/>
      <c r="AB135" s="1"/>
      <c r="AC135" s="1"/>
      <c r="AD135" s="1"/>
    </row>
    <row r="136" spans="1:30" ht="13.5" thickBot="1" x14ac:dyDescent="0.25">
      <c r="A136" s="1"/>
      <c r="B136" s="41"/>
      <c r="C136" s="35" t="s">
        <v>11</v>
      </c>
      <c r="D136" s="48">
        <v>10945744</v>
      </c>
      <c r="E136" s="49">
        <v>2684650</v>
      </c>
      <c r="F136" s="50">
        <v>11421274</v>
      </c>
      <c r="G136" s="116">
        <f t="shared" si="7"/>
        <v>25051668</v>
      </c>
      <c r="H136" s="85"/>
      <c r="I136" s="1"/>
      <c r="J136" s="1"/>
      <c r="K136" s="1"/>
      <c r="L136" s="1"/>
      <c r="M136" s="1"/>
      <c r="N136" s="1"/>
      <c r="O136" s="1"/>
      <c r="P136" s="1"/>
      <c r="Q136" s="1"/>
      <c r="R136" s="1"/>
      <c r="S136" s="1"/>
      <c r="T136" s="1"/>
      <c r="U136" s="1"/>
      <c r="V136" s="1"/>
      <c r="W136" s="1"/>
      <c r="X136" s="1"/>
      <c r="Y136" s="1"/>
      <c r="Z136" s="1"/>
      <c r="AA136" s="1"/>
      <c r="AB136" s="1"/>
      <c r="AC136" s="1"/>
      <c r="AD136" s="1"/>
    </row>
    <row r="137" spans="1:30" x14ac:dyDescent="0.2">
      <c r="A137" s="1"/>
      <c r="B137" s="42">
        <v>2020</v>
      </c>
      <c r="C137" s="31" t="s">
        <v>1</v>
      </c>
      <c r="D137" s="43">
        <v>11072591</v>
      </c>
      <c r="E137" s="44">
        <v>2706880</v>
      </c>
      <c r="F137" s="45">
        <v>11211972</v>
      </c>
      <c r="G137" s="114">
        <f t="shared" ref="G137:G139" si="8">SUM(D137:F137)</f>
        <v>24991443</v>
      </c>
      <c r="H137" s="85"/>
      <c r="I137" s="1"/>
      <c r="J137" s="1"/>
      <c r="K137" s="1"/>
      <c r="L137" s="1"/>
      <c r="M137" s="1"/>
      <c r="N137" s="1"/>
      <c r="O137" s="1"/>
      <c r="P137" s="1"/>
      <c r="Q137" s="1"/>
      <c r="R137" s="1"/>
      <c r="S137" s="1"/>
      <c r="T137" s="1"/>
      <c r="U137" s="1"/>
      <c r="V137" s="1"/>
      <c r="W137" s="1"/>
      <c r="X137" s="1"/>
      <c r="Y137" s="1"/>
      <c r="Z137" s="1"/>
      <c r="AA137" s="1"/>
      <c r="AB137" s="1"/>
      <c r="AC137" s="1"/>
      <c r="AD137" s="1"/>
    </row>
    <row r="138" spans="1:30" x14ac:dyDescent="0.2">
      <c r="A138" s="1"/>
      <c r="B138" s="40"/>
      <c r="C138" s="33" t="s">
        <v>33</v>
      </c>
      <c r="D138" s="46">
        <v>11200541</v>
      </c>
      <c r="E138" s="23">
        <v>2717422</v>
      </c>
      <c r="F138" s="47">
        <v>10977550</v>
      </c>
      <c r="G138" s="115">
        <f t="shared" si="8"/>
        <v>24895513</v>
      </c>
      <c r="H138" s="85"/>
      <c r="I138" s="1"/>
      <c r="J138" s="1"/>
      <c r="K138" s="1"/>
      <c r="L138" s="1"/>
      <c r="M138" s="1"/>
      <c r="N138" s="1"/>
      <c r="O138" s="1"/>
      <c r="P138" s="1"/>
      <c r="Q138" s="1"/>
      <c r="R138" s="1"/>
      <c r="S138" s="1"/>
      <c r="T138" s="1"/>
      <c r="U138" s="1"/>
      <c r="V138" s="1"/>
      <c r="W138" s="1"/>
      <c r="X138" s="1"/>
      <c r="Y138" s="1"/>
      <c r="Z138" s="1"/>
      <c r="AA138" s="1"/>
      <c r="AB138" s="1"/>
      <c r="AC138" s="1"/>
      <c r="AD138" s="1"/>
    </row>
    <row r="139" spans="1:30" x14ac:dyDescent="0.2">
      <c r="A139" s="1"/>
      <c r="B139" s="40"/>
      <c r="C139" s="33" t="s">
        <v>2</v>
      </c>
      <c r="D139" s="46">
        <v>11175473</v>
      </c>
      <c r="E139" s="23">
        <v>2793873</v>
      </c>
      <c r="F139" s="47">
        <v>10802713</v>
      </c>
      <c r="G139" s="115">
        <f t="shared" si="8"/>
        <v>24772059</v>
      </c>
      <c r="H139" s="85"/>
      <c r="I139" s="1"/>
      <c r="J139" s="1"/>
      <c r="K139" s="1"/>
      <c r="L139" s="1"/>
      <c r="M139" s="1"/>
      <c r="N139" s="1"/>
      <c r="O139" s="1"/>
      <c r="P139" s="1"/>
      <c r="Q139" s="1"/>
      <c r="R139" s="1"/>
      <c r="S139" s="1"/>
      <c r="T139" s="1"/>
      <c r="U139" s="1"/>
      <c r="V139" s="1"/>
      <c r="W139" s="1"/>
      <c r="X139" s="1"/>
      <c r="Y139" s="1"/>
      <c r="Z139" s="1"/>
      <c r="AA139" s="1"/>
      <c r="AB139" s="1"/>
      <c r="AC139" s="1"/>
      <c r="AD139" s="1"/>
    </row>
    <row r="140" spans="1:30" x14ac:dyDescent="0.2">
      <c r="A140" s="1"/>
      <c r="B140" s="76"/>
      <c r="C140" s="33" t="s">
        <v>3</v>
      </c>
      <c r="D140" s="46">
        <v>11039138</v>
      </c>
      <c r="E140" s="23">
        <v>2855808</v>
      </c>
      <c r="F140" s="47">
        <v>10433155</v>
      </c>
      <c r="G140" s="115">
        <f t="shared" ref="G140:G151" si="9">SUM(D140:F140)</f>
        <v>24328101</v>
      </c>
      <c r="H140" s="85"/>
      <c r="I140" s="1"/>
      <c r="J140" s="1"/>
      <c r="K140" s="1"/>
      <c r="L140" s="1"/>
      <c r="M140" s="1"/>
      <c r="N140" s="1"/>
      <c r="O140" s="1"/>
      <c r="P140" s="1"/>
      <c r="Q140" s="1"/>
      <c r="R140" s="1"/>
      <c r="S140" s="1"/>
      <c r="T140" s="1"/>
      <c r="U140" s="1"/>
      <c r="V140" s="1"/>
      <c r="W140" s="1"/>
      <c r="X140" s="1"/>
      <c r="Y140" s="1"/>
      <c r="Z140" s="1"/>
      <c r="AA140" s="1"/>
      <c r="AB140" s="1"/>
      <c r="AC140" s="1"/>
      <c r="AD140" s="1"/>
    </row>
    <row r="141" spans="1:30" x14ac:dyDescent="0.2">
      <c r="A141" s="1"/>
      <c r="B141" s="40"/>
      <c r="C141" s="33" t="s">
        <v>4</v>
      </c>
      <c r="D141" s="46">
        <v>11007278</v>
      </c>
      <c r="E141" s="23">
        <v>2899743</v>
      </c>
      <c r="F141" s="47">
        <v>10239814</v>
      </c>
      <c r="G141" s="115">
        <f t="shared" si="9"/>
        <v>24146835</v>
      </c>
      <c r="H141" s="85"/>
      <c r="I141" s="1"/>
      <c r="J141" s="1"/>
      <c r="K141" s="1"/>
      <c r="L141" s="1"/>
      <c r="M141" s="1"/>
      <c r="N141" s="1"/>
      <c r="O141" s="1"/>
      <c r="P141" s="1"/>
      <c r="Q141" s="1"/>
      <c r="R141" s="1"/>
      <c r="S141" s="1"/>
      <c r="T141" s="1"/>
      <c r="U141" s="1"/>
      <c r="V141" s="1"/>
      <c r="W141" s="1"/>
      <c r="X141" s="1"/>
      <c r="Y141" s="1"/>
      <c r="Z141" s="1"/>
      <c r="AA141" s="1"/>
      <c r="AB141" s="1"/>
      <c r="AC141" s="1"/>
      <c r="AD141" s="1"/>
    </row>
    <row r="142" spans="1:30" x14ac:dyDescent="0.2">
      <c r="A142" s="1"/>
      <c r="B142" s="40"/>
      <c r="C142" s="33" t="s">
        <v>5</v>
      </c>
      <c r="D142" s="46">
        <v>11076268</v>
      </c>
      <c r="E142" s="23">
        <v>2929435</v>
      </c>
      <c r="F142" s="47">
        <v>10332439</v>
      </c>
      <c r="G142" s="115">
        <f t="shared" si="9"/>
        <v>24338142</v>
      </c>
      <c r="H142" s="85"/>
      <c r="I142" s="1"/>
      <c r="J142" s="1"/>
      <c r="K142" s="1"/>
      <c r="L142" s="1"/>
      <c r="M142" s="1"/>
      <c r="N142" s="1"/>
      <c r="O142" s="1"/>
      <c r="P142" s="1"/>
      <c r="Q142" s="1"/>
      <c r="R142" s="1"/>
      <c r="S142" s="1"/>
      <c r="T142" s="1"/>
      <c r="U142" s="1"/>
      <c r="V142" s="1"/>
      <c r="W142" s="1"/>
      <c r="X142" s="1"/>
      <c r="Y142" s="1"/>
      <c r="Z142" s="1"/>
      <c r="AA142" s="1"/>
      <c r="AB142" s="1"/>
      <c r="AC142" s="1"/>
      <c r="AD142" s="1"/>
    </row>
    <row r="143" spans="1:30" x14ac:dyDescent="0.2">
      <c r="A143" s="1"/>
      <c r="B143" s="76"/>
      <c r="C143" s="33" t="s">
        <v>6</v>
      </c>
      <c r="D143" s="46">
        <v>11155281</v>
      </c>
      <c r="E143" s="23">
        <v>2980561</v>
      </c>
      <c r="F143" s="47">
        <v>10309942</v>
      </c>
      <c r="G143" s="115">
        <f t="shared" si="9"/>
        <v>24445784</v>
      </c>
      <c r="H143" s="85"/>
      <c r="I143" s="1"/>
      <c r="J143" s="1"/>
      <c r="K143" s="1"/>
      <c r="L143" s="1"/>
      <c r="M143" s="1"/>
      <c r="N143" s="1"/>
      <c r="O143" s="1"/>
      <c r="P143" s="1"/>
      <c r="Q143" s="1"/>
      <c r="R143" s="1"/>
      <c r="S143" s="1"/>
      <c r="T143" s="1"/>
      <c r="U143" s="1"/>
      <c r="V143" s="1"/>
      <c r="W143" s="1"/>
      <c r="X143" s="1"/>
      <c r="Y143" s="1"/>
      <c r="Z143" s="1"/>
      <c r="AA143" s="1"/>
      <c r="AB143" s="1"/>
      <c r="AC143" s="1"/>
      <c r="AD143" s="1"/>
    </row>
    <row r="144" spans="1:30" x14ac:dyDescent="0.2">
      <c r="A144" s="1"/>
      <c r="B144" s="40"/>
      <c r="C144" s="33" t="s">
        <v>7</v>
      </c>
      <c r="D144" s="46">
        <v>11274124</v>
      </c>
      <c r="E144" s="23">
        <v>3044438</v>
      </c>
      <c r="F144" s="47">
        <v>10291667</v>
      </c>
      <c r="G144" s="115">
        <f t="shared" si="9"/>
        <v>24610229</v>
      </c>
      <c r="H144" s="85"/>
      <c r="I144" s="1"/>
      <c r="J144" s="1"/>
      <c r="K144" s="1"/>
      <c r="L144" s="1"/>
      <c r="M144" s="1"/>
      <c r="N144" s="1"/>
      <c r="O144" s="1"/>
      <c r="P144" s="1"/>
      <c r="Q144" s="1"/>
      <c r="R144" s="1"/>
      <c r="S144" s="1"/>
      <c r="T144" s="1"/>
      <c r="U144" s="1"/>
      <c r="V144" s="1"/>
      <c r="W144" s="1"/>
      <c r="X144" s="1"/>
      <c r="Y144" s="1"/>
      <c r="Z144" s="1"/>
      <c r="AA144" s="1"/>
      <c r="AB144" s="1"/>
      <c r="AC144" s="1"/>
      <c r="AD144" s="1"/>
    </row>
    <row r="145" spans="1:30" x14ac:dyDescent="0.2">
      <c r="A145" s="1"/>
      <c r="B145" s="40"/>
      <c r="C145" s="33" t="s">
        <v>8</v>
      </c>
      <c r="D145" s="46">
        <v>11378313</v>
      </c>
      <c r="E145" s="23">
        <v>3112202</v>
      </c>
      <c r="F145" s="47">
        <v>10128306</v>
      </c>
      <c r="G145" s="115">
        <f t="shared" si="9"/>
        <v>24618821</v>
      </c>
      <c r="H145" s="85"/>
      <c r="I145" s="1"/>
      <c r="J145" s="1"/>
      <c r="K145" s="1"/>
      <c r="L145" s="1"/>
      <c r="M145" s="1"/>
      <c r="N145" s="1"/>
      <c r="O145" s="1"/>
      <c r="P145" s="1"/>
      <c r="Q145" s="1"/>
      <c r="R145" s="1"/>
      <c r="S145" s="1"/>
      <c r="T145" s="1"/>
      <c r="U145" s="1"/>
      <c r="V145" s="1"/>
      <c r="W145" s="1"/>
      <c r="X145" s="1"/>
      <c r="Y145" s="1"/>
      <c r="Z145" s="1"/>
      <c r="AA145" s="1"/>
      <c r="AB145" s="1"/>
      <c r="AC145" s="1"/>
      <c r="AD145" s="1"/>
    </row>
    <row r="146" spans="1:30" x14ac:dyDescent="0.2">
      <c r="A146" s="1"/>
      <c r="B146" s="76"/>
      <c r="C146" s="33" t="s">
        <v>9</v>
      </c>
      <c r="D146" s="46">
        <v>11564926</v>
      </c>
      <c r="E146" s="23">
        <v>3156600</v>
      </c>
      <c r="F146" s="47">
        <v>10061038</v>
      </c>
      <c r="G146" s="115">
        <f t="shared" si="9"/>
        <v>24782564</v>
      </c>
      <c r="H146" s="85"/>
      <c r="I146" s="1"/>
      <c r="J146" s="1"/>
      <c r="K146" s="1"/>
      <c r="L146" s="1"/>
      <c r="M146" s="1"/>
      <c r="N146" s="1"/>
      <c r="O146" s="1"/>
      <c r="P146" s="1"/>
      <c r="Q146" s="1"/>
      <c r="R146" s="1"/>
      <c r="S146" s="1"/>
      <c r="T146" s="1"/>
      <c r="U146" s="1"/>
      <c r="V146" s="1"/>
      <c r="W146" s="1"/>
      <c r="X146" s="1"/>
      <c r="Y146" s="1"/>
      <c r="Z146" s="1"/>
      <c r="AA146" s="1"/>
      <c r="AB146" s="1"/>
      <c r="AC146" s="1"/>
      <c r="AD146" s="1"/>
    </row>
    <row r="147" spans="1:30" x14ac:dyDescent="0.2">
      <c r="A147" s="1"/>
      <c r="B147" s="40"/>
      <c r="C147" s="33" t="s">
        <v>10</v>
      </c>
      <c r="D147" s="46">
        <v>11724418</v>
      </c>
      <c r="E147" s="23">
        <v>3196200</v>
      </c>
      <c r="F147" s="47">
        <v>9897628</v>
      </c>
      <c r="G147" s="115">
        <f t="shared" si="9"/>
        <v>24818246</v>
      </c>
      <c r="H147" s="85"/>
      <c r="I147" s="1"/>
      <c r="J147" s="1"/>
      <c r="K147" s="1"/>
      <c r="L147" s="1"/>
      <c r="M147" s="1"/>
      <c r="N147" s="1"/>
      <c r="O147" s="1"/>
      <c r="P147" s="1"/>
      <c r="Q147" s="1"/>
      <c r="R147" s="1"/>
      <c r="S147" s="1"/>
      <c r="T147" s="1"/>
      <c r="U147" s="1"/>
      <c r="V147" s="1"/>
      <c r="W147" s="1"/>
      <c r="X147" s="1"/>
      <c r="Y147" s="1"/>
      <c r="Z147" s="1"/>
      <c r="AA147" s="1"/>
      <c r="AB147" s="1"/>
      <c r="AC147" s="1"/>
      <c r="AD147" s="1"/>
    </row>
    <row r="148" spans="1:30" ht="13.5" thickBot="1" x14ac:dyDescent="0.25">
      <c r="A148" s="1"/>
      <c r="B148" s="41"/>
      <c r="C148" s="35" t="s">
        <v>11</v>
      </c>
      <c r="D148" s="48">
        <v>11911060</v>
      </c>
      <c r="E148" s="49">
        <v>3184895</v>
      </c>
      <c r="F148" s="50">
        <v>9972294</v>
      </c>
      <c r="G148" s="116">
        <f t="shared" si="9"/>
        <v>25068249</v>
      </c>
      <c r="H148" s="85"/>
      <c r="I148" s="1"/>
      <c r="J148" s="1"/>
      <c r="K148" s="1"/>
      <c r="L148" s="1"/>
      <c r="M148" s="1"/>
      <c r="N148" s="1"/>
      <c r="O148" s="1"/>
      <c r="P148" s="1"/>
      <c r="Q148" s="1"/>
      <c r="R148" s="1"/>
      <c r="S148" s="1"/>
      <c r="T148" s="1"/>
      <c r="U148" s="1"/>
      <c r="V148" s="1"/>
      <c r="W148" s="1"/>
      <c r="X148" s="1"/>
      <c r="Y148" s="1"/>
      <c r="Z148" s="1"/>
      <c r="AA148" s="1"/>
      <c r="AB148" s="1"/>
      <c r="AC148" s="1"/>
      <c r="AD148" s="1"/>
    </row>
    <row r="149" spans="1:30" x14ac:dyDescent="0.2">
      <c r="A149" s="1"/>
      <c r="B149" s="42">
        <v>2021</v>
      </c>
      <c r="C149" s="31" t="s">
        <v>1</v>
      </c>
      <c r="D149" s="43">
        <v>12325802</v>
      </c>
      <c r="E149" s="44">
        <v>2977101</v>
      </c>
      <c r="F149" s="45">
        <v>9764682</v>
      </c>
      <c r="G149" s="114">
        <f t="shared" si="9"/>
        <v>25067585</v>
      </c>
      <c r="H149" s="85"/>
      <c r="I149" s="1"/>
      <c r="J149" s="1"/>
      <c r="K149" s="1"/>
      <c r="L149" s="1"/>
      <c r="M149" s="1"/>
      <c r="N149" s="1"/>
      <c r="O149" s="1"/>
      <c r="P149" s="1"/>
      <c r="Q149" s="1"/>
      <c r="R149" s="1"/>
      <c r="S149" s="1"/>
      <c r="T149" s="1"/>
      <c r="U149" s="1"/>
      <c r="V149" s="1"/>
      <c r="W149" s="1"/>
      <c r="X149" s="1"/>
      <c r="Y149" s="1"/>
      <c r="Z149" s="1"/>
      <c r="AA149" s="1"/>
      <c r="AB149" s="1"/>
      <c r="AC149" s="1"/>
      <c r="AD149" s="1"/>
    </row>
    <row r="150" spans="1:30" x14ac:dyDescent="0.2">
      <c r="A150" s="1"/>
      <c r="B150" s="40"/>
      <c r="C150" s="33" t="s">
        <v>33</v>
      </c>
      <c r="D150" s="46">
        <v>12461453</v>
      </c>
      <c r="E150" s="23">
        <v>3001144</v>
      </c>
      <c r="F150" s="47">
        <v>9567083</v>
      </c>
      <c r="G150" s="115">
        <f t="shared" si="9"/>
        <v>25029680</v>
      </c>
      <c r="H150" s="85"/>
      <c r="I150" s="1"/>
      <c r="J150" s="1"/>
      <c r="K150" s="1"/>
      <c r="L150" s="1"/>
      <c r="M150" s="1"/>
      <c r="N150" s="1"/>
      <c r="O150" s="1"/>
      <c r="P150" s="1"/>
      <c r="Q150" s="1"/>
      <c r="R150" s="1"/>
      <c r="S150" s="1"/>
      <c r="T150" s="1"/>
      <c r="U150" s="1"/>
      <c r="V150" s="1"/>
      <c r="W150" s="1"/>
      <c r="X150" s="1"/>
      <c r="Y150" s="1"/>
      <c r="Z150" s="1"/>
      <c r="AA150" s="1"/>
      <c r="AB150" s="1"/>
      <c r="AC150" s="1"/>
      <c r="AD150" s="1"/>
    </row>
    <row r="151" spans="1:30" x14ac:dyDescent="0.2">
      <c r="A151" s="1"/>
      <c r="B151" s="40"/>
      <c r="C151" s="33" t="s">
        <v>2</v>
      </c>
      <c r="D151" s="46">
        <v>12711009</v>
      </c>
      <c r="E151" s="23">
        <v>3102268</v>
      </c>
      <c r="F151" s="47">
        <v>9626630</v>
      </c>
      <c r="G151" s="115">
        <f t="shared" si="9"/>
        <v>25439907</v>
      </c>
      <c r="H151" s="85"/>
      <c r="I151" s="1"/>
      <c r="J151" s="1"/>
      <c r="K151" s="1"/>
      <c r="L151" s="1"/>
      <c r="M151" s="1"/>
      <c r="N151" s="1"/>
      <c r="O151" s="1"/>
      <c r="P151" s="1"/>
      <c r="Q151" s="1"/>
      <c r="R151" s="1"/>
      <c r="S151" s="1"/>
      <c r="T151" s="1"/>
      <c r="U151" s="1"/>
      <c r="V151" s="1"/>
      <c r="W151" s="1"/>
      <c r="X151" s="1"/>
      <c r="Y151" s="1"/>
      <c r="Z151" s="1"/>
      <c r="AA151" s="1"/>
      <c r="AB151" s="1"/>
      <c r="AC151" s="1"/>
      <c r="AD151" s="1"/>
    </row>
    <row r="152" spans="1:30" x14ac:dyDescent="0.2">
      <c r="A152" s="1"/>
      <c r="B152" s="76"/>
      <c r="C152" s="33" t="s">
        <v>3</v>
      </c>
      <c r="D152" s="46">
        <v>12520342</v>
      </c>
      <c r="E152" s="23">
        <v>3510954</v>
      </c>
      <c r="F152" s="47">
        <v>9353614</v>
      </c>
      <c r="G152" s="115">
        <f t="shared" ref="G152:G163" si="10">SUM(D152:F152)</f>
        <v>25384910</v>
      </c>
      <c r="H152" s="85"/>
      <c r="I152" s="1"/>
      <c r="J152" s="1"/>
      <c r="K152" s="1"/>
      <c r="L152" s="1"/>
      <c r="M152" s="1"/>
      <c r="N152" s="1"/>
      <c r="O152" s="1"/>
      <c r="P152" s="1"/>
      <c r="Q152" s="1"/>
      <c r="R152" s="1"/>
      <c r="S152" s="1"/>
      <c r="T152" s="1"/>
      <c r="U152" s="1"/>
      <c r="V152" s="1"/>
      <c r="W152" s="1"/>
      <c r="X152" s="1"/>
      <c r="Y152" s="1"/>
      <c r="Z152" s="1"/>
      <c r="AA152" s="1"/>
      <c r="AB152" s="1"/>
      <c r="AC152" s="1"/>
      <c r="AD152" s="1"/>
    </row>
    <row r="153" spans="1:30" x14ac:dyDescent="0.2">
      <c r="A153" s="1"/>
      <c r="B153" s="40"/>
      <c r="C153" s="33" t="s">
        <v>4</v>
      </c>
      <c r="D153" s="46">
        <v>12764775</v>
      </c>
      <c r="E153" s="23">
        <v>3557343</v>
      </c>
      <c r="F153" s="47">
        <v>9305105</v>
      </c>
      <c r="G153" s="115">
        <f t="shared" si="10"/>
        <v>25627223</v>
      </c>
      <c r="H153" s="85"/>
      <c r="I153" s="1"/>
      <c r="J153" s="1"/>
      <c r="K153" s="1"/>
      <c r="L153" s="1"/>
      <c r="M153" s="1"/>
      <c r="N153" s="1"/>
      <c r="O153" s="1"/>
      <c r="P153" s="1"/>
      <c r="Q153" s="1"/>
      <c r="R153" s="1"/>
      <c r="S153" s="1"/>
      <c r="T153" s="1"/>
      <c r="U153" s="1"/>
      <c r="V153" s="1"/>
      <c r="W153" s="1"/>
      <c r="X153" s="1"/>
      <c r="Y153" s="1"/>
      <c r="Z153" s="1"/>
      <c r="AA153" s="1"/>
      <c r="AB153" s="1"/>
      <c r="AC153" s="1"/>
      <c r="AD153" s="1"/>
    </row>
    <row r="154" spans="1:30" x14ac:dyDescent="0.2">
      <c r="A154" s="1"/>
      <c r="B154" s="40"/>
      <c r="C154" s="33" t="s">
        <v>5</v>
      </c>
      <c r="D154" s="46">
        <v>12972145</v>
      </c>
      <c r="E154" s="23">
        <v>3607735</v>
      </c>
      <c r="F154" s="47">
        <v>9120911</v>
      </c>
      <c r="G154" s="115">
        <f t="shared" si="10"/>
        <v>25700791</v>
      </c>
      <c r="H154" s="85"/>
      <c r="I154" s="1"/>
      <c r="J154" s="1"/>
      <c r="K154" s="1"/>
      <c r="L154" s="1"/>
      <c r="M154" s="1"/>
      <c r="N154" s="1"/>
      <c r="O154" s="1"/>
      <c r="P154" s="1"/>
      <c r="Q154" s="1"/>
      <c r="R154" s="1"/>
      <c r="S154" s="1"/>
      <c r="T154" s="1"/>
      <c r="U154" s="1"/>
      <c r="V154" s="1"/>
      <c r="W154" s="1"/>
      <c r="X154" s="1"/>
      <c r="Y154" s="1"/>
      <c r="Z154" s="1"/>
      <c r="AA154" s="1"/>
      <c r="AB154" s="1"/>
      <c r="AC154" s="1"/>
      <c r="AD154" s="1"/>
    </row>
    <row r="155" spans="1:30" x14ac:dyDescent="0.2">
      <c r="A155" s="1"/>
      <c r="B155" s="76"/>
      <c r="C155" s="33" t="s">
        <v>6</v>
      </c>
      <c r="D155" s="46">
        <v>13010786</v>
      </c>
      <c r="E155" s="23">
        <v>3623770</v>
      </c>
      <c r="F155" s="47">
        <v>9205302</v>
      </c>
      <c r="G155" s="115">
        <f t="shared" si="10"/>
        <v>25839858</v>
      </c>
      <c r="H155" s="85"/>
      <c r="I155" s="1"/>
      <c r="J155" s="1"/>
      <c r="K155" s="1"/>
      <c r="L155" s="1"/>
      <c r="M155" s="1"/>
      <c r="N155" s="1"/>
      <c r="O155" s="1"/>
      <c r="P155" s="1"/>
      <c r="Q155" s="1"/>
      <c r="R155" s="1"/>
      <c r="S155" s="1"/>
      <c r="T155" s="1"/>
      <c r="U155" s="1"/>
      <c r="V155" s="1"/>
      <c r="W155" s="1"/>
      <c r="X155" s="1"/>
      <c r="Y155" s="1"/>
      <c r="Z155" s="1"/>
      <c r="AA155" s="1"/>
      <c r="AB155" s="1"/>
      <c r="AC155" s="1"/>
      <c r="AD155" s="1"/>
    </row>
    <row r="156" spans="1:30" x14ac:dyDescent="0.2">
      <c r="A156" s="1"/>
      <c r="B156" s="40"/>
      <c r="C156" s="33" t="s">
        <v>7</v>
      </c>
      <c r="D156" s="46">
        <v>13159608</v>
      </c>
      <c r="E156" s="23">
        <v>3677445</v>
      </c>
      <c r="F156" s="47">
        <v>9191042</v>
      </c>
      <c r="G156" s="115">
        <f t="shared" si="10"/>
        <v>26028095</v>
      </c>
      <c r="H156" s="85"/>
      <c r="I156" s="1"/>
      <c r="J156" s="1"/>
      <c r="K156" s="1"/>
      <c r="L156" s="1"/>
      <c r="M156" s="1"/>
      <c r="N156" s="1"/>
      <c r="O156" s="1"/>
      <c r="P156" s="1"/>
      <c r="Q156" s="1"/>
      <c r="R156" s="1"/>
      <c r="S156" s="1"/>
      <c r="T156" s="1"/>
      <c r="U156" s="1"/>
      <c r="V156" s="1"/>
      <c r="W156" s="1"/>
      <c r="X156" s="1"/>
      <c r="Y156" s="1"/>
      <c r="Z156" s="1"/>
      <c r="AA156" s="1"/>
      <c r="AB156" s="1"/>
      <c r="AC156" s="1"/>
      <c r="AD156" s="1"/>
    </row>
    <row r="157" spans="1:30" x14ac:dyDescent="0.2">
      <c r="A157" s="1"/>
      <c r="B157" s="40"/>
      <c r="C157" s="33" t="s">
        <v>8</v>
      </c>
      <c r="D157" s="46">
        <v>13308772</v>
      </c>
      <c r="E157" s="23">
        <v>3671000</v>
      </c>
      <c r="F157" s="47">
        <v>9094208</v>
      </c>
      <c r="G157" s="115">
        <f t="shared" si="10"/>
        <v>26073980</v>
      </c>
      <c r="H157" s="85"/>
      <c r="I157" s="1"/>
      <c r="J157" s="1"/>
      <c r="K157" s="1"/>
      <c r="L157" s="1"/>
      <c r="M157" s="1"/>
      <c r="N157" s="1"/>
      <c r="O157" s="1"/>
      <c r="P157" s="1"/>
      <c r="Q157" s="1"/>
      <c r="R157" s="1"/>
      <c r="S157" s="1"/>
      <c r="T157" s="1"/>
      <c r="U157" s="1"/>
      <c r="V157" s="1"/>
      <c r="W157" s="1"/>
      <c r="X157" s="1"/>
      <c r="Y157" s="1"/>
      <c r="Z157" s="1"/>
      <c r="AA157" s="1"/>
      <c r="AB157" s="1"/>
      <c r="AC157" s="1"/>
      <c r="AD157" s="1"/>
    </row>
    <row r="158" spans="1:30" x14ac:dyDescent="0.2">
      <c r="A158" s="1"/>
      <c r="B158" s="76"/>
      <c r="C158" s="33" t="s">
        <v>9</v>
      </c>
      <c r="D158" s="46">
        <v>13493651</v>
      </c>
      <c r="E158" s="23">
        <v>3666482</v>
      </c>
      <c r="F158" s="47">
        <v>9075694</v>
      </c>
      <c r="G158" s="115">
        <f t="shared" si="10"/>
        <v>26235827</v>
      </c>
      <c r="H158" s="85"/>
      <c r="I158" s="1"/>
      <c r="J158" s="1"/>
      <c r="K158" s="1"/>
      <c r="L158" s="1"/>
      <c r="M158" s="1"/>
      <c r="N158" s="1"/>
      <c r="O158" s="1"/>
      <c r="P158" s="1"/>
      <c r="Q158" s="1"/>
      <c r="R158" s="1"/>
      <c r="S158" s="1"/>
      <c r="T158" s="1"/>
      <c r="U158" s="1"/>
      <c r="V158" s="1"/>
      <c r="W158" s="1"/>
      <c r="X158" s="1"/>
      <c r="Y158" s="1"/>
      <c r="Z158" s="1"/>
      <c r="AA158" s="1"/>
      <c r="AB158" s="1"/>
      <c r="AC158" s="1"/>
      <c r="AD158" s="1"/>
    </row>
    <row r="159" spans="1:30" x14ac:dyDescent="0.2">
      <c r="A159" s="1"/>
      <c r="B159" s="40"/>
      <c r="C159" s="33" t="s">
        <v>10</v>
      </c>
      <c r="D159" s="46">
        <v>13765409</v>
      </c>
      <c r="E159" s="23">
        <v>3659836</v>
      </c>
      <c r="F159" s="47">
        <v>8944556</v>
      </c>
      <c r="G159" s="115">
        <f t="shared" si="10"/>
        <v>26369801</v>
      </c>
      <c r="H159" s="85"/>
      <c r="I159" s="1"/>
      <c r="J159" s="1"/>
      <c r="K159" s="1"/>
      <c r="L159" s="1"/>
      <c r="M159" s="1"/>
      <c r="N159" s="1"/>
      <c r="O159" s="1"/>
      <c r="P159" s="1"/>
      <c r="Q159" s="1"/>
      <c r="R159" s="1"/>
      <c r="S159" s="1"/>
      <c r="T159" s="1"/>
      <c r="U159" s="1"/>
      <c r="V159" s="1"/>
      <c r="W159" s="1"/>
      <c r="X159" s="1"/>
      <c r="Y159" s="1"/>
      <c r="Z159" s="1"/>
      <c r="AA159" s="1"/>
      <c r="AB159" s="1"/>
      <c r="AC159" s="1"/>
      <c r="AD159" s="1"/>
    </row>
    <row r="160" spans="1:30" ht="13.5" thickBot="1" x14ac:dyDescent="0.25">
      <c r="A160" s="1"/>
      <c r="B160" s="41"/>
      <c r="C160" s="35" t="s">
        <v>11</v>
      </c>
      <c r="D160" s="48">
        <v>13845076</v>
      </c>
      <c r="E160" s="49">
        <v>3605561</v>
      </c>
      <c r="F160" s="50">
        <v>9121186</v>
      </c>
      <c r="G160" s="116">
        <f t="shared" si="10"/>
        <v>26571823</v>
      </c>
      <c r="H160" s="85"/>
      <c r="I160" s="1"/>
      <c r="J160" s="1"/>
      <c r="K160" s="1"/>
      <c r="L160" s="1"/>
      <c r="M160" s="1"/>
      <c r="N160" s="1"/>
      <c r="O160" s="1"/>
      <c r="P160" s="1"/>
      <c r="Q160" s="1"/>
      <c r="R160" s="1"/>
      <c r="S160" s="1"/>
      <c r="T160" s="1"/>
      <c r="U160" s="1"/>
      <c r="V160" s="1"/>
      <c r="W160" s="1"/>
      <c r="X160" s="1"/>
      <c r="Y160" s="1"/>
      <c r="Z160" s="1"/>
      <c r="AA160" s="1"/>
      <c r="AB160" s="1"/>
      <c r="AC160" s="1"/>
      <c r="AD160" s="1"/>
    </row>
    <row r="161" spans="1:30" x14ac:dyDescent="0.2">
      <c r="A161" s="1"/>
      <c r="B161" s="42">
        <v>2022</v>
      </c>
      <c r="C161" s="31" t="s">
        <v>1</v>
      </c>
      <c r="D161" s="43">
        <v>17087908</v>
      </c>
      <c r="E161" s="44">
        <v>3269429</v>
      </c>
      <c r="F161" s="45">
        <v>6133377</v>
      </c>
      <c r="G161" s="114">
        <f t="shared" si="10"/>
        <v>26490714</v>
      </c>
      <c r="H161" s="85"/>
      <c r="I161" s="1"/>
      <c r="J161" s="1"/>
      <c r="K161" s="1"/>
      <c r="L161" s="1"/>
      <c r="M161" s="1"/>
      <c r="N161" s="1"/>
      <c r="O161" s="1"/>
      <c r="P161" s="1"/>
      <c r="Q161" s="1"/>
      <c r="R161" s="1"/>
      <c r="S161" s="1"/>
      <c r="T161" s="1"/>
      <c r="U161" s="1"/>
      <c r="V161" s="1"/>
      <c r="W161" s="1"/>
      <c r="X161" s="1"/>
      <c r="Y161" s="1"/>
      <c r="Z161" s="1"/>
      <c r="AA161" s="1"/>
      <c r="AB161" s="1"/>
      <c r="AC161" s="1"/>
      <c r="AD161" s="1"/>
    </row>
    <row r="162" spans="1:30" x14ac:dyDescent="0.2">
      <c r="A162" s="1"/>
      <c r="B162" s="40"/>
      <c r="C162" s="33" t="s">
        <v>33</v>
      </c>
      <c r="D162" s="46">
        <v>17172369</v>
      </c>
      <c r="E162" s="23">
        <v>3228903</v>
      </c>
      <c r="F162" s="47">
        <v>5832942</v>
      </c>
      <c r="G162" s="115">
        <f t="shared" si="10"/>
        <v>26234214</v>
      </c>
      <c r="H162" s="85"/>
      <c r="I162" s="1"/>
      <c r="J162" s="1"/>
      <c r="K162" s="1"/>
      <c r="L162" s="1"/>
      <c r="M162" s="1"/>
      <c r="N162" s="1"/>
      <c r="O162" s="1"/>
      <c r="P162" s="1"/>
      <c r="Q162" s="1"/>
      <c r="R162" s="1"/>
      <c r="S162" s="1"/>
      <c r="T162" s="1"/>
      <c r="U162" s="1"/>
      <c r="V162" s="1"/>
      <c r="W162" s="1"/>
      <c r="X162" s="1"/>
      <c r="Y162" s="1"/>
      <c r="Z162" s="1"/>
      <c r="AA162" s="1"/>
      <c r="AB162" s="1"/>
      <c r="AC162" s="1"/>
      <c r="AD162" s="1"/>
    </row>
    <row r="163" spans="1:30" x14ac:dyDescent="0.2">
      <c r="A163" s="1"/>
      <c r="B163" s="40"/>
      <c r="C163" s="33" t="s">
        <v>2</v>
      </c>
      <c r="D163" s="46">
        <v>17452332</v>
      </c>
      <c r="E163" s="23">
        <v>3229325</v>
      </c>
      <c r="F163" s="47">
        <v>6272091</v>
      </c>
      <c r="G163" s="115">
        <f t="shared" si="10"/>
        <v>26953748</v>
      </c>
      <c r="H163" s="85"/>
      <c r="I163" s="1"/>
      <c r="J163" s="1"/>
      <c r="K163" s="1"/>
      <c r="L163" s="1"/>
      <c r="M163" s="1"/>
      <c r="N163" s="1"/>
      <c r="O163" s="1"/>
      <c r="P163" s="1"/>
      <c r="Q163" s="1"/>
      <c r="R163" s="1"/>
      <c r="S163" s="1"/>
      <c r="T163" s="1"/>
      <c r="U163" s="1"/>
      <c r="V163" s="1"/>
      <c r="W163" s="1"/>
      <c r="X163" s="1"/>
      <c r="Y163" s="1"/>
      <c r="Z163" s="1"/>
      <c r="AA163" s="1"/>
      <c r="AB163" s="1"/>
      <c r="AC163" s="1"/>
      <c r="AD163" s="1"/>
    </row>
    <row r="164" spans="1:30" x14ac:dyDescent="0.2">
      <c r="A164" s="1"/>
      <c r="B164" s="76"/>
      <c r="C164" s="33" t="s">
        <v>3</v>
      </c>
      <c r="D164" s="46">
        <v>17338776</v>
      </c>
      <c r="E164" s="23">
        <v>3258206</v>
      </c>
      <c r="F164" s="47">
        <v>5851659</v>
      </c>
      <c r="G164" s="115">
        <f t="shared" ref="G164" si="11">SUM(D164:F164)</f>
        <v>26448641</v>
      </c>
      <c r="H164" s="85"/>
      <c r="I164" s="1"/>
      <c r="J164" s="1"/>
      <c r="K164" s="1"/>
      <c r="L164" s="1"/>
      <c r="M164" s="1"/>
      <c r="N164" s="1"/>
      <c r="O164" s="1"/>
      <c r="P164" s="1"/>
      <c r="Q164" s="1"/>
      <c r="R164" s="1"/>
      <c r="S164" s="1"/>
      <c r="T164" s="1"/>
      <c r="U164" s="1"/>
      <c r="V164" s="1"/>
      <c r="W164" s="1"/>
      <c r="X164" s="1"/>
      <c r="Y164" s="1"/>
      <c r="Z164" s="1"/>
      <c r="AA164" s="1"/>
      <c r="AB164" s="1"/>
      <c r="AC164" s="1"/>
      <c r="AD164" s="1"/>
    </row>
    <row r="165" spans="1:30" x14ac:dyDescent="0.2">
      <c r="A165" s="1"/>
      <c r="B165" s="76"/>
      <c r="C165" s="33" t="s">
        <v>4</v>
      </c>
      <c r="D165" s="46">
        <v>17381644</v>
      </c>
      <c r="E165" s="23">
        <v>3313159</v>
      </c>
      <c r="F165" s="47">
        <v>5566679</v>
      </c>
      <c r="G165" s="115">
        <f t="shared" ref="G165:G175" si="12">SUM(D165:F165)</f>
        <v>26261482</v>
      </c>
      <c r="H165" s="85"/>
      <c r="I165" s="1"/>
      <c r="J165" s="1"/>
      <c r="K165" s="1"/>
      <c r="L165" s="1"/>
      <c r="M165" s="1"/>
      <c r="N165" s="1"/>
      <c r="O165" s="1"/>
      <c r="P165" s="1"/>
      <c r="Q165" s="1"/>
      <c r="R165" s="1"/>
      <c r="S165" s="1"/>
      <c r="T165" s="1"/>
      <c r="U165" s="1"/>
      <c r="V165" s="1"/>
      <c r="W165" s="1"/>
      <c r="X165" s="1"/>
      <c r="Y165" s="1"/>
      <c r="Z165" s="1"/>
      <c r="AA165" s="1"/>
      <c r="AB165" s="1"/>
      <c r="AC165" s="1"/>
      <c r="AD165" s="1"/>
    </row>
    <row r="166" spans="1:30" x14ac:dyDescent="0.2">
      <c r="A166" s="1"/>
      <c r="B166" s="40"/>
      <c r="C166" s="33" t="s">
        <v>5</v>
      </c>
      <c r="D166" s="46">
        <v>14712646</v>
      </c>
      <c r="E166" s="23">
        <v>3281066</v>
      </c>
      <c r="F166" s="47">
        <v>8212280</v>
      </c>
      <c r="G166" s="115">
        <f t="shared" si="12"/>
        <v>26205992</v>
      </c>
      <c r="H166" s="85"/>
      <c r="I166" s="1"/>
      <c r="J166" s="1"/>
      <c r="K166" s="1"/>
      <c r="L166" s="1"/>
      <c r="M166" s="1"/>
      <c r="N166" s="1"/>
      <c r="O166" s="1"/>
      <c r="P166" s="1"/>
      <c r="Q166" s="1"/>
      <c r="R166" s="1"/>
      <c r="S166" s="1"/>
      <c r="T166" s="1"/>
      <c r="U166" s="1"/>
      <c r="V166" s="1"/>
      <c r="W166" s="1"/>
      <c r="X166" s="1"/>
      <c r="Y166" s="1"/>
      <c r="Z166" s="1"/>
      <c r="AA166" s="1"/>
      <c r="AB166" s="1"/>
      <c r="AC166" s="1"/>
      <c r="AD166" s="1"/>
    </row>
    <row r="167" spans="1:30" x14ac:dyDescent="0.2">
      <c r="A167" s="1"/>
      <c r="B167" s="76"/>
      <c r="C167" s="33" t="s">
        <v>6</v>
      </c>
      <c r="D167" s="46">
        <v>14471193</v>
      </c>
      <c r="E167" s="23">
        <v>3293569</v>
      </c>
      <c r="F167" s="47">
        <v>8275345</v>
      </c>
      <c r="G167" s="115">
        <f t="shared" si="12"/>
        <v>26040107</v>
      </c>
      <c r="H167" s="85"/>
      <c r="I167" s="1"/>
      <c r="J167" s="1"/>
      <c r="K167" s="1"/>
      <c r="L167" s="1"/>
      <c r="M167" s="1"/>
      <c r="N167" s="1"/>
      <c r="O167" s="1"/>
      <c r="P167" s="1"/>
      <c r="Q167" s="1"/>
      <c r="R167" s="1"/>
      <c r="S167" s="1"/>
      <c r="T167" s="1"/>
      <c r="U167" s="1"/>
      <c r="V167" s="1"/>
      <c r="W167" s="1"/>
      <c r="X167" s="1"/>
      <c r="Y167" s="1"/>
      <c r="Z167" s="1"/>
      <c r="AA167" s="1"/>
      <c r="AB167" s="1"/>
      <c r="AC167" s="1"/>
      <c r="AD167" s="1"/>
    </row>
    <row r="168" spans="1:30" x14ac:dyDescent="0.2">
      <c r="A168" s="1"/>
      <c r="B168" s="40"/>
      <c r="C168" s="33" t="s">
        <v>7</v>
      </c>
      <c r="D168" s="46">
        <v>14936065</v>
      </c>
      <c r="E168" s="23">
        <v>3296451</v>
      </c>
      <c r="F168" s="47">
        <v>8238220</v>
      </c>
      <c r="G168" s="115">
        <f t="shared" si="12"/>
        <v>26470736</v>
      </c>
      <c r="H168" s="85"/>
      <c r="I168" s="1"/>
      <c r="J168" s="1"/>
      <c r="K168" s="1"/>
      <c r="L168" s="1"/>
      <c r="M168" s="1"/>
      <c r="N168" s="1"/>
      <c r="O168" s="1"/>
      <c r="P168" s="1"/>
      <c r="Q168" s="1"/>
      <c r="R168" s="1"/>
      <c r="S168" s="1"/>
      <c r="T168" s="1"/>
      <c r="U168" s="1"/>
      <c r="V168" s="1"/>
      <c r="W168" s="1"/>
      <c r="X168" s="1"/>
      <c r="Y168" s="1"/>
      <c r="Z168" s="1"/>
      <c r="AA168" s="1"/>
      <c r="AB168" s="1"/>
      <c r="AC168" s="1"/>
      <c r="AD168" s="1"/>
    </row>
    <row r="169" spans="1:30" x14ac:dyDescent="0.2">
      <c r="A169" s="1"/>
      <c r="B169" s="40"/>
      <c r="C169" s="33" t="s">
        <v>8</v>
      </c>
      <c r="D169" s="46">
        <v>14983201</v>
      </c>
      <c r="E169" s="23">
        <v>3304457</v>
      </c>
      <c r="F169" s="47">
        <v>8157160</v>
      </c>
      <c r="G169" s="115">
        <f t="shared" si="12"/>
        <v>26444818</v>
      </c>
      <c r="H169" s="85"/>
      <c r="I169" s="1"/>
      <c r="J169" s="1"/>
      <c r="K169" s="1"/>
      <c r="L169" s="1"/>
      <c r="M169" s="1"/>
      <c r="N169" s="1"/>
      <c r="O169" s="1"/>
      <c r="P169" s="1"/>
      <c r="Q169" s="1"/>
      <c r="R169" s="1"/>
      <c r="S169" s="1"/>
      <c r="T169" s="1"/>
      <c r="U169" s="1"/>
      <c r="V169" s="1"/>
      <c r="W169" s="1"/>
      <c r="X169" s="1"/>
      <c r="Y169" s="1"/>
      <c r="Z169" s="1"/>
      <c r="AA169" s="1"/>
      <c r="AB169" s="1"/>
      <c r="AC169" s="1"/>
      <c r="AD169" s="1"/>
    </row>
    <row r="170" spans="1:30" x14ac:dyDescent="0.2">
      <c r="A170" s="1"/>
      <c r="B170" s="76"/>
      <c r="C170" s="33" t="s">
        <v>9</v>
      </c>
      <c r="D170" s="46">
        <v>14946120</v>
      </c>
      <c r="E170" s="23">
        <v>3314214</v>
      </c>
      <c r="F170" s="47">
        <v>7882698</v>
      </c>
      <c r="G170" s="115">
        <f t="shared" si="12"/>
        <v>26143032</v>
      </c>
      <c r="H170" s="85"/>
      <c r="I170" s="1"/>
      <c r="J170" s="1"/>
      <c r="K170" s="1"/>
      <c r="L170" s="1"/>
      <c r="M170" s="1"/>
      <c r="N170" s="1"/>
      <c r="O170" s="1"/>
      <c r="P170" s="1"/>
      <c r="Q170" s="1"/>
      <c r="R170" s="1"/>
      <c r="S170" s="1"/>
      <c r="T170" s="1"/>
      <c r="U170" s="1"/>
      <c r="V170" s="1"/>
      <c r="W170" s="1"/>
      <c r="X170" s="1"/>
      <c r="Y170" s="1"/>
      <c r="Z170" s="1"/>
      <c r="AA170" s="1"/>
      <c r="AB170" s="1"/>
      <c r="AC170" s="1"/>
      <c r="AD170" s="1"/>
    </row>
    <row r="171" spans="1:30" x14ac:dyDescent="0.2">
      <c r="A171" s="1"/>
      <c r="B171" s="40"/>
      <c r="C171" s="33" t="s">
        <v>10</v>
      </c>
      <c r="D171" s="46">
        <v>14995755</v>
      </c>
      <c r="E171" s="23">
        <v>3323045</v>
      </c>
      <c r="F171" s="47">
        <v>7903965</v>
      </c>
      <c r="G171" s="115">
        <f t="shared" si="12"/>
        <v>26222765</v>
      </c>
      <c r="H171" s="85"/>
      <c r="I171" s="1"/>
      <c r="J171" s="1"/>
      <c r="K171" s="1"/>
      <c r="L171" s="1"/>
      <c r="M171" s="1"/>
      <c r="N171" s="1"/>
      <c r="O171" s="1"/>
      <c r="P171" s="1"/>
      <c r="Q171" s="1"/>
      <c r="R171" s="1"/>
      <c r="S171" s="1"/>
      <c r="T171" s="1"/>
      <c r="U171" s="1"/>
      <c r="V171" s="1"/>
      <c r="W171" s="1"/>
      <c r="X171" s="1"/>
      <c r="Y171" s="1"/>
      <c r="Z171" s="1"/>
      <c r="AA171" s="1"/>
      <c r="AB171" s="1"/>
      <c r="AC171" s="1"/>
      <c r="AD171" s="1"/>
    </row>
    <row r="172" spans="1:30" ht="13.5" thickBot="1" x14ac:dyDescent="0.25">
      <c r="A172" s="1"/>
      <c r="B172" s="41"/>
      <c r="C172" s="35" t="s">
        <v>11</v>
      </c>
      <c r="D172" s="48">
        <v>15090924</v>
      </c>
      <c r="E172" s="49">
        <v>3340449</v>
      </c>
      <c r="F172" s="50">
        <v>7987571</v>
      </c>
      <c r="G172" s="116">
        <f t="shared" si="12"/>
        <v>26418944</v>
      </c>
      <c r="H172" s="85"/>
      <c r="I172" s="1"/>
      <c r="J172" s="1"/>
      <c r="K172" s="1"/>
      <c r="L172" s="1"/>
      <c r="M172" s="1"/>
      <c r="N172" s="1"/>
      <c r="O172" s="1"/>
      <c r="P172" s="1"/>
      <c r="Q172" s="1"/>
      <c r="R172" s="1"/>
      <c r="S172" s="1"/>
      <c r="T172" s="1"/>
      <c r="U172" s="1"/>
      <c r="V172" s="1"/>
      <c r="W172" s="1"/>
      <c r="X172" s="1"/>
      <c r="Y172" s="1"/>
      <c r="Z172" s="1"/>
      <c r="AA172" s="1"/>
      <c r="AB172" s="1"/>
      <c r="AC172" s="1"/>
      <c r="AD172" s="1"/>
    </row>
    <row r="173" spans="1:30" x14ac:dyDescent="0.2">
      <c r="A173" s="1"/>
      <c r="B173" s="42">
        <v>2023</v>
      </c>
      <c r="C173" s="31" t="s">
        <v>1</v>
      </c>
      <c r="D173" s="43">
        <v>15054582</v>
      </c>
      <c r="E173" s="44">
        <v>3355495</v>
      </c>
      <c r="F173" s="45">
        <v>7988801</v>
      </c>
      <c r="G173" s="114">
        <f t="shared" si="12"/>
        <v>26398878</v>
      </c>
      <c r="H173" s="85"/>
      <c r="I173" s="1"/>
      <c r="J173" s="1"/>
      <c r="K173" s="1"/>
      <c r="L173" s="1"/>
      <c r="M173" s="1"/>
      <c r="N173" s="1"/>
      <c r="O173" s="1"/>
      <c r="P173" s="1"/>
      <c r="Q173" s="1"/>
      <c r="R173" s="1"/>
      <c r="S173" s="1"/>
      <c r="T173" s="1"/>
      <c r="U173" s="1"/>
      <c r="V173" s="1"/>
      <c r="W173" s="1"/>
      <c r="X173" s="1"/>
      <c r="Y173" s="1"/>
      <c r="Z173" s="1"/>
      <c r="AA173" s="1"/>
      <c r="AB173" s="1"/>
      <c r="AC173" s="1"/>
      <c r="AD173" s="1"/>
    </row>
    <row r="174" spans="1:30" x14ac:dyDescent="0.2">
      <c r="A174" s="1"/>
      <c r="B174" s="40"/>
      <c r="C174" s="33" t="s">
        <v>33</v>
      </c>
      <c r="D174" s="46">
        <v>14993378</v>
      </c>
      <c r="E174" s="23">
        <v>3438316</v>
      </c>
      <c r="F174" s="47">
        <v>7782698</v>
      </c>
      <c r="G174" s="115">
        <f t="shared" si="12"/>
        <v>26214392</v>
      </c>
      <c r="H174" s="85"/>
      <c r="I174" s="1"/>
      <c r="J174" s="1"/>
      <c r="K174" s="1"/>
      <c r="L174" s="1"/>
      <c r="M174" s="1"/>
      <c r="N174" s="1"/>
      <c r="O174" s="1"/>
      <c r="P174" s="1"/>
      <c r="Q174" s="1"/>
      <c r="R174" s="1"/>
      <c r="S174" s="1"/>
      <c r="T174" s="1"/>
      <c r="U174" s="1"/>
      <c r="V174" s="1"/>
      <c r="W174" s="1"/>
      <c r="X174" s="1"/>
      <c r="Y174" s="1"/>
      <c r="Z174" s="1"/>
      <c r="AA174" s="1"/>
      <c r="AB174" s="1"/>
      <c r="AC174" s="1"/>
      <c r="AD174" s="1"/>
    </row>
    <row r="175" spans="1:30" x14ac:dyDescent="0.2">
      <c r="A175" s="1"/>
      <c r="B175" s="40"/>
      <c r="C175" s="33" t="s">
        <v>2</v>
      </c>
      <c r="D175" s="46">
        <v>15167462</v>
      </c>
      <c r="E175" s="23">
        <v>3434851</v>
      </c>
      <c r="F175" s="47">
        <v>7967133</v>
      </c>
      <c r="G175" s="115">
        <f t="shared" si="12"/>
        <v>26569446</v>
      </c>
      <c r="H175" s="85"/>
      <c r="I175" s="1"/>
      <c r="J175" s="1"/>
      <c r="K175" s="1"/>
      <c r="L175" s="1"/>
      <c r="M175" s="1"/>
      <c r="N175" s="1"/>
      <c r="O175" s="1"/>
      <c r="P175" s="1"/>
      <c r="Q175" s="1"/>
      <c r="R175" s="1"/>
      <c r="S175" s="1"/>
      <c r="T175" s="1"/>
      <c r="U175" s="1"/>
      <c r="V175" s="1"/>
      <c r="W175" s="1"/>
      <c r="X175" s="1"/>
      <c r="Y175" s="1"/>
      <c r="Z175" s="1"/>
      <c r="AA175" s="1"/>
      <c r="AB175" s="1"/>
      <c r="AC175" s="1"/>
      <c r="AD175" s="1"/>
    </row>
    <row r="176" spans="1:30" x14ac:dyDescent="0.2">
      <c r="A176" s="1"/>
      <c r="B176" s="76"/>
      <c r="C176" s="33" t="s">
        <v>3</v>
      </c>
      <c r="D176" s="46">
        <v>15175870</v>
      </c>
      <c r="E176" s="23">
        <v>3447880</v>
      </c>
      <c r="F176" s="47">
        <v>7818526</v>
      </c>
      <c r="G176" s="115">
        <f t="shared" ref="G176:G187" si="13">SUM(D176:F176)</f>
        <v>26442276</v>
      </c>
      <c r="H176" s="85"/>
      <c r="I176" s="1"/>
      <c r="J176" s="1"/>
      <c r="K176" s="1"/>
      <c r="L176" s="1"/>
      <c r="M176" s="1"/>
      <c r="N176" s="1"/>
      <c r="O176" s="1"/>
      <c r="P176" s="1"/>
      <c r="Q176" s="1"/>
      <c r="R176" s="1"/>
      <c r="S176" s="1"/>
      <c r="T176" s="1"/>
      <c r="U176" s="1"/>
      <c r="V176" s="1"/>
      <c r="W176" s="1"/>
      <c r="X176" s="1"/>
      <c r="Y176" s="1"/>
      <c r="Z176" s="1"/>
      <c r="AA176" s="1"/>
      <c r="AB176" s="1"/>
      <c r="AC176" s="1"/>
      <c r="AD176" s="1"/>
    </row>
    <row r="177" spans="1:30" x14ac:dyDescent="0.2">
      <c r="A177" s="1"/>
      <c r="B177" s="40"/>
      <c r="C177" s="33" t="s">
        <v>4</v>
      </c>
      <c r="D177" s="46">
        <v>15233184</v>
      </c>
      <c r="E177" s="23">
        <v>3398935</v>
      </c>
      <c r="F177" s="47">
        <v>7876627</v>
      </c>
      <c r="G177" s="115">
        <f t="shared" si="13"/>
        <v>26508746</v>
      </c>
      <c r="H177" s="85"/>
      <c r="I177" s="1"/>
      <c r="J177" s="1"/>
      <c r="K177" s="1"/>
      <c r="L177" s="1"/>
      <c r="M177" s="1"/>
      <c r="N177" s="1"/>
      <c r="O177" s="1"/>
      <c r="P177" s="1"/>
      <c r="Q177" s="1"/>
      <c r="R177" s="1"/>
      <c r="S177" s="1"/>
      <c r="T177" s="1"/>
      <c r="U177" s="1"/>
      <c r="V177" s="1"/>
      <c r="W177" s="1"/>
      <c r="X177" s="1"/>
      <c r="Y177" s="1"/>
      <c r="Z177" s="1"/>
      <c r="AA177" s="1"/>
      <c r="AB177" s="1"/>
      <c r="AC177" s="1"/>
      <c r="AD177" s="1"/>
    </row>
    <row r="178" spans="1:30" x14ac:dyDescent="0.2">
      <c r="A178" s="1"/>
      <c r="B178" s="40"/>
      <c r="C178" s="33" t="s">
        <v>5</v>
      </c>
      <c r="D178" s="46">
        <v>15276674</v>
      </c>
      <c r="E178" s="23">
        <v>3344936</v>
      </c>
      <c r="F178" s="47">
        <v>7679425</v>
      </c>
      <c r="G178" s="115">
        <f t="shared" si="13"/>
        <v>26301035</v>
      </c>
      <c r="H178" s="85"/>
      <c r="I178" s="1"/>
      <c r="J178" s="1"/>
      <c r="K178" s="1"/>
      <c r="L178" s="1"/>
      <c r="M178" s="1"/>
      <c r="N178" s="1"/>
      <c r="O178" s="1"/>
      <c r="P178" s="1"/>
      <c r="Q178" s="1"/>
      <c r="R178" s="1"/>
      <c r="S178" s="1"/>
      <c r="T178" s="1"/>
      <c r="U178" s="1"/>
      <c r="V178" s="1"/>
      <c r="W178" s="1"/>
      <c r="X178" s="1"/>
      <c r="Y178" s="1"/>
      <c r="Z178" s="1"/>
      <c r="AA178" s="1"/>
      <c r="AB178" s="1"/>
      <c r="AC178" s="1"/>
      <c r="AD178" s="1"/>
    </row>
    <row r="179" spans="1:30" x14ac:dyDescent="0.2">
      <c r="A179" s="1"/>
      <c r="B179" s="76"/>
      <c r="C179" s="33" t="s">
        <v>6</v>
      </c>
      <c r="D179" s="46">
        <v>15295299</v>
      </c>
      <c r="E179" s="23">
        <v>3347028</v>
      </c>
      <c r="F179" s="47">
        <v>7808572</v>
      </c>
      <c r="G179" s="115">
        <f t="shared" si="13"/>
        <v>26450899</v>
      </c>
      <c r="H179" s="85"/>
      <c r="I179" s="1"/>
      <c r="J179" s="1"/>
      <c r="K179" s="1"/>
      <c r="L179" s="1"/>
      <c r="M179" s="1"/>
      <c r="N179" s="1"/>
      <c r="O179" s="1"/>
      <c r="P179" s="1"/>
      <c r="Q179" s="1"/>
      <c r="R179" s="1"/>
      <c r="S179" s="1"/>
      <c r="T179" s="1"/>
      <c r="U179" s="1"/>
      <c r="V179" s="1"/>
      <c r="W179" s="1"/>
      <c r="X179" s="1"/>
      <c r="Y179" s="1"/>
      <c r="Z179" s="1"/>
      <c r="AA179" s="1"/>
      <c r="AB179" s="1"/>
      <c r="AC179" s="1"/>
      <c r="AD179" s="1"/>
    </row>
    <row r="180" spans="1:30" x14ac:dyDescent="0.2">
      <c r="A180" s="1"/>
      <c r="B180" s="40"/>
      <c r="C180" s="33" t="s">
        <v>7</v>
      </c>
      <c r="D180" s="46">
        <v>15363778</v>
      </c>
      <c r="E180" s="23">
        <v>3340778</v>
      </c>
      <c r="F180" s="47">
        <v>8311154</v>
      </c>
      <c r="G180" s="115">
        <f t="shared" si="13"/>
        <v>27015710</v>
      </c>
      <c r="H180" s="85"/>
      <c r="I180" s="1"/>
      <c r="J180" s="1"/>
      <c r="K180" s="1"/>
      <c r="L180" s="1"/>
      <c r="M180" s="1"/>
      <c r="N180" s="1"/>
      <c r="O180" s="1"/>
      <c r="P180" s="1"/>
      <c r="Q180" s="1"/>
      <c r="R180" s="1"/>
      <c r="S180" s="1"/>
      <c r="T180" s="1"/>
      <c r="U180" s="1"/>
      <c r="V180" s="1"/>
      <c r="W180" s="1"/>
      <c r="X180" s="1"/>
      <c r="Y180" s="1"/>
      <c r="Z180" s="1"/>
      <c r="AA180" s="1"/>
      <c r="AB180" s="1"/>
      <c r="AC180" s="1"/>
      <c r="AD180" s="1"/>
    </row>
    <row r="181" spans="1:30" x14ac:dyDescent="0.2">
      <c r="A181" s="1"/>
      <c r="B181" s="40"/>
      <c r="C181" s="33" t="s">
        <v>8</v>
      </c>
      <c r="D181" s="46">
        <v>15293301</v>
      </c>
      <c r="E181" s="23">
        <v>3323429</v>
      </c>
      <c r="F181" s="47">
        <v>8137632</v>
      </c>
      <c r="G181" s="115">
        <f t="shared" si="13"/>
        <v>26754362</v>
      </c>
      <c r="H181" s="85"/>
      <c r="I181" s="1"/>
      <c r="J181" s="1"/>
      <c r="K181" s="1"/>
      <c r="L181" s="1"/>
      <c r="M181" s="1"/>
      <c r="N181" s="1"/>
      <c r="O181" s="1"/>
      <c r="P181" s="1"/>
      <c r="Q181" s="1"/>
      <c r="R181" s="1"/>
      <c r="S181" s="1"/>
      <c r="T181" s="1"/>
      <c r="U181" s="1"/>
      <c r="V181" s="1"/>
      <c r="W181" s="1"/>
      <c r="X181" s="1"/>
      <c r="Y181" s="1"/>
      <c r="Z181" s="1"/>
      <c r="AA181" s="1"/>
      <c r="AB181" s="1"/>
      <c r="AC181" s="1"/>
      <c r="AD181" s="1"/>
    </row>
    <row r="182" spans="1:30" x14ac:dyDescent="0.2">
      <c r="A182" s="1"/>
      <c r="B182" s="76"/>
      <c r="C182" s="33" t="s">
        <v>9</v>
      </c>
      <c r="D182" s="46">
        <v>15365680</v>
      </c>
      <c r="E182" s="23">
        <v>3321321</v>
      </c>
      <c r="F182" s="47">
        <v>7983681</v>
      </c>
      <c r="G182" s="115">
        <f t="shared" si="13"/>
        <v>26670682</v>
      </c>
      <c r="H182" s="85"/>
      <c r="I182" s="1"/>
      <c r="J182" s="1"/>
      <c r="K182" s="1"/>
      <c r="L182" s="1"/>
      <c r="M182" s="1"/>
      <c r="N182" s="1"/>
      <c r="O182" s="1"/>
      <c r="P182" s="1"/>
      <c r="Q182" s="1"/>
      <c r="R182" s="1"/>
      <c r="S182" s="1"/>
      <c r="T182" s="1"/>
      <c r="U182" s="1"/>
      <c r="V182" s="1"/>
      <c r="W182" s="1"/>
      <c r="X182" s="1"/>
      <c r="Y182" s="1"/>
      <c r="Z182" s="1"/>
      <c r="AA182" s="1"/>
      <c r="AB182" s="1"/>
      <c r="AC182" s="1"/>
      <c r="AD182" s="1"/>
    </row>
    <row r="183" spans="1:30" x14ac:dyDescent="0.2">
      <c r="A183" s="1"/>
      <c r="B183" s="40"/>
      <c r="C183" s="33" t="s">
        <v>10</v>
      </c>
      <c r="D183" s="46">
        <v>15367667</v>
      </c>
      <c r="E183" s="23">
        <v>3330174</v>
      </c>
      <c r="F183" s="47">
        <v>8042001</v>
      </c>
      <c r="G183" s="115">
        <f t="shared" si="13"/>
        <v>26739842</v>
      </c>
      <c r="H183" s="85"/>
      <c r="I183" s="1"/>
      <c r="J183" s="1"/>
      <c r="K183" s="1"/>
      <c r="L183" s="1"/>
      <c r="M183" s="1"/>
      <c r="N183" s="1"/>
      <c r="O183" s="1"/>
      <c r="P183" s="1"/>
      <c r="Q183" s="1"/>
      <c r="R183" s="1"/>
      <c r="S183" s="1"/>
      <c r="T183" s="1"/>
      <c r="U183" s="1"/>
      <c r="V183" s="1"/>
      <c r="W183" s="1"/>
      <c r="X183" s="1"/>
      <c r="Y183" s="1"/>
      <c r="Z183" s="1"/>
      <c r="AA183" s="1"/>
      <c r="AB183" s="1"/>
      <c r="AC183" s="1"/>
      <c r="AD183" s="1"/>
    </row>
    <row r="184" spans="1:30" ht="13.5" thickBot="1" x14ac:dyDescent="0.25">
      <c r="A184" s="1"/>
      <c r="B184" s="41"/>
      <c r="C184" s="35" t="s">
        <v>11</v>
      </c>
      <c r="D184" s="48">
        <v>15436739</v>
      </c>
      <c r="E184" s="49">
        <v>3311598</v>
      </c>
      <c r="F184" s="50">
        <v>7962342</v>
      </c>
      <c r="G184" s="116">
        <f t="shared" si="13"/>
        <v>26710679</v>
      </c>
      <c r="H184" s="85"/>
      <c r="I184" s="1"/>
      <c r="J184" s="1"/>
      <c r="K184" s="1"/>
      <c r="L184" s="1"/>
      <c r="M184" s="1"/>
      <c r="N184" s="1"/>
      <c r="O184" s="1"/>
      <c r="P184" s="1"/>
      <c r="Q184" s="1"/>
      <c r="R184" s="1"/>
      <c r="S184" s="1"/>
      <c r="T184" s="1"/>
      <c r="U184" s="1"/>
      <c r="V184" s="1"/>
      <c r="W184" s="1"/>
      <c r="X184" s="1"/>
      <c r="Y184" s="1"/>
      <c r="Z184" s="1"/>
      <c r="AA184" s="1"/>
      <c r="AB184" s="1"/>
      <c r="AC184" s="1"/>
      <c r="AD184" s="1"/>
    </row>
    <row r="185" spans="1:30" x14ac:dyDescent="0.2">
      <c r="A185" s="1"/>
      <c r="B185" s="42">
        <v>2024</v>
      </c>
      <c r="C185" s="31" t="s">
        <v>1</v>
      </c>
      <c r="D185" s="43">
        <v>15437336</v>
      </c>
      <c r="E185" s="44">
        <v>3334222</v>
      </c>
      <c r="F185" s="45">
        <v>7965452</v>
      </c>
      <c r="G185" s="114">
        <f t="shared" si="13"/>
        <v>26737010</v>
      </c>
      <c r="H185" s="85"/>
      <c r="I185" s="1"/>
      <c r="J185" s="1"/>
      <c r="K185" s="1"/>
      <c r="L185" s="1"/>
      <c r="M185" s="1"/>
      <c r="N185" s="1"/>
      <c r="O185" s="1"/>
      <c r="P185" s="1"/>
      <c r="Q185" s="1"/>
      <c r="R185" s="1"/>
      <c r="S185" s="1"/>
      <c r="T185" s="1"/>
      <c r="U185" s="1"/>
      <c r="V185" s="1"/>
      <c r="W185" s="1"/>
      <c r="X185" s="1"/>
      <c r="Y185" s="1"/>
      <c r="Z185" s="1"/>
      <c r="AA185" s="1"/>
      <c r="AB185" s="1"/>
      <c r="AC185" s="1"/>
      <c r="AD185" s="1"/>
    </row>
    <row r="186" spans="1:30" x14ac:dyDescent="0.2">
      <c r="A186" s="1"/>
      <c r="B186" s="40"/>
      <c r="C186" s="33" t="s">
        <v>33</v>
      </c>
      <c r="D186" s="46">
        <v>15466782</v>
      </c>
      <c r="E186" s="23">
        <v>3363493</v>
      </c>
      <c r="F186" s="47">
        <v>7627135</v>
      </c>
      <c r="G186" s="115">
        <f t="shared" si="13"/>
        <v>26457410</v>
      </c>
      <c r="H186" s="85"/>
      <c r="I186" s="1"/>
      <c r="J186" s="1"/>
      <c r="K186" s="1"/>
      <c r="L186" s="1"/>
      <c r="M186" s="1"/>
      <c r="N186" s="1"/>
      <c r="O186" s="1"/>
      <c r="P186" s="1"/>
      <c r="Q186" s="1"/>
      <c r="R186" s="1"/>
      <c r="S186" s="1"/>
      <c r="T186" s="1"/>
      <c r="U186" s="1"/>
      <c r="V186" s="1"/>
      <c r="W186" s="1"/>
      <c r="X186" s="1"/>
      <c r="Y186" s="1"/>
      <c r="Z186" s="1"/>
      <c r="AA186" s="1"/>
      <c r="AB186" s="1"/>
      <c r="AC186" s="1"/>
      <c r="AD186" s="1"/>
    </row>
    <row r="187" spans="1:30" x14ac:dyDescent="0.2">
      <c r="A187" s="1"/>
      <c r="B187" s="40"/>
      <c r="C187" s="33" t="s">
        <v>2</v>
      </c>
      <c r="D187" s="46">
        <v>15458767</v>
      </c>
      <c r="E187" s="23">
        <v>3384393</v>
      </c>
      <c r="F187" s="47">
        <v>7813291</v>
      </c>
      <c r="G187" s="115">
        <f t="shared" si="13"/>
        <v>26656451</v>
      </c>
      <c r="H187" s="85"/>
      <c r="I187" s="1"/>
      <c r="J187" s="1"/>
      <c r="K187" s="1"/>
      <c r="L187" s="1"/>
      <c r="M187" s="1"/>
      <c r="N187" s="1"/>
      <c r="O187" s="1"/>
      <c r="P187" s="1"/>
      <c r="Q187" s="1"/>
      <c r="R187" s="1"/>
      <c r="S187" s="1"/>
      <c r="T187" s="1"/>
      <c r="U187" s="1"/>
      <c r="V187" s="1"/>
      <c r="W187" s="1"/>
      <c r="X187" s="1"/>
      <c r="Y187" s="1"/>
      <c r="Z187" s="1"/>
      <c r="AA187" s="1"/>
      <c r="AB187" s="1"/>
      <c r="AC187" s="1"/>
      <c r="AD187" s="1"/>
    </row>
    <row r="188" spans="1:30" x14ac:dyDescent="0.2">
      <c r="A188" s="1"/>
      <c r="B188" s="40"/>
      <c r="C188" s="33" t="s">
        <v>3</v>
      </c>
      <c r="D188" s="46">
        <v>15481843</v>
      </c>
      <c r="E188" s="23">
        <v>3346636</v>
      </c>
      <c r="F188" s="47">
        <v>7686823</v>
      </c>
      <c r="G188" s="115">
        <f t="shared" ref="G188:G199" si="14">SUM(D188:F188)</f>
        <v>26515302</v>
      </c>
      <c r="H188" s="85"/>
      <c r="I188" s="1"/>
      <c r="J188" s="1"/>
      <c r="K188" s="1"/>
      <c r="L188" s="1"/>
      <c r="M188" s="1"/>
      <c r="N188" s="1"/>
      <c r="O188" s="1"/>
      <c r="P188" s="1"/>
      <c r="Q188" s="1"/>
      <c r="R188" s="1"/>
      <c r="S188" s="1"/>
      <c r="T188" s="1"/>
      <c r="U188" s="1"/>
      <c r="V188" s="1"/>
      <c r="W188" s="1"/>
      <c r="X188" s="1"/>
      <c r="Y188" s="1"/>
      <c r="Z188" s="1"/>
      <c r="AA188" s="1"/>
      <c r="AB188" s="1"/>
      <c r="AC188" s="1"/>
      <c r="AD188" s="1"/>
    </row>
    <row r="189" spans="1:30" x14ac:dyDescent="0.2">
      <c r="A189" s="1"/>
      <c r="B189" s="40"/>
      <c r="C189" s="33" t="s">
        <v>4</v>
      </c>
      <c r="D189" s="46">
        <v>15505517</v>
      </c>
      <c r="E189" s="23">
        <v>3320310</v>
      </c>
      <c r="F189" s="47">
        <v>7826089</v>
      </c>
      <c r="G189" s="115">
        <f t="shared" si="14"/>
        <v>26651916</v>
      </c>
      <c r="H189" s="85"/>
      <c r="I189" s="1"/>
      <c r="J189" s="1"/>
      <c r="K189" s="1"/>
      <c r="L189" s="1"/>
      <c r="M189" s="1"/>
      <c r="N189" s="1"/>
      <c r="O189" s="1"/>
      <c r="P189" s="1"/>
      <c r="Q189" s="1"/>
      <c r="R189" s="1"/>
      <c r="S189" s="1"/>
      <c r="T189" s="1"/>
      <c r="U189" s="1"/>
      <c r="V189" s="1"/>
      <c r="W189" s="1"/>
      <c r="X189" s="1"/>
      <c r="Y189" s="1"/>
      <c r="Z189" s="1"/>
      <c r="AA189" s="1"/>
      <c r="AB189" s="1"/>
      <c r="AC189" s="1"/>
      <c r="AD189" s="1"/>
    </row>
    <row r="190" spans="1:30" x14ac:dyDescent="0.2">
      <c r="A190" s="1"/>
      <c r="B190" s="32"/>
      <c r="C190" s="33" t="s">
        <v>5</v>
      </c>
      <c r="D190" s="46">
        <v>15508371</v>
      </c>
      <c r="E190" s="23">
        <v>3273612</v>
      </c>
      <c r="F190" s="47">
        <v>8096217</v>
      </c>
      <c r="G190" s="115">
        <f t="shared" si="14"/>
        <v>26878200</v>
      </c>
      <c r="H190" s="85"/>
      <c r="I190" s="1"/>
      <c r="J190" s="1"/>
      <c r="K190" s="1"/>
      <c r="L190" s="1"/>
      <c r="M190" s="1"/>
      <c r="N190" s="1"/>
      <c r="O190" s="1"/>
      <c r="P190" s="1"/>
      <c r="Q190" s="1"/>
      <c r="R190" s="1"/>
      <c r="S190" s="1"/>
      <c r="T190" s="1"/>
      <c r="U190" s="1"/>
      <c r="V190" s="1"/>
      <c r="W190" s="1"/>
      <c r="X190" s="1"/>
      <c r="Y190" s="1"/>
      <c r="Z190" s="1"/>
      <c r="AA190" s="1"/>
      <c r="AB190" s="1"/>
      <c r="AC190" s="1"/>
      <c r="AD190" s="1"/>
    </row>
    <row r="191" spans="1:30" x14ac:dyDescent="0.2">
      <c r="A191" s="1"/>
      <c r="B191" s="32"/>
      <c r="C191" s="33" t="s">
        <v>6</v>
      </c>
      <c r="D191" s="46">
        <v>15522885</v>
      </c>
      <c r="E191" s="23">
        <v>3287015</v>
      </c>
      <c r="F191" s="47">
        <v>8293288</v>
      </c>
      <c r="G191" s="115">
        <f t="shared" si="14"/>
        <v>27103188</v>
      </c>
      <c r="H191" s="85"/>
      <c r="I191" s="1"/>
      <c r="J191" s="1"/>
      <c r="K191" s="1"/>
      <c r="L191" s="1"/>
      <c r="M191" s="1"/>
      <c r="N191" s="1"/>
      <c r="O191" s="1"/>
      <c r="P191" s="1"/>
      <c r="Q191" s="1"/>
      <c r="R191" s="1"/>
      <c r="S191" s="1"/>
      <c r="T191" s="1"/>
      <c r="U191" s="1"/>
      <c r="V191" s="1"/>
      <c r="W191" s="1"/>
      <c r="X191" s="1"/>
      <c r="Y191" s="1"/>
      <c r="Z191" s="1"/>
      <c r="AA191" s="1"/>
      <c r="AB191" s="1"/>
      <c r="AC191" s="1"/>
      <c r="AD191" s="1"/>
    </row>
    <row r="192" spans="1:30" x14ac:dyDescent="0.2">
      <c r="A192" s="1"/>
      <c r="B192" s="32"/>
      <c r="C192" s="33" t="s">
        <v>7</v>
      </c>
      <c r="D192" s="46">
        <v>15505784</v>
      </c>
      <c r="E192" s="23">
        <v>3303859</v>
      </c>
      <c r="F192" s="47">
        <v>7036930</v>
      </c>
      <c r="G192" s="115">
        <f t="shared" si="14"/>
        <v>25846573</v>
      </c>
      <c r="H192" s="85"/>
      <c r="I192" s="1"/>
      <c r="J192" s="1"/>
      <c r="K192" s="1"/>
      <c r="L192" s="1"/>
      <c r="M192" s="1"/>
      <c r="N192" s="1"/>
      <c r="O192" s="1"/>
      <c r="P192" s="1"/>
      <c r="Q192" s="1"/>
      <c r="R192" s="1"/>
      <c r="S192" s="1"/>
      <c r="T192" s="1"/>
      <c r="U192" s="1"/>
      <c r="V192" s="1"/>
      <c r="W192" s="1"/>
      <c r="X192" s="1"/>
      <c r="Y192" s="1"/>
      <c r="Z192" s="1"/>
      <c r="AA192" s="1"/>
      <c r="AB192" s="1"/>
      <c r="AC192" s="1"/>
      <c r="AD192" s="1"/>
    </row>
    <row r="193" spans="1:30" x14ac:dyDescent="0.2">
      <c r="A193" s="1"/>
      <c r="B193" s="32"/>
      <c r="C193" s="33" t="s">
        <v>8</v>
      </c>
      <c r="D193" s="46">
        <v>15491131</v>
      </c>
      <c r="E193" s="23">
        <v>3265379</v>
      </c>
      <c r="F193" s="47">
        <v>6941026</v>
      </c>
      <c r="G193" s="115">
        <f t="shared" si="14"/>
        <v>25697536</v>
      </c>
      <c r="H193" s="85"/>
      <c r="I193" s="1"/>
      <c r="J193" s="1"/>
      <c r="K193" s="1"/>
      <c r="L193" s="1"/>
      <c r="M193" s="1"/>
      <c r="N193" s="1"/>
      <c r="O193" s="1"/>
      <c r="P193" s="1"/>
      <c r="Q193" s="1"/>
      <c r="R193" s="1"/>
      <c r="S193" s="1"/>
      <c r="T193" s="1"/>
      <c r="U193" s="1"/>
      <c r="V193" s="1"/>
      <c r="W193" s="1"/>
      <c r="X193" s="1"/>
      <c r="Y193" s="1"/>
      <c r="Z193" s="1"/>
      <c r="AA193" s="1"/>
      <c r="AB193" s="1"/>
      <c r="AC193" s="1"/>
      <c r="AD193" s="1"/>
    </row>
    <row r="194" spans="1:30" x14ac:dyDescent="0.2">
      <c r="A194" s="1"/>
      <c r="B194" s="76"/>
      <c r="C194" s="33" t="s">
        <v>9</v>
      </c>
      <c r="D194" s="46">
        <v>15546997</v>
      </c>
      <c r="E194" s="23">
        <v>3297878</v>
      </c>
      <c r="F194" s="47">
        <v>7173601</v>
      </c>
      <c r="G194" s="115">
        <f t="shared" si="14"/>
        <v>26018476</v>
      </c>
      <c r="H194" s="85"/>
      <c r="I194" s="1"/>
      <c r="J194" s="1"/>
      <c r="K194" s="1"/>
      <c r="L194" s="1"/>
      <c r="M194" s="1"/>
      <c r="N194" s="1"/>
      <c r="O194" s="1"/>
      <c r="P194" s="1"/>
      <c r="Q194" s="1"/>
      <c r="R194" s="1"/>
      <c r="S194" s="1"/>
      <c r="T194" s="1"/>
      <c r="U194" s="1"/>
      <c r="V194" s="1"/>
      <c r="W194" s="1"/>
      <c r="X194" s="1"/>
      <c r="Y194" s="1"/>
      <c r="Z194" s="1"/>
      <c r="AA194" s="1"/>
      <c r="AB194" s="1"/>
      <c r="AC194" s="1"/>
      <c r="AD194" s="1"/>
    </row>
    <row r="195" spans="1:30" x14ac:dyDescent="0.2">
      <c r="A195" s="1"/>
      <c r="B195" s="40"/>
      <c r="C195" s="33" t="s">
        <v>10</v>
      </c>
      <c r="D195" s="46">
        <v>15598665</v>
      </c>
      <c r="E195" s="23">
        <v>3328253</v>
      </c>
      <c r="F195" s="47">
        <v>7265858</v>
      </c>
      <c r="G195" s="115">
        <f t="shared" si="14"/>
        <v>26192776</v>
      </c>
      <c r="H195" s="85"/>
      <c r="I195" s="1"/>
      <c r="J195" s="1"/>
      <c r="K195" s="1"/>
      <c r="L195" s="1"/>
      <c r="M195" s="1"/>
      <c r="N195" s="1"/>
      <c r="O195" s="1"/>
      <c r="P195" s="1"/>
      <c r="Q195" s="1"/>
      <c r="R195" s="1"/>
      <c r="S195" s="1"/>
      <c r="T195" s="1"/>
      <c r="U195" s="1"/>
      <c r="V195" s="1"/>
      <c r="W195" s="1"/>
      <c r="X195" s="1"/>
      <c r="Y195" s="1"/>
      <c r="Z195" s="1"/>
      <c r="AA195" s="1"/>
      <c r="AB195" s="1"/>
      <c r="AC195" s="1"/>
      <c r="AD195" s="1"/>
    </row>
    <row r="196" spans="1:30" ht="13.5" thickBot="1" x14ac:dyDescent="0.25">
      <c r="A196" s="1"/>
      <c r="B196" s="41"/>
      <c r="C196" s="35" t="s">
        <v>11</v>
      </c>
      <c r="D196" s="48">
        <v>15650888</v>
      </c>
      <c r="E196" s="49">
        <v>3317534</v>
      </c>
      <c r="F196" s="50">
        <v>7251604</v>
      </c>
      <c r="G196" s="116">
        <f t="shared" si="14"/>
        <v>26220026</v>
      </c>
      <c r="H196" s="85"/>
      <c r="I196" s="1"/>
      <c r="J196" s="1"/>
      <c r="K196" s="1"/>
      <c r="L196" s="1"/>
      <c r="M196" s="1"/>
      <c r="N196" s="1"/>
      <c r="O196" s="1"/>
      <c r="P196" s="1"/>
      <c r="Q196" s="1"/>
      <c r="R196" s="1"/>
      <c r="S196" s="1"/>
      <c r="T196" s="1"/>
      <c r="U196" s="1"/>
      <c r="V196" s="1"/>
      <c r="W196" s="1"/>
      <c r="X196" s="1"/>
      <c r="Y196" s="1"/>
      <c r="Z196" s="1"/>
      <c r="AA196" s="1"/>
      <c r="AB196" s="1"/>
      <c r="AC196" s="1"/>
      <c r="AD196" s="1"/>
    </row>
    <row r="197" spans="1:30" x14ac:dyDescent="0.2">
      <c r="A197" s="1"/>
      <c r="B197" s="42">
        <v>2025</v>
      </c>
      <c r="C197" s="31" t="s">
        <v>1</v>
      </c>
      <c r="D197" s="43">
        <v>15701114</v>
      </c>
      <c r="E197" s="44">
        <v>3331814</v>
      </c>
      <c r="F197" s="45">
        <v>7090957</v>
      </c>
      <c r="G197" s="114">
        <f t="shared" si="14"/>
        <v>26123885</v>
      </c>
      <c r="H197" s="85"/>
      <c r="I197" s="1"/>
      <c r="J197" s="1"/>
      <c r="K197" s="1"/>
      <c r="L197" s="1"/>
      <c r="M197" s="1"/>
      <c r="N197" s="1"/>
      <c r="O197" s="1"/>
      <c r="P197" s="1"/>
      <c r="Q197" s="1"/>
      <c r="R197" s="1"/>
      <c r="S197" s="1"/>
      <c r="T197" s="1"/>
      <c r="U197" s="1"/>
      <c r="V197" s="1"/>
      <c r="W197" s="1"/>
      <c r="X197" s="1"/>
      <c r="Y197" s="1"/>
      <c r="Z197" s="1"/>
      <c r="AA197" s="1"/>
      <c r="AB197" s="1"/>
      <c r="AC197" s="1"/>
      <c r="AD197" s="1"/>
    </row>
    <row r="198" spans="1:30" x14ac:dyDescent="0.2">
      <c r="A198" s="1"/>
      <c r="B198" s="40"/>
      <c r="C198" s="33" t="s">
        <v>33</v>
      </c>
      <c r="D198" s="46">
        <v>15675015</v>
      </c>
      <c r="E198" s="23">
        <v>3346622</v>
      </c>
      <c r="F198" s="47">
        <v>6626148</v>
      </c>
      <c r="G198" s="115">
        <f t="shared" si="14"/>
        <v>25647785</v>
      </c>
      <c r="H198" s="85"/>
      <c r="I198" s="1"/>
      <c r="J198" s="1"/>
      <c r="K198" s="1"/>
      <c r="L198" s="1"/>
      <c r="M198" s="1"/>
      <c r="N198" s="1"/>
      <c r="O198" s="1"/>
      <c r="P198" s="1"/>
      <c r="Q198" s="1"/>
      <c r="R198" s="1"/>
      <c r="S198" s="1"/>
      <c r="T198" s="1"/>
      <c r="U198" s="1"/>
      <c r="V198" s="1"/>
      <c r="W198" s="1"/>
      <c r="X198" s="1"/>
      <c r="Y198" s="1"/>
      <c r="Z198" s="1"/>
      <c r="AA198" s="1"/>
      <c r="AB198" s="1"/>
      <c r="AC198" s="1"/>
      <c r="AD198" s="1"/>
    </row>
    <row r="199" spans="1:30" x14ac:dyDescent="0.2">
      <c r="A199" s="1"/>
      <c r="B199" s="40"/>
      <c r="C199" s="33" t="s">
        <v>2</v>
      </c>
      <c r="D199" s="46">
        <v>15751172</v>
      </c>
      <c r="E199" s="23">
        <v>3375104</v>
      </c>
      <c r="F199" s="47">
        <v>6216789</v>
      </c>
      <c r="G199" s="115">
        <f t="shared" si="14"/>
        <v>25343065</v>
      </c>
      <c r="H199" s="85"/>
      <c r="I199" s="1"/>
      <c r="J199" s="1"/>
      <c r="K199" s="1"/>
      <c r="L199" s="1"/>
      <c r="M199" s="1"/>
      <c r="N199" s="1"/>
      <c r="O199" s="1"/>
      <c r="P199" s="1"/>
      <c r="Q199" s="1"/>
      <c r="R199" s="1"/>
      <c r="S199" s="1"/>
      <c r="T199" s="1"/>
      <c r="U199" s="1"/>
      <c r="V199" s="1"/>
      <c r="W199" s="1"/>
      <c r="X199" s="1"/>
      <c r="Y199" s="1"/>
      <c r="Z199" s="1"/>
      <c r="AA199" s="1"/>
      <c r="AB199" s="1"/>
      <c r="AC199" s="1"/>
      <c r="AD199" s="1"/>
    </row>
    <row r="200" spans="1:30" x14ac:dyDescent="0.2">
      <c r="A200" s="1"/>
      <c r="B200" s="40"/>
      <c r="C200" s="33" t="s">
        <v>3</v>
      </c>
      <c r="D200" s="46">
        <v>15550716</v>
      </c>
      <c r="E200" s="23">
        <v>3302520</v>
      </c>
      <c r="F200" s="47">
        <v>5884985</v>
      </c>
      <c r="G200" s="115">
        <f t="shared" ref="G200:G202" si="15">SUM(D200:F200)</f>
        <v>24738221</v>
      </c>
      <c r="H200" s="85"/>
      <c r="I200" s="1"/>
      <c r="J200" s="1"/>
      <c r="K200" s="1"/>
      <c r="L200" s="1"/>
      <c r="M200" s="1"/>
      <c r="N200" s="1"/>
      <c r="O200" s="1"/>
      <c r="P200" s="1"/>
      <c r="Q200" s="1"/>
      <c r="R200" s="1"/>
      <c r="S200" s="1"/>
      <c r="T200" s="1"/>
      <c r="U200" s="1"/>
      <c r="V200" s="1"/>
      <c r="W200" s="1"/>
      <c r="X200" s="1"/>
      <c r="Y200" s="1"/>
      <c r="Z200" s="1"/>
      <c r="AA200" s="1"/>
      <c r="AB200" s="1"/>
      <c r="AC200" s="1"/>
      <c r="AD200" s="1"/>
    </row>
    <row r="201" spans="1:30" x14ac:dyDescent="0.2">
      <c r="A201" s="1"/>
      <c r="B201" s="40"/>
      <c r="C201" s="33" t="s">
        <v>4</v>
      </c>
      <c r="D201" s="46">
        <v>15792424</v>
      </c>
      <c r="E201" s="23">
        <v>3221601</v>
      </c>
      <c r="F201" s="47">
        <v>5691179</v>
      </c>
      <c r="G201" s="115">
        <f t="shared" si="15"/>
        <v>24705204</v>
      </c>
      <c r="H201" s="85"/>
      <c r="I201" s="1"/>
      <c r="J201" s="1"/>
      <c r="K201" s="1"/>
      <c r="L201" s="1"/>
      <c r="M201" s="1"/>
      <c r="N201" s="1"/>
      <c r="O201" s="1"/>
      <c r="P201" s="1"/>
      <c r="Q201" s="1"/>
      <c r="R201" s="1"/>
      <c r="S201" s="1"/>
      <c r="T201" s="1"/>
      <c r="U201" s="1"/>
      <c r="V201" s="1"/>
      <c r="W201" s="1"/>
      <c r="X201" s="1"/>
      <c r="Y201" s="1"/>
      <c r="Z201" s="1"/>
      <c r="AA201" s="1"/>
      <c r="AB201" s="1"/>
      <c r="AC201" s="1"/>
      <c r="AD201" s="1"/>
    </row>
    <row r="202" spans="1:30" ht="13.5" thickBot="1" x14ac:dyDescent="0.25">
      <c r="A202" s="1"/>
      <c r="B202" s="41"/>
      <c r="C202" s="35" t="s">
        <v>5</v>
      </c>
      <c r="D202" s="48">
        <v>15691894</v>
      </c>
      <c r="E202" s="49">
        <v>3212653</v>
      </c>
      <c r="F202" s="50">
        <v>5591688</v>
      </c>
      <c r="G202" s="116">
        <f t="shared" si="15"/>
        <v>24496235</v>
      </c>
      <c r="H202" s="85"/>
      <c r="I202" s="1"/>
      <c r="J202" s="1"/>
      <c r="K202" s="1"/>
      <c r="L202" s="1"/>
      <c r="M202" s="1"/>
      <c r="N202" s="1"/>
      <c r="O202" s="1"/>
      <c r="P202" s="1"/>
      <c r="Q202" s="1"/>
      <c r="R202" s="1"/>
      <c r="S202" s="1"/>
      <c r="T202" s="1"/>
      <c r="U202" s="1"/>
      <c r="V202" s="1"/>
      <c r="W202" s="1"/>
      <c r="X202" s="1"/>
      <c r="Y202" s="1"/>
      <c r="Z202" s="1"/>
      <c r="AA202" s="1"/>
      <c r="AB202" s="1"/>
      <c r="AC202" s="1"/>
      <c r="AD202" s="1"/>
    </row>
    <row r="203" spans="1:30" ht="13.5" thickBot="1" x14ac:dyDescent="0.25">
      <c r="A203" s="1"/>
      <c r="B203" s="1"/>
      <c r="C203" s="92"/>
      <c r="D203" s="23"/>
      <c r="E203" s="23"/>
      <c r="F203" s="23"/>
      <c r="G203" s="23"/>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3.5" thickBot="1" x14ac:dyDescent="0.25">
      <c r="A204" s="1"/>
      <c r="B204" s="175" t="str">
        <f>VAR</f>
        <v>VAR. JUN.24-JUN.25</v>
      </c>
      <c r="C204" s="162"/>
      <c r="D204" s="163">
        <f>+D202/D190-1</f>
        <v>1.1833802531548976E-2</v>
      </c>
      <c r="E204" s="163">
        <f>+E202/E190-1</f>
        <v>-1.8621327145672772E-2</v>
      </c>
      <c r="F204" s="164">
        <f>+F202/F190-1</f>
        <v>-0.30934558695746417</v>
      </c>
      <c r="G204" s="164">
        <f>+G202/G190-1</f>
        <v>-8.8620703767365416E-2</v>
      </c>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3.5" thickBot="1" x14ac:dyDescent="0.25">
      <c r="A205" s="1"/>
      <c r="B205" s="161" t="str">
        <f>"PART.CLI. "&amp;RIGHT(VAR,6)</f>
        <v>PART.CLI. JUN.25</v>
      </c>
      <c r="C205" s="162"/>
      <c r="D205" s="163">
        <f>+D202/$G$202</f>
        <v>0.64058391013966021</v>
      </c>
      <c r="E205" s="163">
        <f t="shared" ref="E205:G205" si="16">+E202/$G$202</f>
        <v>0.13114884797602569</v>
      </c>
      <c r="F205" s="164">
        <f t="shared" si="16"/>
        <v>0.22826724188431405</v>
      </c>
      <c r="G205" s="164">
        <f t="shared" si="16"/>
        <v>1</v>
      </c>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x14ac:dyDescent="0.2">
      <c r="A206" s="1"/>
      <c r="B206" s="1"/>
      <c r="C206" s="92"/>
      <c r="D206" s="168"/>
      <c r="E206" s="23"/>
      <c r="F206" s="23"/>
      <c r="G206" s="85"/>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x14ac:dyDescent="0.2">
      <c r="A207" s="1"/>
      <c r="B207" s="51" t="s">
        <v>27</v>
      </c>
      <c r="C207" s="18"/>
      <c r="D207" s="83"/>
      <c r="E207" s="83"/>
      <c r="F207" s="83"/>
      <c r="G207" s="85"/>
      <c r="H207" s="1"/>
      <c r="I207" s="1"/>
      <c r="J207" s="1"/>
      <c r="K207" s="1"/>
      <c r="L207" s="1"/>
      <c r="M207" s="1"/>
      <c r="N207" s="1"/>
      <c r="O207" s="1"/>
      <c r="P207" s="1"/>
      <c r="Q207" s="1"/>
      <c r="R207" s="1"/>
      <c r="S207" s="1"/>
      <c r="T207" s="1"/>
      <c r="U207" s="1"/>
      <c r="V207" s="1"/>
      <c r="W207" s="1"/>
      <c r="X207" s="1"/>
      <c r="Y207" s="1"/>
      <c r="Z207" s="1"/>
      <c r="AA207" s="1"/>
      <c r="AB207" s="3"/>
      <c r="AC207" s="1"/>
      <c r="AD207" s="1"/>
    </row>
    <row r="208" spans="1:30" x14ac:dyDescent="0.2">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3"/>
      <c r="AC208" s="1"/>
      <c r="AD208" s="1"/>
    </row>
    <row r="209" spans="1:30" x14ac:dyDescent="0.2">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x14ac:dyDescent="0.2">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x14ac:dyDescent="0.2">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x14ac:dyDescent="0.2">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x14ac:dyDescent="0.2">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x14ac:dyDescent="0.2">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x14ac:dyDescent="0.2">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x14ac:dyDescent="0.2">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x14ac:dyDescent="0.2">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x14ac:dyDescent="0.2">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x14ac:dyDescent="0.2">
      <c r="A219" s="1"/>
      <c r="B219" s="3"/>
      <c r="C219" s="1"/>
      <c r="D219" s="1"/>
      <c r="E219" s="1"/>
      <c r="F219" s="1"/>
      <c r="G219" s="1"/>
      <c r="H219" s="8"/>
      <c r="I219" s="8"/>
      <c r="J219" s="2"/>
      <c r="K219" s="2"/>
      <c r="L219" s="1"/>
      <c r="M219" s="1"/>
      <c r="N219" s="1"/>
      <c r="O219" s="1"/>
      <c r="P219" s="1"/>
      <c r="Q219" s="1"/>
      <c r="R219" s="1"/>
      <c r="S219" s="1"/>
      <c r="T219" s="1"/>
      <c r="U219" s="1"/>
      <c r="V219" s="1"/>
      <c r="W219" s="1"/>
      <c r="X219" s="1"/>
      <c r="Y219" s="1"/>
      <c r="Z219" s="1"/>
      <c r="AA219" s="1"/>
      <c r="AB219" s="1"/>
      <c r="AC219" s="1"/>
      <c r="AD219" s="1"/>
    </row>
    <row r="220" spans="1:30" x14ac:dyDescent="0.2">
      <c r="A220" s="1"/>
      <c r="B220" s="3"/>
      <c r="C220" s="1"/>
      <c r="D220" s="1"/>
      <c r="E220" s="1"/>
      <c r="F220" s="1"/>
      <c r="G220" s="1"/>
      <c r="H220" s="8"/>
      <c r="I220" s="8"/>
      <c r="J220" s="2"/>
      <c r="K220" s="2"/>
      <c r="L220" s="1"/>
      <c r="M220" s="1"/>
      <c r="N220" s="1"/>
      <c r="O220" s="1"/>
      <c r="P220" s="1"/>
      <c r="Q220" s="1"/>
      <c r="R220" s="1"/>
      <c r="S220" s="1"/>
      <c r="T220" s="1"/>
      <c r="U220" s="1"/>
      <c r="V220" s="1"/>
      <c r="W220" s="1"/>
      <c r="X220" s="1"/>
      <c r="Y220" s="1"/>
      <c r="Z220" s="1"/>
      <c r="AA220" s="1"/>
      <c r="AB220" s="1"/>
      <c r="AC220" s="1"/>
      <c r="AD220" s="1"/>
    </row>
    <row r="221" spans="1:30" x14ac:dyDescent="0.2">
      <c r="A221" s="1"/>
      <c r="B221" s="3"/>
      <c r="C221" s="1"/>
      <c r="D221" s="1"/>
      <c r="E221" s="1"/>
      <c r="F221" s="1"/>
      <c r="G221" s="1"/>
      <c r="H221" s="8"/>
      <c r="I221" s="8"/>
      <c r="J221" s="2"/>
      <c r="K221" s="2"/>
      <c r="L221" s="1"/>
      <c r="M221" s="1"/>
      <c r="N221" s="1"/>
      <c r="O221" s="1"/>
      <c r="P221" s="1"/>
      <c r="Q221" s="1"/>
      <c r="R221" s="1"/>
      <c r="S221" s="1"/>
      <c r="T221" s="1"/>
      <c r="U221" s="1"/>
      <c r="V221" s="1"/>
      <c r="W221" s="1"/>
      <c r="X221" s="1"/>
      <c r="Y221" s="1"/>
      <c r="Z221" s="1"/>
      <c r="AA221" s="1"/>
      <c r="AB221" s="1"/>
      <c r="AC221" s="1"/>
      <c r="AD221" s="1"/>
    </row>
    <row r="222" spans="1:30" x14ac:dyDescent="0.2">
      <c r="A222" s="1"/>
      <c r="B222" s="3"/>
      <c r="C222" s="1"/>
      <c r="D222" s="1"/>
      <c r="E222" s="1"/>
      <c r="F222" s="1"/>
      <c r="G222" s="1"/>
      <c r="H222" s="8"/>
      <c r="I222" s="8"/>
      <c r="J222" s="2"/>
      <c r="K222" s="2"/>
      <c r="L222" s="1"/>
      <c r="M222" s="1"/>
      <c r="N222" s="1"/>
      <c r="O222" s="1"/>
      <c r="P222" s="1"/>
      <c r="Q222" s="1"/>
      <c r="R222" s="1"/>
      <c r="S222" s="1"/>
      <c r="T222" s="1"/>
      <c r="U222" s="1"/>
      <c r="V222" s="1"/>
      <c r="W222" s="1"/>
      <c r="X222" s="1"/>
      <c r="Y222" s="1"/>
      <c r="Z222" s="1"/>
      <c r="AA222" s="1"/>
      <c r="AB222" s="1"/>
      <c r="AC222" s="1"/>
      <c r="AD222" s="1"/>
    </row>
    <row r="223" spans="1:30" x14ac:dyDescent="0.2">
      <c r="A223" s="1"/>
      <c r="B223" s="3"/>
      <c r="C223" s="1"/>
      <c r="D223" s="1"/>
      <c r="E223" s="1"/>
      <c r="F223" s="1"/>
      <c r="G223" s="1"/>
      <c r="H223" s="8"/>
      <c r="I223" s="8"/>
      <c r="J223" s="2"/>
      <c r="K223" s="2"/>
      <c r="L223" s="1"/>
      <c r="M223" s="1"/>
      <c r="N223" s="1"/>
      <c r="O223" s="1"/>
      <c r="P223" s="1"/>
      <c r="Q223" s="1"/>
      <c r="R223" s="1"/>
      <c r="S223" s="1"/>
      <c r="T223" s="1"/>
      <c r="U223" s="1"/>
      <c r="V223" s="1"/>
      <c r="W223" s="1"/>
      <c r="X223" s="1"/>
      <c r="Y223" s="1"/>
      <c r="Z223" s="1"/>
      <c r="AA223" s="1"/>
      <c r="AB223" s="1"/>
      <c r="AC223" s="1"/>
      <c r="AD223" s="1"/>
    </row>
    <row r="224" spans="1:30" x14ac:dyDescent="0.2">
      <c r="A224" s="1"/>
      <c r="B224" s="3"/>
      <c r="C224" s="1"/>
      <c r="D224" s="1"/>
      <c r="E224" s="1"/>
      <c r="F224" s="1"/>
      <c r="G224" s="1"/>
      <c r="H224" s="8"/>
      <c r="I224" s="8"/>
      <c r="J224" s="2"/>
      <c r="K224" s="2"/>
      <c r="L224" s="1"/>
      <c r="M224" s="1"/>
      <c r="N224" s="1"/>
      <c r="O224" s="1"/>
      <c r="P224" s="1"/>
      <c r="Q224" s="1"/>
      <c r="R224" s="1"/>
      <c r="S224" s="1"/>
      <c r="T224" s="1"/>
      <c r="U224" s="1"/>
      <c r="V224" s="1"/>
      <c r="W224" s="1"/>
      <c r="X224" s="1"/>
      <c r="Y224" s="1"/>
      <c r="Z224" s="1"/>
      <c r="AA224" s="1"/>
      <c r="AB224" s="1"/>
      <c r="AC224" s="1"/>
      <c r="AD224" s="1"/>
    </row>
    <row r="225" spans="1:30" x14ac:dyDescent="0.2">
      <c r="A225" s="1"/>
      <c r="B225" s="3"/>
      <c r="C225" s="1"/>
      <c r="D225" s="1"/>
      <c r="E225" s="1"/>
      <c r="F225" s="1"/>
      <c r="G225" s="1"/>
      <c r="H225" s="8"/>
      <c r="I225" s="8"/>
      <c r="J225" s="2"/>
      <c r="K225" s="2"/>
      <c r="L225" s="1"/>
      <c r="M225" s="1"/>
      <c r="N225" s="1"/>
      <c r="O225" s="1"/>
      <c r="P225" s="1"/>
      <c r="Q225" s="1"/>
      <c r="R225" s="1"/>
      <c r="S225" s="1"/>
      <c r="T225" s="1"/>
      <c r="U225" s="1"/>
      <c r="V225" s="1"/>
      <c r="W225" s="1"/>
      <c r="X225" s="1"/>
      <c r="Y225" s="1"/>
      <c r="Z225" s="1"/>
      <c r="AA225" s="1"/>
      <c r="AB225" s="1"/>
      <c r="AC225" s="1"/>
      <c r="AD225" s="1"/>
    </row>
    <row r="226" spans="1:30" x14ac:dyDescent="0.2">
      <c r="A226" s="1"/>
      <c r="B226" s="3"/>
      <c r="C226" s="1"/>
      <c r="D226" s="1"/>
      <c r="E226" s="1"/>
      <c r="F226" s="1"/>
      <c r="G226" s="1"/>
      <c r="H226" s="8"/>
      <c r="I226" s="8"/>
      <c r="J226" s="2"/>
      <c r="K226" s="2"/>
      <c r="L226" s="1"/>
      <c r="M226" s="1"/>
      <c r="N226" s="1"/>
      <c r="O226" s="1"/>
      <c r="P226" s="1"/>
      <c r="Q226" s="1"/>
      <c r="R226" s="1"/>
      <c r="S226" s="1"/>
      <c r="T226" s="1"/>
      <c r="U226" s="1"/>
      <c r="V226" s="1"/>
      <c r="W226" s="1"/>
      <c r="X226" s="1"/>
      <c r="Y226" s="1"/>
      <c r="Z226" s="1"/>
      <c r="AA226" s="1"/>
      <c r="AB226" s="1"/>
      <c r="AC226" s="1"/>
      <c r="AD226" s="1"/>
    </row>
    <row r="227" spans="1:30" x14ac:dyDescent="0.2">
      <c r="A227" s="1"/>
      <c r="B227" s="3"/>
      <c r="C227" s="1"/>
      <c r="D227" s="1"/>
      <c r="E227" s="1"/>
      <c r="F227" s="1"/>
      <c r="G227" s="1"/>
      <c r="H227" s="8"/>
      <c r="I227" s="8"/>
      <c r="J227" s="2"/>
      <c r="K227" s="2"/>
      <c r="L227" s="1"/>
      <c r="M227" s="1"/>
      <c r="N227" s="1"/>
      <c r="O227" s="1"/>
      <c r="P227" s="1"/>
      <c r="Q227" s="1"/>
      <c r="R227" s="1"/>
      <c r="S227" s="1"/>
      <c r="T227" s="1"/>
      <c r="U227" s="1"/>
      <c r="V227" s="1"/>
      <c r="W227" s="1"/>
      <c r="X227" s="1"/>
      <c r="Y227" s="1"/>
      <c r="Z227" s="1"/>
      <c r="AA227" s="1"/>
      <c r="AB227" s="1"/>
      <c r="AC227" s="1"/>
      <c r="AD227" s="1"/>
    </row>
    <row r="228" spans="1:30" x14ac:dyDescent="0.2">
      <c r="A228" s="1"/>
      <c r="B228" s="3"/>
      <c r="C228" s="1"/>
      <c r="D228" s="1"/>
      <c r="E228" s="1"/>
      <c r="F228" s="1"/>
      <c r="G228" s="1"/>
      <c r="H228" s="8"/>
      <c r="I228" s="8"/>
      <c r="J228" s="2"/>
      <c r="K228" s="2"/>
      <c r="L228" s="1"/>
      <c r="M228" s="1"/>
      <c r="N228" s="1"/>
      <c r="O228" s="1"/>
      <c r="P228" s="1"/>
      <c r="Q228" s="1"/>
      <c r="R228" s="1"/>
      <c r="S228" s="1"/>
      <c r="T228" s="1"/>
      <c r="U228" s="1"/>
      <c r="V228" s="1"/>
      <c r="W228" s="1"/>
      <c r="X228" s="1"/>
      <c r="Y228" s="1"/>
      <c r="Z228" s="1"/>
      <c r="AA228" s="1"/>
      <c r="AB228" s="1"/>
      <c r="AC228" s="1"/>
      <c r="AD228" s="1"/>
    </row>
    <row r="229" spans="1:30" x14ac:dyDescent="0.2">
      <c r="A229" s="1"/>
      <c r="B229" s="3"/>
      <c r="C229" s="1"/>
      <c r="D229" s="1"/>
      <c r="E229" s="1"/>
      <c r="F229" s="1"/>
      <c r="G229" s="1"/>
      <c r="H229" s="8"/>
      <c r="I229" s="8"/>
      <c r="J229" s="2"/>
      <c r="K229" s="2"/>
      <c r="L229" s="1"/>
      <c r="M229" s="1"/>
      <c r="N229" s="1"/>
      <c r="O229" s="1"/>
      <c r="P229" s="1"/>
      <c r="Q229" s="1"/>
      <c r="R229" s="1"/>
      <c r="S229" s="1"/>
      <c r="T229" s="1"/>
      <c r="U229" s="1"/>
      <c r="V229" s="1"/>
      <c r="W229" s="1"/>
      <c r="X229" s="1"/>
      <c r="Y229" s="1"/>
      <c r="Z229" s="1"/>
      <c r="AA229" s="1"/>
      <c r="AB229" s="1"/>
      <c r="AC229" s="1"/>
      <c r="AD229" s="1"/>
    </row>
    <row r="230" spans="1:30" x14ac:dyDescent="0.2">
      <c r="A230" s="1"/>
      <c r="B230" s="3"/>
      <c r="C230" s="1"/>
      <c r="D230" s="1"/>
      <c r="E230" s="1"/>
      <c r="F230" s="1"/>
      <c r="G230" s="1"/>
      <c r="H230" s="8"/>
      <c r="I230" s="8"/>
      <c r="J230" s="2"/>
      <c r="K230" s="2"/>
      <c r="L230" s="1"/>
      <c r="M230" s="1"/>
      <c r="N230" s="1"/>
      <c r="O230" s="1"/>
      <c r="P230" s="1"/>
      <c r="Q230" s="1"/>
      <c r="R230" s="1"/>
      <c r="S230" s="1"/>
      <c r="T230" s="1"/>
      <c r="U230" s="1"/>
      <c r="V230" s="1"/>
      <c r="W230" s="1"/>
      <c r="X230" s="1"/>
      <c r="Y230" s="1"/>
      <c r="Z230" s="1"/>
      <c r="AA230" s="1"/>
      <c r="AB230" s="1"/>
      <c r="AC230" s="1"/>
      <c r="AD230" s="1"/>
    </row>
    <row r="231" spans="1:30" x14ac:dyDescent="0.2">
      <c r="A231" s="1"/>
      <c r="B231" s="3"/>
      <c r="C231" s="1"/>
      <c r="D231" s="1"/>
      <c r="E231" s="1"/>
      <c r="F231" s="1"/>
      <c r="G231" s="1"/>
      <c r="H231" s="8"/>
      <c r="I231" s="8"/>
      <c r="J231" s="2"/>
      <c r="K231" s="2"/>
      <c r="L231" s="1"/>
      <c r="M231" s="1"/>
      <c r="N231" s="1"/>
      <c r="O231" s="1"/>
      <c r="P231" s="1"/>
      <c r="Q231" s="1"/>
      <c r="R231" s="1"/>
      <c r="S231" s="1"/>
      <c r="T231" s="1"/>
      <c r="U231" s="1"/>
      <c r="V231" s="1"/>
      <c r="W231" s="1"/>
      <c r="X231" s="1"/>
      <c r="Y231" s="1"/>
      <c r="Z231" s="1"/>
      <c r="AA231" s="1"/>
      <c r="AB231" s="1"/>
      <c r="AC231" s="1"/>
      <c r="AD231" s="1"/>
    </row>
    <row r="232" spans="1:30" x14ac:dyDescent="0.2">
      <c r="A232" s="1"/>
      <c r="B232" s="3"/>
      <c r="C232" s="1"/>
      <c r="D232" s="1"/>
      <c r="E232" s="1"/>
      <c r="F232" s="1"/>
      <c r="G232" s="1"/>
      <c r="H232" s="8"/>
      <c r="I232" s="8"/>
      <c r="J232" s="2"/>
      <c r="K232" s="2"/>
      <c r="L232" s="1"/>
      <c r="M232" s="1"/>
      <c r="N232" s="1"/>
      <c r="O232" s="1"/>
      <c r="P232" s="1"/>
      <c r="Q232" s="1"/>
      <c r="R232" s="1"/>
      <c r="S232" s="1"/>
      <c r="T232" s="1"/>
      <c r="U232" s="1"/>
      <c r="V232" s="1"/>
      <c r="W232" s="1"/>
      <c r="X232" s="1"/>
      <c r="Y232" s="1"/>
      <c r="Z232" s="1"/>
      <c r="AA232" s="1"/>
      <c r="AB232" s="1"/>
      <c r="AC232" s="1"/>
      <c r="AD232" s="1"/>
    </row>
    <row r="233" spans="1:30" x14ac:dyDescent="0.2">
      <c r="A233" s="1"/>
      <c r="B233" s="3"/>
      <c r="C233" s="1"/>
      <c r="D233" s="1"/>
      <c r="E233" s="1"/>
      <c r="F233" s="1"/>
      <c r="G233" s="1"/>
      <c r="H233" s="8"/>
      <c r="I233" s="8"/>
      <c r="J233" s="2"/>
      <c r="K233" s="2"/>
      <c r="L233" s="1"/>
      <c r="M233" s="1"/>
      <c r="N233" s="1"/>
      <c r="O233" s="1"/>
      <c r="P233" s="1"/>
      <c r="Q233" s="1"/>
      <c r="R233" s="1"/>
      <c r="S233" s="1"/>
      <c r="T233" s="1"/>
      <c r="U233" s="1"/>
      <c r="V233" s="1"/>
      <c r="W233" s="1"/>
      <c r="X233" s="1"/>
      <c r="Y233" s="1"/>
      <c r="Z233" s="1"/>
      <c r="AA233" s="1"/>
      <c r="AB233" s="1"/>
      <c r="AC233" s="1"/>
      <c r="AD233" s="1"/>
    </row>
    <row r="234" spans="1:30" x14ac:dyDescent="0.2">
      <c r="A234" s="1"/>
      <c r="B234" s="3"/>
      <c r="C234" s="1"/>
      <c r="D234" s="1"/>
      <c r="E234" s="1"/>
      <c r="F234" s="1"/>
      <c r="G234" s="1"/>
      <c r="H234" s="8"/>
      <c r="I234" s="8"/>
      <c r="J234" s="2"/>
      <c r="K234" s="2"/>
      <c r="L234" s="1"/>
      <c r="M234" s="1"/>
      <c r="N234" s="1"/>
      <c r="O234" s="1"/>
      <c r="P234" s="1"/>
      <c r="Q234" s="1"/>
      <c r="R234" s="1"/>
      <c r="S234" s="1"/>
      <c r="T234" s="1"/>
      <c r="U234" s="1"/>
      <c r="V234" s="1"/>
      <c r="W234" s="1"/>
      <c r="X234" s="1"/>
      <c r="Y234" s="1"/>
      <c r="Z234" s="1"/>
      <c r="AA234" s="1"/>
      <c r="AB234" s="1"/>
      <c r="AC234" s="1"/>
      <c r="AD234" s="1"/>
    </row>
    <row r="235" spans="1:30" x14ac:dyDescent="0.2">
      <c r="A235" s="1"/>
      <c r="B235" s="3"/>
      <c r="C235" s="1"/>
      <c r="D235" s="1"/>
      <c r="E235" s="1"/>
      <c r="F235" s="1"/>
      <c r="G235" s="1"/>
      <c r="H235" s="8"/>
      <c r="I235" s="8"/>
      <c r="J235" s="2"/>
      <c r="K235" s="2"/>
      <c r="L235" s="1"/>
      <c r="M235" s="1"/>
      <c r="N235" s="1"/>
      <c r="O235" s="1"/>
      <c r="P235" s="1"/>
      <c r="Q235" s="1"/>
      <c r="R235" s="1"/>
      <c r="S235" s="1"/>
      <c r="T235" s="1"/>
      <c r="U235" s="1"/>
      <c r="V235" s="1"/>
      <c r="W235" s="1"/>
      <c r="X235" s="1"/>
      <c r="Y235" s="1"/>
      <c r="Z235" s="1"/>
      <c r="AA235" s="1"/>
      <c r="AB235" s="1"/>
      <c r="AC235" s="1"/>
      <c r="AD235" s="1"/>
    </row>
    <row r="236" spans="1:30" x14ac:dyDescent="0.2">
      <c r="A236" s="1"/>
      <c r="B236" s="3"/>
      <c r="C236" s="1"/>
      <c r="D236" s="1"/>
      <c r="E236" s="1"/>
      <c r="F236" s="1"/>
      <c r="G236" s="1"/>
      <c r="H236" s="8"/>
      <c r="I236" s="8"/>
      <c r="J236" s="2"/>
      <c r="K236" s="2"/>
      <c r="L236" s="1"/>
      <c r="M236" s="1"/>
      <c r="N236" s="1"/>
      <c r="O236" s="1"/>
      <c r="P236" s="1"/>
      <c r="Q236" s="1"/>
      <c r="R236" s="1"/>
      <c r="S236" s="1"/>
      <c r="T236" s="1"/>
      <c r="U236" s="1"/>
      <c r="V236" s="1"/>
      <c r="W236" s="1"/>
      <c r="X236" s="1"/>
      <c r="Y236" s="1"/>
      <c r="Z236" s="1"/>
      <c r="AA236" s="1"/>
      <c r="AB236" s="1"/>
      <c r="AC236" s="1"/>
      <c r="AD236" s="1"/>
    </row>
    <row r="237" spans="1:30" x14ac:dyDescent="0.2">
      <c r="A237" s="1"/>
      <c r="B237" s="3"/>
      <c r="C237" s="1"/>
      <c r="D237" s="1"/>
      <c r="E237" s="1"/>
      <c r="F237" s="1"/>
      <c r="G237" s="1"/>
      <c r="H237" s="8"/>
      <c r="I237" s="8"/>
      <c r="J237" s="2"/>
      <c r="K237" s="2"/>
      <c r="L237" s="1"/>
      <c r="M237" s="1"/>
      <c r="N237" s="1"/>
      <c r="O237" s="1"/>
      <c r="P237" s="1"/>
      <c r="Q237" s="1"/>
      <c r="R237" s="1"/>
      <c r="S237" s="1"/>
      <c r="T237" s="1"/>
      <c r="U237" s="1"/>
      <c r="V237" s="1"/>
      <c r="W237" s="1"/>
      <c r="X237" s="1"/>
      <c r="Y237" s="1"/>
      <c r="Z237" s="1"/>
      <c r="AA237" s="1"/>
      <c r="AB237" s="1"/>
      <c r="AC237" s="1"/>
      <c r="AD237" s="1"/>
    </row>
    <row r="238" spans="1:30" x14ac:dyDescent="0.2">
      <c r="A238" s="1"/>
      <c r="B238" s="3"/>
      <c r="C238" s="1"/>
      <c r="D238" s="1"/>
      <c r="E238" s="1"/>
      <c r="F238" s="1"/>
      <c r="G238" s="1"/>
      <c r="H238" s="8"/>
      <c r="I238" s="8"/>
      <c r="J238" s="2"/>
      <c r="K238" s="2"/>
      <c r="L238" s="1"/>
      <c r="M238" s="1"/>
      <c r="N238" s="1"/>
      <c r="O238" s="1"/>
      <c r="P238" s="1"/>
      <c r="Q238" s="1"/>
      <c r="R238" s="1"/>
      <c r="S238" s="1"/>
      <c r="T238" s="1"/>
      <c r="U238" s="1"/>
      <c r="V238" s="1"/>
      <c r="W238" s="1"/>
      <c r="X238" s="1"/>
      <c r="Y238" s="1"/>
      <c r="Z238" s="1"/>
      <c r="AA238" s="1"/>
      <c r="AB238" s="1"/>
      <c r="AC238" s="1"/>
      <c r="AD238" s="1"/>
    </row>
    <row r="239" spans="1:30" ht="19.5" hidden="1"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idden="1" x14ac:dyDescent="0.2">
      <c r="H240" s="1"/>
      <c r="I240" s="1"/>
      <c r="J240" s="1"/>
      <c r="K240" s="1"/>
      <c r="L240" s="1"/>
      <c r="M240" s="1"/>
      <c r="N240" s="1"/>
      <c r="O240" s="1"/>
      <c r="P240" s="1"/>
      <c r="Q240" s="1"/>
      <c r="R240" s="1"/>
      <c r="S240" s="1"/>
      <c r="T240" s="1"/>
      <c r="U240" s="1"/>
      <c r="V240" s="1"/>
      <c r="W240" s="1"/>
      <c r="X240" s="1"/>
      <c r="Y240" s="1"/>
      <c r="Z240" s="1"/>
      <c r="AA240" s="1"/>
      <c r="AB240" s="1"/>
      <c r="AC240" s="1"/>
      <c r="AD240" s="1"/>
    </row>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3"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sheetData>
  <phoneticPr fontId="0" type="noConversion"/>
  <hyperlinks>
    <hyperlink ref="B4" location="ÍNDICE!A1" display="&lt;&lt; VOLVER" xr:uid="{00000000-0004-0000-0300-000000000000}"/>
    <hyperlink ref="B207" location="ÍNDICE!A1" display="&lt;&lt; VOLVER" xr:uid="{00000000-0004-0000-0300-000001000000}"/>
  </hyperlinks>
  <printOptions horizontalCentered="1"/>
  <pageMargins left="0.78740157480314965" right="0.78740157480314965" top="0.98425196850393704" bottom="0.98425196850393704" header="0" footer="0"/>
  <pageSetup paperSize="9" scale="67" orientation="portrait"/>
  <headerFooter alignWithMargins="0"/>
  <ignoredErrors>
    <ignoredError sqref="G164"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370"/>
  <sheetViews>
    <sheetView showGridLines="0" topLeftCell="A16" zoomScale="98" zoomScaleNormal="98" zoomScaleSheetLayoutView="100" zoomScalePageLayoutView="98" workbookViewId="0">
      <pane xSplit="3" ySplit="1" topLeftCell="D197" activePane="bottomRight" state="frozen"/>
      <selection activeCell="A16" sqref="A16"/>
      <selection pane="topRight" activeCell="D16" sqref="D16"/>
      <selection pane="bottomLeft" activeCell="A17" sqref="A17"/>
      <selection pane="bottomRight" activeCell="L204" sqref="L204"/>
    </sheetView>
  </sheetViews>
  <sheetFormatPr baseColWidth="10" defaultColWidth="0" defaultRowHeight="12.75" zeroHeight="1" x14ac:dyDescent="0.2"/>
  <cols>
    <col min="1" max="1" width="20.42578125" customWidth="1"/>
    <col min="2" max="2" width="6.42578125" customWidth="1"/>
    <col min="3" max="3" width="5.42578125" customWidth="1"/>
    <col min="4" max="18" width="14.42578125" customWidth="1"/>
    <col min="19" max="19" width="21.7109375" customWidth="1"/>
    <col min="20" max="20" width="7.42578125" hidden="1" customWidth="1"/>
    <col min="21" max="21" width="4" hidden="1" customWidth="1"/>
    <col min="22" max="36" width="3" hidden="1" customWidth="1"/>
    <col min="37" max="37" width="19.7109375" hidden="1" customWidth="1"/>
    <col min="38" max="39" width="3" hidden="1" customWidth="1"/>
    <col min="40" max="40" width="13.28515625" hidden="1" customWidth="1"/>
    <col min="41" max="41" width="5.42578125" hidden="1" customWidth="1"/>
    <col min="42" max="16384" width="3" hidden="1"/>
  </cols>
  <sheetData>
    <row r="1" spans="1:42" s="18" customFormat="1" ht="33.75" customHeight="1" x14ac:dyDescent="0.2"/>
    <row r="2" spans="1:42" s="2" customFormat="1" ht="12.75" customHeight="1" x14ac:dyDescent="0.2">
      <c r="B2" s="160" t="s">
        <v>12</v>
      </c>
      <c r="D2" s="27"/>
      <c r="E2" s="27"/>
    </row>
    <row r="3" spans="1:42" s="2" customFormat="1" ht="10.5" customHeight="1" x14ac:dyDescent="0.2">
      <c r="B3" s="160" t="s">
        <v>50</v>
      </c>
      <c r="D3" s="27"/>
      <c r="E3" s="27"/>
    </row>
    <row r="4" spans="1:42" s="18" customFormat="1" ht="28.5" customHeight="1" thickBot="1" x14ac:dyDescent="0.25">
      <c r="B4" s="51" t="s">
        <v>27</v>
      </c>
      <c r="AI4" s="3"/>
    </row>
    <row r="5" spans="1:42" ht="13.5" thickBot="1" x14ac:dyDescent="0.25">
      <c r="A5" s="1"/>
      <c r="B5" s="149" t="s">
        <v>13</v>
      </c>
      <c r="C5" s="150" t="s">
        <v>19</v>
      </c>
      <c r="D5" s="159" t="s">
        <v>37</v>
      </c>
      <c r="E5" s="152" t="s">
        <v>38</v>
      </c>
      <c r="F5" s="152" t="s">
        <v>39</v>
      </c>
      <c r="G5" s="152" t="s">
        <v>66</v>
      </c>
      <c r="H5" s="152" t="s">
        <v>40</v>
      </c>
      <c r="I5" s="152" t="s">
        <v>41</v>
      </c>
      <c r="J5" s="152" t="s">
        <v>42</v>
      </c>
      <c r="K5" s="152" t="s">
        <v>43</v>
      </c>
      <c r="L5" s="152" t="s">
        <v>44</v>
      </c>
      <c r="M5" s="152" t="s">
        <v>45</v>
      </c>
      <c r="N5" s="152" t="s">
        <v>46</v>
      </c>
      <c r="O5" s="152" t="s">
        <v>61</v>
      </c>
      <c r="P5" s="152" t="s">
        <v>65</v>
      </c>
      <c r="Q5" s="153" t="s">
        <v>69</v>
      </c>
      <c r="R5" s="183"/>
      <c r="S5" s="178"/>
      <c r="T5" s="178"/>
      <c r="U5" s="178"/>
      <c r="V5" s="178"/>
      <c r="W5" s="178"/>
      <c r="X5" s="178"/>
      <c r="Y5" s="178"/>
      <c r="Z5" s="178"/>
      <c r="AA5" s="178"/>
      <c r="AB5" s="178"/>
      <c r="AC5" s="178"/>
      <c r="AD5" s="178"/>
      <c r="AE5" s="178"/>
      <c r="AF5" s="178"/>
      <c r="AG5" s="178"/>
      <c r="AH5" s="178"/>
      <c r="AI5" s="178"/>
      <c r="AJ5" s="178"/>
      <c r="AK5" s="178"/>
      <c r="AL5" s="4"/>
      <c r="AM5" s="4"/>
      <c r="AN5" s="5"/>
      <c r="AO5" s="1"/>
      <c r="AP5" s="1"/>
    </row>
    <row r="6" spans="1:42" x14ac:dyDescent="0.2">
      <c r="A6" s="1"/>
      <c r="B6" s="30">
        <v>2000</v>
      </c>
      <c r="C6" s="31" t="s">
        <v>11</v>
      </c>
      <c r="D6" s="74">
        <v>7.7621654992981085E-2</v>
      </c>
      <c r="E6" s="56">
        <v>0.37453112941989253</v>
      </c>
      <c r="F6" s="56">
        <v>0.54784721558712635</v>
      </c>
      <c r="G6" s="56"/>
      <c r="H6" s="56"/>
      <c r="I6" s="56"/>
      <c r="J6" s="56"/>
      <c r="K6" s="56"/>
      <c r="L6" s="56"/>
      <c r="M6" s="56"/>
      <c r="N6" s="56"/>
      <c r="O6" s="56"/>
      <c r="P6" s="56"/>
      <c r="Q6" s="57"/>
      <c r="R6" s="24"/>
      <c r="S6" s="147"/>
      <c r="T6" s="147"/>
      <c r="U6" s="147"/>
      <c r="V6" s="147"/>
      <c r="W6" s="147"/>
      <c r="X6" s="147"/>
      <c r="Y6" s="147"/>
      <c r="Z6" s="147"/>
      <c r="AA6" s="147"/>
      <c r="AB6" s="147"/>
      <c r="AC6" s="147"/>
      <c r="AD6" s="147"/>
      <c r="AE6" s="147"/>
      <c r="AF6" s="147"/>
      <c r="AG6" s="147"/>
      <c r="AH6" s="147"/>
      <c r="AI6" s="147"/>
      <c r="AJ6" s="147"/>
      <c r="AK6" s="147"/>
      <c r="AL6" s="6"/>
      <c r="AM6" s="6"/>
      <c r="AN6" s="6"/>
      <c r="AO6" s="1"/>
      <c r="AP6" s="1"/>
    </row>
    <row r="7" spans="1:42" x14ac:dyDescent="0.2">
      <c r="A7" s="1"/>
      <c r="B7" s="32">
        <v>2001</v>
      </c>
      <c r="C7" s="33" t="s">
        <v>11</v>
      </c>
      <c r="D7" s="52">
        <v>0.12346633840333925</v>
      </c>
      <c r="E7" s="24">
        <v>0.43332249186056337</v>
      </c>
      <c r="F7" s="24">
        <v>0.44321116973609737</v>
      </c>
      <c r="G7" s="24"/>
      <c r="H7" s="24"/>
      <c r="I7" s="24"/>
      <c r="J7" s="24"/>
      <c r="K7" s="24"/>
      <c r="L7" s="24"/>
      <c r="M7" s="24"/>
      <c r="N7" s="24"/>
      <c r="O7" s="24"/>
      <c r="P7" s="24"/>
      <c r="Q7" s="53"/>
      <c r="R7" s="24"/>
      <c r="S7" s="147"/>
      <c r="T7" s="147"/>
      <c r="U7" s="147"/>
      <c r="V7" s="147"/>
      <c r="W7" s="147"/>
      <c r="X7" s="147"/>
      <c r="Y7" s="147"/>
      <c r="Z7" s="147"/>
      <c r="AA7" s="147"/>
      <c r="AB7" s="147"/>
      <c r="AC7" s="147"/>
      <c r="AD7" s="147"/>
      <c r="AE7" s="147"/>
      <c r="AF7" s="147"/>
      <c r="AG7" s="147"/>
      <c r="AH7" s="181"/>
      <c r="AI7" s="181"/>
      <c r="AJ7" s="147"/>
      <c r="AK7" s="147"/>
      <c r="AL7" s="6"/>
      <c r="AM7" s="6"/>
      <c r="AN7" s="6"/>
      <c r="AO7" s="1"/>
      <c r="AP7" s="1"/>
    </row>
    <row r="8" spans="1:42" x14ac:dyDescent="0.2">
      <c r="A8" s="1"/>
      <c r="B8" s="32">
        <v>2002</v>
      </c>
      <c r="C8" s="33" t="s">
        <v>11</v>
      </c>
      <c r="D8" s="52">
        <v>0.15796813418936601</v>
      </c>
      <c r="E8" s="24">
        <v>0.41132278826643776</v>
      </c>
      <c r="F8" s="24">
        <v>0.43070907754419624</v>
      </c>
      <c r="G8" s="24"/>
      <c r="H8" s="24"/>
      <c r="I8" s="24"/>
      <c r="J8" s="24"/>
      <c r="K8" s="24"/>
      <c r="L8" s="24"/>
      <c r="M8" s="24"/>
      <c r="N8" s="24"/>
      <c r="O8" s="24"/>
      <c r="P8" s="24"/>
      <c r="Q8" s="53"/>
      <c r="R8" s="24"/>
      <c r="S8" s="147"/>
      <c r="T8" s="147"/>
      <c r="U8" s="147"/>
      <c r="V8" s="147"/>
      <c r="W8" s="147"/>
      <c r="X8" s="147"/>
      <c r="Y8" s="147"/>
      <c r="Z8" s="147"/>
      <c r="AA8" s="147"/>
      <c r="AB8" s="147"/>
      <c r="AC8" s="147"/>
      <c r="AD8" s="147"/>
      <c r="AE8" s="147"/>
      <c r="AF8" s="147"/>
      <c r="AG8" s="147"/>
      <c r="AH8" s="181"/>
      <c r="AI8" s="181"/>
      <c r="AJ8" s="147"/>
      <c r="AK8" s="147"/>
      <c r="AL8" s="6"/>
      <c r="AM8" s="6"/>
      <c r="AN8" s="6"/>
      <c r="AO8" s="1"/>
      <c r="AP8" s="1"/>
    </row>
    <row r="9" spans="1:42" x14ac:dyDescent="0.2">
      <c r="A9" s="36"/>
      <c r="B9" s="32">
        <v>2003</v>
      </c>
      <c r="C9" s="33" t="s">
        <v>11</v>
      </c>
      <c r="D9" s="52">
        <v>0.16663596247861082</v>
      </c>
      <c r="E9" s="24">
        <v>0.37372660743303676</v>
      </c>
      <c r="F9" s="24">
        <v>0.45963743008835239</v>
      </c>
      <c r="G9" s="24"/>
      <c r="H9" s="24"/>
      <c r="I9" s="24"/>
      <c r="J9" s="24"/>
      <c r="K9" s="24"/>
      <c r="L9" s="24"/>
      <c r="M9" s="24"/>
      <c r="N9" s="24"/>
      <c r="O9" s="24"/>
      <c r="P9" s="24"/>
      <c r="Q9" s="53"/>
      <c r="R9" s="24"/>
      <c r="S9" s="147"/>
      <c r="T9" s="147"/>
      <c r="U9" s="147"/>
      <c r="V9" s="147"/>
      <c r="W9" s="147"/>
      <c r="X9" s="147"/>
      <c r="Y9" s="147"/>
      <c r="Z9" s="147"/>
      <c r="AA9" s="147"/>
      <c r="AB9" s="147"/>
      <c r="AC9" s="147"/>
      <c r="AD9" s="147"/>
      <c r="AE9" s="147"/>
      <c r="AF9" s="147"/>
      <c r="AG9" s="147"/>
      <c r="AH9" s="181"/>
      <c r="AI9" s="181"/>
      <c r="AJ9" s="147"/>
      <c r="AK9" s="147"/>
      <c r="AL9" s="6"/>
      <c r="AM9" s="6"/>
      <c r="AN9" s="6"/>
      <c r="AO9" s="1"/>
      <c r="AP9" s="1"/>
    </row>
    <row r="10" spans="1:42" x14ac:dyDescent="0.2">
      <c r="A10" s="1"/>
      <c r="B10" s="32">
        <v>2004</v>
      </c>
      <c r="C10" s="33" t="s">
        <v>11</v>
      </c>
      <c r="D10" s="52">
        <v>0.16612104992935722</v>
      </c>
      <c r="E10" s="24">
        <v>0.35315722216493539</v>
      </c>
      <c r="F10" s="24">
        <v>0.48072172790570739</v>
      </c>
      <c r="G10" s="24"/>
      <c r="H10" s="24"/>
      <c r="I10" s="24"/>
      <c r="J10" s="24"/>
      <c r="K10" s="24"/>
      <c r="L10" s="24"/>
      <c r="M10" s="24"/>
      <c r="N10" s="24"/>
      <c r="O10" s="24"/>
      <c r="P10" s="24"/>
      <c r="Q10" s="53"/>
      <c r="R10" s="24"/>
      <c r="S10" s="147"/>
      <c r="T10" s="147"/>
      <c r="U10" s="147"/>
      <c r="V10" s="147"/>
      <c r="W10" s="147"/>
      <c r="X10" s="147"/>
      <c r="Y10" s="147"/>
      <c r="Z10" s="147"/>
      <c r="AA10" s="147"/>
      <c r="AB10" s="147"/>
      <c r="AC10" s="147"/>
      <c r="AD10" s="147"/>
      <c r="AE10" s="147"/>
      <c r="AF10" s="147"/>
      <c r="AG10" s="147"/>
      <c r="AH10" s="181"/>
      <c r="AI10" s="181"/>
      <c r="AJ10" s="147"/>
      <c r="AK10" s="147"/>
      <c r="AL10" s="6"/>
      <c r="AM10" s="6"/>
      <c r="AN10" s="6"/>
      <c r="AO10" s="1"/>
      <c r="AP10" s="1"/>
    </row>
    <row r="11" spans="1:42" x14ac:dyDescent="0.2">
      <c r="A11" s="1"/>
      <c r="B11" s="32">
        <v>2005</v>
      </c>
      <c r="C11" s="33" t="s">
        <v>11</v>
      </c>
      <c r="D11" s="52">
        <v>0.17534872746029831</v>
      </c>
      <c r="E11" s="24">
        <v>0.38166067651556751</v>
      </c>
      <c r="F11" s="24">
        <v>0.44299059602413421</v>
      </c>
      <c r="G11" s="24"/>
      <c r="H11" s="24"/>
      <c r="I11" s="24"/>
      <c r="J11" s="24"/>
      <c r="K11" s="24"/>
      <c r="L11" s="24"/>
      <c r="M11" s="24"/>
      <c r="N11" s="24"/>
      <c r="O11" s="24"/>
      <c r="P11" s="24"/>
      <c r="Q11" s="53"/>
      <c r="R11" s="24"/>
      <c r="S11" s="147"/>
      <c r="T11" s="147"/>
      <c r="U11" s="147"/>
      <c r="V11" s="147"/>
      <c r="W11" s="147"/>
      <c r="X11" s="147"/>
      <c r="Y11" s="147"/>
      <c r="Z11" s="147"/>
      <c r="AA11" s="147"/>
      <c r="AB11" s="147"/>
      <c r="AC11" s="147"/>
      <c r="AD11" s="147"/>
      <c r="AE11" s="147"/>
      <c r="AF11" s="147"/>
      <c r="AG11" s="147"/>
      <c r="AH11" s="147"/>
      <c r="AI11" s="147"/>
      <c r="AJ11" s="147"/>
      <c r="AK11" s="147"/>
      <c r="AL11" s="6"/>
      <c r="AM11" s="6"/>
      <c r="AN11" s="6"/>
      <c r="AO11" s="1"/>
      <c r="AP11" s="1"/>
    </row>
    <row r="12" spans="1:42" x14ac:dyDescent="0.2">
      <c r="A12" s="1"/>
      <c r="B12" s="32">
        <v>2006</v>
      </c>
      <c r="C12" s="33" t="s">
        <v>11</v>
      </c>
      <c r="D12" s="52">
        <v>0.18322299103487399</v>
      </c>
      <c r="E12" s="24">
        <v>0.39066410265492157</v>
      </c>
      <c r="F12" s="24">
        <v>0.42611290631020449</v>
      </c>
      <c r="G12" s="24"/>
      <c r="H12" s="24"/>
      <c r="I12" s="24"/>
      <c r="J12" s="24"/>
      <c r="K12" s="24"/>
      <c r="L12" s="24"/>
      <c r="M12" s="24"/>
      <c r="N12" s="24"/>
      <c r="O12" s="24"/>
      <c r="P12" s="24"/>
      <c r="Q12" s="53"/>
      <c r="R12" s="24"/>
      <c r="S12" s="147"/>
      <c r="T12" s="147"/>
      <c r="U12" s="147"/>
      <c r="V12" s="147"/>
      <c r="W12" s="147"/>
      <c r="X12" s="147"/>
      <c r="Y12" s="147"/>
      <c r="Z12" s="147"/>
      <c r="AA12" s="147"/>
      <c r="AB12" s="147"/>
      <c r="AC12" s="147"/>
      <c r="AD12" s="147"/>
      <c r="AE12" s="147"/>
      <c r="AF12" s="147"/>
      <c r="AG12" s="147"/>
      <c r="AH12" s="147"/>
      <c r="AI12" s="147"/>
      <c r="AJ12" s="147"/>
      <c r="AK12" s="147"/>
      <c r="AL12" s="6"/>
      <c r="AM12" s="6"/>
      <c r="AN12" s="6"/>
      <c r="AO12" s="1"/>
      <c r="AP12" s="1"/>
    </row>
    <row r="13" spans="1:42" x14ac:dyDescent="0.2">
      <c r="A13" s="37"/>
      <c r="B13" s="32">
        <v>2007</v>
      </c>
      <c r="C13" s="33" t="s">
        <v>11</v>
      </c>
      <c r="D13" s="52">
        <v>0.18060254520142383</v>
      </c>
      <c r="E13" s="24">
        <v>0.3964551713404077</v>
      </c>
      <c r="F13" s="24">
        <v>0.42294228345816848</v>
      </c>
      <c r="G13" s="24"/>
      <c r="H13" s="24"/>
      <c r="I13" s="24"/>
      <c r="J13" s="24"/>
      <c r="K13" s="24"/>
      <c r="L13" s="24"/>
      <c r="M13" s="24"/>
      <c r="N13" s="24"/>
      <c r="O13" s="24"/>
      <c r="P13" s="24"/>
      <c r="Q13" s="53"/>
      <c r="R13" s="24"/>
      <c r="S13" s="182"/>
      <c r="T13" s="182"/>
      <c r="U13" s="182"/>
      <c r="V13" s="182"/>
      <c r="W13" s="182"/>
      <c r="X13" s="182"/>
      <c r="Y13" s="182"/>
      <c r="Z13" s="182"/>
      <c r="AA13" s="182"/>
      <c r="AB13" s="182"/>
      <c r="AC13" s="182"/>
      <c r="AD13" s="182"/>
      <c r="AE13" s="182"/>
      <c r="AF13" s="182"/>
      <c r="AG13" s="182"/>
      <c r="AH13" s="182"/>
      <c r="AI13" s="182"/>
      <c r="AJ13" s="182"/>
      <c r="AK13" s="182"/>
      <c r="AL13" s="2"/>
      <c r="AM13" s="2"/>
      <c r="AN13" s="2"/>
      <c r="AO13" s="1"/>
      <c r="AP13" s="1"/>
    </row>
    <row r="14" spans="1:42" x14ac:dyDescent="0.2">
      <c r="A14" s="37"/>
      <c r="B14" s="32">
        <v>2008</v>
      </c>
      <c r="C14" s="33" t="s">
        <v>11</v>
      </c>
      <c r="D14" s="52">
        <v>0.18580006897533777</v>
      </c>
      <c r="E14" s="24">
        <v>0.38800053498802056</v>
      </c>
      <c r="F14" s="24">
        <v>0.42571198653636011</v>
      </c>
      <c r="G14" s="24">
        <v>4.874095002815851E-4</v>
      </c>
      <c r="H14" s="24"/>
      <c r="I14" s="24"/>
      <c r="J14" s="24"/>
      <c r="K14" s="24"/>
      <c r="L14" s="24"/>
      <c r="M14" s="24"/>
      <c r="N14" s="24"/>
      <c r="O14" s="24"/>
      <c r="P14" s="24"/>
      <c r="Q14" s="53"/>
      <c r="R14" s="24"/>
      <c r="S14" s="182"/>
      <c r="T14" s="182"/>
      <c r="U14" s="182"/>
      <c r="V14" s="182"/>
      <c r="W14" s="182"/>
      <c r="X14" s="182"/>
      <c r="Y14" s="182"/>
      <c r="Z14" s="182"/>
      <c r="AA14" s="182"/>
      <c r="AB14" s="182"/>
      <c r="AC14" s="182"/>
      <c r="AD14" s="182"/>
      <c r="AE14" s="182"/>
      <c r="AF14" s="182"/>
      <c r="AG14" s="182"/>
      <c r="AH14" s="182"/>
      <c r="AI14" s="182"/>
      <c r="AJ14" s="182"/>
      <c r="AK14" s="182"/>
      <c r="AL14" s="2"/>
      <c r="AM14" s="2"/>
      <c r="AN14" s="2"/>
      <c r="AO14" s="1"/>
      <c r="AP14" s="1"/>
    </row>
    <row r="15" spans="1:42" ht="13.5" thickBot="1" x14ac:dyDescent="0.25">
      <c r="A15" s="37"/>
      <c r="B15" s="32">
        <v>2009</v>
      </c>
      <c r="C15" s="33" t="s">
        <v>11</v>
      </c>
      <c r="D15" s="52">
        <v>0.19606597430320549</v>
      </c>
      <c r="E15" s="24">
        <v>0.3829290338495715</v>
      </c>
      <c r="F15" s="24">
        <v>0.42016026165724318</v>
      </c>
      <c r="G15" s="24">
        <v>8.4473018997979538E-4</v>
      </c>
      <c r="H15" s="24"/>
      <c r="I15" s="24"/>
      <c r="J15" s="24"/>
      <c r="K15" s="24"/>
      <c r="L15" s="24"/>
      <c r="M15" s="24"/>
      <c r="N15" s="24"/>
      <c r="O15" s="24"/>
      <c r="P15" s="24"/>
      <c r="Q15" s="53"/>
      <c r="R15" s="24"/>
      <c r="S15" s="182"/>
      <c r="T15" s="182"/>
      <c r="U15" s="182"/>
      <c r="V15" s="182"/>
      <c r="W15" s="182"/>
      <c r="X15" s="182"/>
      <c r="Y15" s="182"/>
      <c r="Z15" s="182"/>
      <c r="AA15" s="182"/>
      <c r="AB15" s="182"/>
      <c r="AC15" s="182"/>
      <c r="AD15" s="182"/>
      <c r="AE15" s="182"/>
      <c r="AF15" s="182"/>
      <c r="AG15" s="182"/>
      <c r="AH15" s="182"/>
      <c r="AI15" s="182"/>
      <c r="AJ15" s="182"/>
      <c r="AK15" s="182"/>
      <c r="AL15" s="2"/>
      <c r="AM15" s="2"/>
      <c r="AN15" s="2"/>
      <c r="AO15" s="1"/>
      <c r="AP15" s="1"/>
    </row>
    <row r="16" spans="1:42" ht="13.5" thickBot="1" x14ac:dyDescent="0.25">
      <c r="A16" s="103"/>
      <c r="B16" s="149" t="s">
        <v>13</v>
      </c>
      <c r="C16" s="157" t="s">
        <v>19</v>
      </c>
      <c r="D16" s="152" t="s">
        <v>37</v>
      </c>
      <c r="E16" s="152" t="s">
        <v>38</v>
      </c>
      <c r="F16" s="152" t="s">
        <v>39</v>
      </c>
      <c r="G16" s="152" t="s">
        <v>66</v>
      </c>
      <c r="H16" s="158" t="s">
        <v>40</v>
      </c>
      <c r="I16" s="152" t="s">
        <v>41</v>
      </c>
      <c r="J16" s="152" t="s">
        <v>42</v>
      </c>
      <c r="K16" s="152" t="s">
        <v>43</v>
      </c>
      <c r="L16" s="152" t="s">
        <v>44</v>
      </c>
      <c r="M16" s="152" t="s">
        <v>45</v>
      </c>
      <c r="N16" s="152" t="s">
        <v>46</v>
      </c>
      <c r="O16" s="152" t="s">
        <v>61</v>
      </c>
      <c r="P16" s="152" t="s">
        <v>65</v>
      </c>
      <c r="Q16" s="152" t="s">
        <v>69</v>
      </c>
      <c r="R16" s="184" t="s">
        <v>70</v>
      </c>
      <c r="S16" s="178"/>
      <c r="T16" s="178"/>
      <c r="U16" s="178"/>
      <c r="V16" s="178"/>
      <c r="W16" s="178"/>
      <c r="X16" s="178"/>
      <c r="Y16" s="178"/>
      <c r="Z16" s="178"/>
      <c r="AA16" s="178"/>
      <c r="AB16" s="178"/>
      <c r="AC16" s="178"/>
      <c r="AD16" s="178"/>
      <c r="AE16" s="178"/>
      <c r="AF16" s="178"/>
      <c r="AG16" s="178"/>
      <c r="AH16" s="178"/>
      <c r="AI16" s="178"/>
      <c r="AJ16" s="178"/>
      <c r="AK16" s="178"/>
      <c r="AL16" s="4"/>
      <c r="AM16" s="4"/>
      <c r="AN16" s="5"/>
      <c r="AO16" s="1"/>
      <c r="AP16" s="1"/>
    </row>
    <row r="17" spans="1:42" x14ac:dyDescent="0.2">
      <c r="A17" s="1"/>
      <c r="B17" s="42">
        <v>2010</v>
      </c>
      <c r="C17" s="31" t="s">
        <v>1</v>
      </c>
      <c r="D17" s="74">
        <v>0.19994183880601493</v>
      </c>
      <c r="E17" s="56">
        <v>0.37930820242224977</v>
      </c>
      <c r="F17" s="56">
        <v>0.4199218846888691</v>
      </c>
      <c r="G17" s="56">
        <v>8.2807408286621079E-4</v>
      </c>
      <c r="H17" s="56"/>
      <c r="I17" s="56"/>
      <c r="J17" s="56"/>
      <c r="K17" s="56"/>
      <c r="L17" s="56"/>
      <c r="M17" s="56"/>
      <c r="N17" s="24"/>
      <c r="O17" s="24"/>
      <c r="P17" s="56"/>
      <c r="Q17" s="56"/>
      <c r="R17" s="57"/>
      <c r="S17" s="147"/>
      <c r="T17" s="148"/>
      <c r="U17" s="148"/>
      <c r="V17" s="148"/>
      <c r="W17" s="148"/>
      <c r="X17" s="148"/>
      <c r="Y17" s="148"/>
      <c r="Z17" s="148"/>
      <c r="AA17" s="148"/>
      <c r="AB17" s="148"/>
      <c r="AC17" s="148"/>
      <c r="AD17" s="148"/>
      <c r="AE17" s="148"/>
      <c r="AF17" s="148"/>
      <c r="AG17" s="148"/>
      <c r="AH17" s="148"/>
      <c r="AI17" s="148"/>
      <c r="AJ17" s="148"/>
      <c r="AK17" s="148"/>
      <c r="AL17" s="1"/>
      <c r="AM17" s="1"/>
      <c r="AN17" s="1"/>
      <c r="AO17" s="1"/>
      <c r="AP17" s="1"/>
    </row>
    <row r="18" spans="1:42" x14ac:dyDescent="0.2">
      <c r="A18" s="1"/>
      <c r="B18" s="40"/>
      <c r="C18" s="33" t="s">
        <v>33</v>
      </c>
      <c r="D18" s="52">
        <v>0.20266247784976746</v>
      </c>
      <c r="E18" s="24">
        <v>0.37680786537964783</v>
      </c>
      <c r="F18" s="24">
        <v>0.41972342086659836</v>
      </c>
      <c r="G18" s="24">
        <v>8.062359039863545E-4</v>
      </c>
      <c r="H18" s="24"/>
      <c r="I18" s="24"/>
      <c r="J18" s="24"/>
      <c r="K18" s="24"/>
      <c r="L18" s="24"/>
      <c r="M18" s="24"/>
      <c r="N18" s="24"/>
      <c r="O18" s="24"/>
      <c r="P18" s="24"/>
      <c r="Q18" s="24"/>
      <c r="R18" s="53"/>
      <c r="S18" s="147"/>
      <c r="T18" s="179"/>
      <c r="U18" s="180"/>
      <c r="V18" s="148"/>
      <c r="W18" s="148"/>
      <c r="X18" s="148"/>
      <c r="Y18" s="148"/>
      <c r="Z18" s="148"/>
      <c r="AA18" s="148"/>
      <c r="AB18" s="148"/>
      <c r="AC18" s="148"/>
      <c r="AD18" s="148"/>
      <c r="AE18" s="148"/>
      <c r="AF18" s="148"/>
      <c r="AG18" s="148"/>
      <c r="AH18" s="148"/>
      <c r="AI18" s="148"/>
      <c r="AJ18" s="148"/>
      <c r="AK18" s="148"/>
      <c r="AL18" s="1"/>
      <c r="AM18" s="1"/>
      <c r="AN18" s="1"/>
      <c r="AO18" s="1"/>
      <c r="AP18" s="1"/>
    </row>
    <row r="19" spans="1:42" x14ac:dyDescent="0.2">
      <c r="A19" s="1"/>
      <c r="B19" s="40"/>
      <c r="C19" s="33" t="s">
        <v>2</v>
      </c>
      <c r="D19" s="52">
        <v>0.20703976807431346</v>
      </c>
      <c r="E19" s="24">
        <v>0.37489546843899263</v>
      </c>
      <c r="F19" s="24">
        <v>0.41713336253951883</v>
      </c>
      <c r="G19" s="24">
        <v>9.2894172546255913E-4</v>
      </c>
      <c r="H19" s="87">
        <v>2.4592217125387634E-6</v>
      </c>
      <c r="I19" s="87"/>
      <c r="J19" s="87"/>
      <c r="K19" s="87"/>
      <c r="L19" s="87"/>
      <c r="M19" s="87"/>
      <c r="N19" s="87"/>
      <c r="O19" s="87"/>
      <c r="P19" s="87"/>
      <c r="Q19" s="87"/>
      <c r="R19" s="58"/>
      <c r="S19" s="147"/>
      <c r="T19" s="179"/>
      <c r="U19" s="180"/>
      <c r="V19" s="148"/>
      <c r="W19" s="148"/>
      <c r="X19" s="148"/>
      <c r="Y19" s="148"/>
      <c r="Z19" s="148"/>
      <c r="AA19" s="148"/>
      <c r="AB19" s="148"/>
      <c r="AC19" s="148"/>
      <c r="AD19" s="148"/>
      <c r="AE19" s="148"/>
      <c r="AF19" s="148"/>
      <c r="AG19" s="148"/>
      <c r="AH19" s="148"/>
      <c r="AI19" s="148"/>
      <c r="AJ19" s="148"/>
      <c r="AK19" s="148"/>
      <c r="AL19" s="1"/>
      <c r="AM19" s="1"/>
      <c r="AN19" s="1"/>
      <c r="AO19" s="1"/>
      <c r="AP19" s="1"/>
    </row>
    <row r="20" spans="1:42" x14ac:dyDescent="0.2">
      <c r="A20" s="1"/>
      <c r="B20" s="40"/>
      <c r="C20" s="33" t="s">
        <v>3</v>
      </c>
      <c r="D20" s="52">
        <v>0.21068052078871688</v>
      </c>
      <c r="E20" s="24">
        <v>0.3707312321268989</v>
      </c>
      <c r="F20" s="24">
        <v>0.41764295765213139</v>
      </c>
      <c r="G20" s="24">
        <v>9.3693799342841049E-4</v>
      </c>
      <c r="H20" s="87">
        <v>8.3514388244257751E-6</v>
      </c>
      <c r="I20" s="87"/>
      <c r="J20" s="87"/>
      <c r="K20" s="87"/>
      <c r="L20" s="87"/>
      <c r="M20" s="87"/>
      <c r="N20" s="87"/>
      <c r="O20" s="87"/>
      <c r="P20" s="87"/>
      <c r="Q20" s="87"/>
      <c r="R20" s="58"/>
      <c r="S20" s="147"/>
      <c r="T20" s="179"/>
      <c r="U20" s="180"/>
      <c r="V20" s="148"/>
      <c r="W20" s="148"/>
      <c r="X20" s="148"/>
      <c r="Y20" s="148"/>
      <c r="Z20" s="148"/>
      <c r="AA20" s="148"/>
      <c r="AB20" s="148"/>
      <c r="AC20" s="148"/>
      <c r="AD20" s="148"/>
      <c r="AE20" s="148"/>
      <c r="AF20" s="148"/>
      <c r="AG20" s="148"/>
      <c r="AH20" s="148"/>
      <c r="AI20" s="148"/>
      <c r="AJ20" s="148"/>
      <c r="AK20" s="148"/>
      <c r="AL20" s="1"/>
      <c r="AM20" s="1"/>
      <c r="AN20" s="1"/>
      <c r="AO20" s="1"/>
      <c r="AP20" s="1"/>
    </row>
    <row r="21" spans="1:42" x14ac:dyDescent="0.2">
      <c r="A21" s="1"/>
      <c r="B21" s="40"/>
      <c r="C21" s="33" t="s">
        <v>4</v>
      </c>
      <c r="D21" s="52">
        <v>0.2140118078506402</v>
      </c>
      <c r="E21" s="24">
        <v>0.37078476098362512</v>
      </c>
      <c r="F21" s="24">
        <v>0.41425863584341382</v>
      </c>
      <c r="G21" s="24">
        <v>9.3557249767438745E-4</v>
      </c>
      <c r="H21" s="87">
        <v>9.2228246464349979E-6</v>
      </c>
      <c r="I21" s="87"/>
      <c r="J21" s="87"/>
      <c r="K21" s="87"/>
      <c r="L21" s="87"/>
      <c r="M21" s="87"/>
      <c r="N21" s="87"/>
      <c r="O21" s="87"/>
      <c r="P21" s="87"/>
      <c r="Q21" s="87"/>
      <c r="R21" s="58"/>
      <c r="S21" s="147"/>
      <c r="T21" s="179"/>
      <c r="U21" s="180"/>
      <c r="V21" s="148"/>
      <c r="W21" s="148"/>
      <c r="X21" s="148"/>
      <c r="Y21" s="148"/>
      <c r="Z21" s="148"/>
      <c r="AA21" s="148"/>
      <c r="AB21" s="148"/>
      <c r="AC21" s="148"/>
      <c r="AD21" s="148"/>
      <c r="AE21" s="148"/>
      <c r="AF21" s="148"/>
      <c r="AG21" s="148"/>
      <c r="AH21" s="148"/>
      <c r="AI21" s="148"/>
      <c r="AJ21" s="148"/>
      <c r="AK21" s="148"/>
      <c r="AL21" s="1"/>
      <c r="AM21" s="1"/>
      <c r="AN21" s="1"/>
      <c r="AO21" s="1"/>
      <c r="AP21" s="1"/>
    </row>
    <row r="22" spans="1:42" x14ac:dyDescent="0.2">
      <c r="A22" s="1"/>
      <c r="B22" s="40"/>
      <c r="C22" s="33" t="s">
        <v>5</v>
      </c>
      <c r="D22" s="52">
        <v>0.21343134801218749</v>
      </c>
      <c r="E22" s="24">
        <v>0.36861873161192632</v>
      </c>
      <c r="F22" s="24">
        <v>0.41695587887340063</v>
      </c>
      <c r="G22" s="24">
        <v>9.8481632355549784E-4</v>
      </c>
      <c r="H22" s="87">
        <v>9.2251789300329968E-6</v>
      </c>
      <c r="I22" s="87"/>
      <c r="J22" s="87"/>
      <c r="K22" s="87"/>
      <c r="L22" s="87"/>
      <c r="M22" s="87"/>
      <c r="N22" s="87"/>
      <c r="O22" s="87"/>
      <c r="P22" s="87"/>
      <c r="Q22" s="87"/>
      <c r="R22" s="58"/>
      <c r="S22" s="147"/>
      <c r="T22" s="179"/>
      <c r="U22" s="180"/>
      <c r="V22" s="148"/>
      <c r="W22" s="148"/>
      <c r="X22" s="148"/>
      <c r="Y22" s="113"/>
      <c r="Z22" s="113"/>
      <c r="AA22" s="113"/>
      <c r="AB22" s="113"/>
      <c r="AC22" s="148"/>
      <c r="AD22" s="113"/>
      <c r="AE22" s="113"/>
      <c r="AF22" s="113"/>
      <c r="AG22" s="113"/>
      <c r="AH22" s="113"/>
      <c r="AI22" s="113"/>
      <c r="AJ22" s="113"/>
      <c r="AK22" s="176"/>
      <c r="AL22" s="1"/>
      <c r="AM22" s="1"/>
      <c r="AN22" s="1"/>
      <c r="AO22" s="1"/>
      <c r="AP22" s="1"/>
    </row>
    <row r="23" spans="1:42" x14ac:dyDescent="0.2">
      <c r="A23" s="1"/>
      <c r="B23" s="40"/>
      <c r="C23" s="33" t="s">
        <v>6</v>
      </c>
      <c r="D23" s="52">
        <v>0.21420003522303432</v>
      </c>
      <c r="E23" s="24">
        <v>0.36832989099702729</v>
      </c>
      <c r="F23" s="24">
        <v>0.41635572767205836</v>
      </c>
      <c r="G23" s="24">
        <v>1.103883820460623E-3</v>
      </c>
      <c r="H23" s="87">
        <v>1.0462287419397497E-5</v>
      </c>
      <c r="I23" s="87"/>
      <c r="J23" s="87"/>
      <c r="K23" s="87"/>
      <c r="L23" s="87"/>
      <c r="M23" s="87"/>
      <c r="N23" s="87"/>
      <c r="O23" s="87"/>
      <c r="P23" s="87"/>
      <c r="Q23" s="87"/>
      <c r="R23" s="58"/>
      <c r="S23" s="147"/>
      <c r="T23" s="181"/>
      <c r="U23" s="181"/>
      <c r="V23" s="148"/>
      <c r="W23" s="148"/>
      <c r="X23" s="148"/>
      <c r="Y23" s="113"/>
      <c r="Z23" s="113"/>
      <c r="AA23" s="113"/>
      <c r="AB23" s="113"/>
      <c r="AC23" s="148"/>
      <c r="AD23" s="113"/>
      <c r="AE23" s="113"/>
      <c r="AF23" s="113"/>
      <c r="AG23" s="113"/>
      <c r="AH23" s="113"/>
      <c r="AI23" s="113"/>
      <c r="AJ23" s="113"/>
      <c r="AK23" s="176"/>
      <c r="AL23" s="1"/>
      <c r="AM23" s="1"/>
      <c r="AN23" s="1"/>
      <c r="AO23" s="1"/>
      <c r="AP23" s="1"/>
    </row>
    <row r="24" spans="1:42" x14ac:dyDescent="0.2">
      <c r="A24" s="1"/>
      <c r="B24" s="40"/>
      <c r="C24" s="33" t="s">
        <v>7</v>
      </c>
      <c r="D24" s="52">
        <v>0.21783658821551025</v>
      </c>
      <c r="E24" s="24">
        <v>0.36275088878282963</v>
      </c>
      <c r="F24" s="24">
        <v>0.41816979670725557</v>
      </c>
      <c r="G24" s="24">
        <v>1.2029906658593676E-3</v>
      </c>
      <c r="H24" s="87">
        <v>3.9735628545197415E-5</v>
      </c>
      <c r="I24" s="87"/>
      <c r="J24" s="87"/>
      <c r="K24" s="87"/>
      <c r="L24" s="87"/>
      <c r="M24" s="87"/>
      <c r="N24" s="87"/>
      <c r="O24" s="87"/>
      <c r="P24" s="87"/>
      <c r="Q24" s="87"/>
      <c r="R24" s="58"/>
      <c r="S24" s="147"/>
      <c r="T24" s="181"/>
      <c r="U24" s="181"/>
      <c r="V24" s="148"/>
      <c r="W24" s="148"/>
      <c r="X24" s="148"/>
      <c r="Y24" s="113"/>
      <c r="Z24" s="113"/>
      <c r="AA24" s="113"/>
      <c r="AB24" s="113"/>
      <c r="AC24" s="148"/>
      <c r="AD24" s="113"/>
      <c r="AE24" s="113"/>
      <c r="AF24" s="113"/>
      <c r="AG24" s="113"/>
      <c r="AH24" s="113"/>
      <c r="AI24" s="113"/>
      <c r="AJ24" s="113"/>
      <c r="AK24" s="176"/>
      <c r="AL24" s="1"/>
      <c r="AM24" s="1"/>
      <c r="AN24" s="1"/>
      <c r="AO24" s="1"/>
      <c r="AP24" s="1"/>
    </row>
    <row r="25" spans="1:42" x14ac:dyDescent="0.2">
      <c r="A25" s="1"/>
      <c r="B25" s="40"/>
      <c r="C25" s="33" t="s">
        <v>8</v>
      </c>
      <c r="D25" s="52">
        <v>0.21753580978359383</v>
      </c>
      <c r="E25" s="24">
        <v>0.36268625928971954</v>
      </c>
      <c r="F25" s="24">
        <v>0.41847878059001237</v>
      </c>
      <c r="G25" s="24">
        <v>1.2545309561015747E-3</v>
      </c>
      <c r="H25" s="87">
        <v>4.4619380572678007E-5</v>
      </c>
      <c r="I25" s="87"/>
      <c r="J25" s="87"/>
      <c r="K25" s="87"/>
      <c r="L25" s="87"/>
      <c r="M25" s="87"/>
      <c r="N25" s="87"/>
      <c r="O25" s="87"/>
      <c r="P25" s="87"/>
      <c r="Q25" s="87"/>
      <c r="R25" s="58"/>
      <c r="S25" s="147"/>
      <c r="T25" s="181"/>
      <c r="U25" s="181"/>
      <c r="V25" s="148"/>
      <c r="W25" s="148"/>
      <c r="X25" s="148"/>
      <c r="Y25" s="113"/>
      <c r="Z25" s="113"/>
      <c r="AA25" s="113"/>
      <c r="AB25" s="113"/>
      <c r="AC25" s="176"/>
      <c r="AD25" s="176"/>
      <c r="AE25" s="176"/>
      <c r="AF25" s="176"/>
      <c r="AG25" s="176"/>
      <c r="AH25" s="176"/>
      <c r="AI25" s="176"/>
      <c r="AJ25" s="176"/>
      <c r="AK25" s="176"/>
      <c r="AL25" s="1"/>
      <c r="AM25" s="1"/>
      <c r="AN25" s="1"/>
      <c r="AO25" s="1"/>
      <c r="AP25" s="1"/>
    </row>
    <row r="26" spans="1:42" x14ac:dyDescent="0.2">
      <c r="A26" s="1"/>
      <c r="B26" s="40"/>
      <c r="C26" s="33" t="s">
        <v>9</v>
      </c>
      <c r="D26" s="52">
        <v>0.22407891266798882</v>
      </c>
      <c r="E26" s="24">
        <v>0.35850226310446126</v>
      </c>
      <c r="F26" s="24">
        <v>0.41604181612631858</v>
      </c>
      <c r="G26" s="24">
        <v>1.3343618950650334E-3</v>
      </c>
      <c r="H26" s="87">
        <v>4.2646206166278464E-5</v>
      </c>
      <c r="I26" s="87"/>
      <c r="J26" s="87"/>
      <c r="K26" s="87"/>
      <c r="L26" s="87"/>
      <c r="M26" s="87"/>
      <c r="N26" s="87"/>
      <c r="O26" s="87"/>
      <c r="P26" s="87"/>
      <c r="Q26" s="87"/>
      <c r="R26" s="58"/>
      <c r="S26" s="169"/>
      <c r="T26" s="113"/>
      <c r="U26" s="113"/>
      <c r="V26" s="113"/>
      <c r="W26" s="113"/>
      <c r="X26" s="113"/>
      <c r="Y26" s="113"/>
      <c r="Z26" s="113"/>
      <c r="AA26" s="113"/>
      <c r="AB26" s="113"/>
      <c r="AC26" s="176"/>
      <c r="AD26" s="176"/>
      <c r="AE26" s="176"/>
      <c r="AF26" s="176"/>
      <c r="AG26" s="176"/>
      <c r="AH26" s="176"/>
      <c r="AI26" s="176"/>
      <c r="AJ26" s="176"/>
      <c r="AK26" s="176"/>
      <c r="AL26" s="1"/>
      <c r="AM26" s="1"/>
      <c r="AN26" s="1"/>
      <c r="AO26" s="1"/>
      <c r="AP26" s="1"/>
    </row>
    <row r="27" spans="1:42" x14ac:dyDescent="0.2">
      <c r="A27" s="1"/>
      <c r="B27" s="40"/>
      <c r="C27" s="33" t="s">
        <v>10</v>
      </c>
      <c r="D27" s="52">
        <v>0.22280411009931428</v>
      </c>
      <c r="E27" s="24">
        <v>0.3621086085744627</v>
      </c>
      <c r="F27" s="24">
        <v>0.41361689725636974</v>
      </c>
      <c r="G27" s="24">
        <v>1.4360867703653733E-3</v>
      </c>
      <c r="H27" s="87">
        <v>3.4297299487888841E-5</v>
      </c>
      <c r="I27" s="87"/>
      <c r="J27" s="87"/>
      <c r="K27" s="87"/>
      <c r="L27" s="87"/>
      <c r="M27" s="87"/>
      <c r="N27" s="87"/>
      <c r="O27" s="87"/>
      <c r="P27" s="87"/>
      <c r="Q27" s="87"/>
      <c r="R27" s="58"/>
      <c r="S27" s="6"/>
      <c r="T27" s="176"/>
      <c r="U27" s="176"/>
      <c r="V27" s="176"/>
      <c r="W27" s="176"/>
      <c r="X27" s="176"/>
      <c r="Y27" s="176"/>
      <c r="Z27" s="176"/>
      <c r="AA27" s="176"/>
      <c r="AB27" s="176"/>
      <c r="AC27" s="176"/>
      <c r="AD27" s="176"/>
      <c r="AE27" s="176"/>
      <c r="AF27" s="176"/>
      <c r="AG27" s="176"/>
      <c r="AH27" s="176"/>
      <c r="AI27" s="176"/>
      <c r="AJ27" s="176"/>
      <c r="AK27" s="176"/>
      <c r="AL27" s="1"/>
      <c r="AM27" s="1"/>
      <c r="AN27" s="1"/>
      <c r="AO27" s="1"/>
      <c r="AP27" s="1"/>
    </row>
    <row r="28" spans="1:42" ht="13.5" thickBot="1" x14ac:dyDescent="0.25">
      <c r="A28" s="1"/>
      <c r="B28" s="41"/>
      <c r="C28" s="35" t="s">
        <v>11</v>
      </c>
      <c r="D28" s="54">
        <v>0.22493771736209944</v>
      </c>
      <c r="E28" s="55">
        <v>0.36415478916688604</v>
      </c>
      <c r="F28" s="55">
        <v>0.40948780495422127</v>
      </c>
      <c r="G28" s="55">
        <v>1.3881051822761379E-3</v>
      </c>
      <c r="H28" s="88">
        <v>3.1583334517078723E-5</v>
      </c>
      <c r="I28" s="88"/>
      <c r="J28" s="88"/>
      <c r="K28" s="88"/>
      <c r="L28" s="88"/>
      <c r="M28" s="88"/>
      <c r="N28" s="88"/>
      <c r="O28" s="88"/>
      <c r="P28" s="88"/>
      <c r="Q28" s="88"/>
      <c r="R28" s="59"/>
      <c r="S28" s="6"/>
      <c r="T28" s="176"/>
      <c r="U28" s="176"/>
      <c r="V28" s="176"/>
      <c r="W28" s="176"/>
      <c r="X28" s="176"/>
      <c r="Y28" s="176"/>
      <c r="Z28" s="176"/>
      <c r="AA28" s="176"/>
      <c r="AB28" s="176"/>
      <c r="AC28" s="176"/>
      <c r="AD28" s="176"/>
      <c r="AE28" s="176"/>
      <c r="AF28" s="176"/>
      <c r="AG28" s="176"/>
      <c r="AH28" s="176"/>
      <c r="AI28" s="176"/>
      <c r="AJ28" s="176"/>
      <c r="AK28" s="176"/>
      <c r="AL28" s="1"/>
      <c r="AM28" s="1"/>
      <c r="AN28" s="1"/>
      <c r="AO28" s="1"/>
      <c r="AP28" s="1"/>
    </row>
    <row r="29" spans="1:42" x14ac:dyDescent="0.2">
      <c r="A29" s="1"/>
      <c r="B29" s="42">
        <v>2011</v>
      </c>
      <c r="C29" s="33" t="s">
        <v>1</v>
      </c>
      <c r="D29" s="74">
        <v>0.22443303880603963</v>
      </c>
      <c r="E29" s="56">
        <v>0.36411519496336853</v>
      </c>
      <c r="F29" s="56">
        <v>0.40998904678755604</v>
      </c>
      <c r="G29" s="56">
        <v>1.4395908660081761E-3</v>
      </c>
      <c r="H29" s="89">
        <v>2.3128577027593546E-5</v>
      </c>
      <c r="I29" s="89"/>
      <c r="J29" s="89"/>
      <c r="K29" s="89"/>
      <c r="L29" s="89"/>
      <c r="M29" s="89"/>
      <c r="N29" s="87"/>
      <c r="O29" s="87"/>
      <c r="P29" s="87"/>
      <c r="Q29" s="87"/>
      <c r="R29" s="58"/>
      <c r="S29" s="147"/>
      <c r="T29" s="148"/>
      <c r="U29" s="148"/>
      <c r="V29" s="148"/>
      <c r="W29" s="148"/>
      <c r="X29" s="148"/>
      <c r="Y29" s="148"/>
      <c r="Z29" s="148"/>
      <c r="AA29" s="148"/>
      <c r="AB29" s="148"/>
      <c r="AC29" s="148"/>
      <c r="AD29" s="148"/>
      <c r="AE29" s="148"/>
      <c r="AF29" s="148"/>
      <c r="AG29" s="148"/>
      <c r="AH29" s="1"/>
      <c r="AI29" s="1"/>
      <c r="AJ29" s="1"/>
      <c r="AK29" s="1"/>
      <c r="AL29" s="1"/>
      <c r="AM29" s="1"/>
      <c r="AN29" s="1"/>
      <c r="AO29" s="1"/>
      <c r="AP29" s="1"/>
    </row>
    <row r="30" spans="1:42" x14ac:dyDescent="0.2">
      <c r="A30" s="1"/>
      <c r="B30" s="40"/>
      <c r="C30" s="33" t="s">
        <v>33</v>
      </c>
      <c r="D30" s="52">
        <v>0.22549545890954673</v>
      </c>
      <c r="E30" s="24">
        <v>0.36238499381650652</v>
      </c>
      <c r="F30" s="24">
        <v>0.41063218126629314</v>
      </c>
      <c r="G30" s="24">
        <v>1.4609352703749507E-3</v>
      </c>
      <c r="H30" s="87">
        <v>2.6430737278671304E-5</v>
      </c>
      <c r="I30" s="87"/>
      <c r="J30" s="87"/>
      <c r="K30" s="87"/>
      <c r="L30" s="87"/>
      <c r="M30" s="87"/>
      <c r="N30" s="87"/>
      <c r="O30" s="87"/>
      <c r="P30" s="87"/>
      <c r="Q30" s="87"/>
      <c r="R30" s="58"/>
      <c r="S30" s="147"/>
      <c r="T30" s="148"/>
      <c r="U30" s="148"/>
      <c r="V30" s="148"/>
      <c r="W30" s="148"/>
      <c r="X30" s="148"/>
      <c r="Y30" s="148"/>
      <c r="Z30" s="148"/>
      <c r="AA30" s="148"/>
      <c r="AB30" s="148"/>
      <c r="AC30" s="148"/>
      <c r="AD30" s="148"/>
      <c r="AE30" s="148"/>
      <c r="AF30" s="148"/>
      <c r="AG30" s="148"/>
      <c r="AH30" s="1"/>
      <c r="AI30" s="1"/>
      <c r="AJ30" s="1"/>
      <c r="AK30" s="1"/>
      <c r="AL30" s="1"/>
      <c r="AM30" s="1"/>
      <c r="AN30" s="1"/>
      <c r="AO30" s="1"/>
      <c r="AP30" s="1"/>
    </row>
    <row r="31" spans="1:42" x14ac:dyDescent="0.2">
      <c r="A31" s="1"/>
      <c r="B31" s="40"/>
      <c r="C31" s="33" t="s">
        <v>2</v>
      </c>
      <c r="D31" s="52">
        <v>0.22593851346882604</v>
      </c>
      <c r="E31" s="24">
        <v>0.3662259836564622</v>
      </c>
      <c r="F31" s="24">
        <v>0.40617896200487724</v>
      </c>
      <c r="G31" s="24">
        <v>1.6220922318666362E-3</v>
      </c>
      <c r="H31" s="87">
        <v>3.4448637967879282E-5</v>
      </c>
      <c r="I31" s="87"/>
      <c r="J31" s="87"/>
      <c r="K31" s="87"/>
      <c r="L31" s="87"/>
      <c r="M31" s="87"/>
      <c r="N31" s="87"/>
      <c r="O31" s="87"/>
      <c r="P31" s="87"/>
      <c r="Q31" s="87"/>
      <c r="R31" s="58"/>
      <c r="S31" s="169"/>
      <c r="T31" s="113"/>
      <c r="U31" s="113"/>
      <c r="V31" s="113"/>
      <c r="W31" s="113"/>
      <c r="X31" s="113"/>
      <c r="Y31" s="113"/>
      <c r="Z31" s="113"/>
      <c r="AA31" s="113"/>
      <c r="AB31" s="113"/>
      <c r="AC31" s="113"/>
      <c r="AD31" s="113"/>
      <c r="AE31" s="113"/>
      <c r="AF31" s="113"/>
      <c r="AG31" s="1"/>
      <c r="AH31" s="1"/>
      <c r="AI31" s="1"/>
      <c r="AJ31" s="1"/>
      <c r="AK31" s="1"/>
      <c r="AL31" s="1"/>
      <c r="AM31" s="1"/>
      <c r="AN31" s="1"/>
      <c r="AO31" s="1"/>
      <c r="AP31" s="1"/>
    </row>
    <row r="32" spans="1:42" x14ac:dyDescent="0.2">
      <c r="A32" s="1"/>
      <c r="B32" s="76"/>
      <c r="C32" s="33" t="s">
        <v>3</v>
      </c>
      <c r="D32" s="52">
        <v>0.22703109543885946</v>
      </c>
      <c r="E32" s="24">
        <v>0.36422977612575547</v>
      </c>
      <c r="F32" s="24">
        <v>0.40711904638436391</v>
      </c>
      <c r="G32" s="24">
        <v>1.5856902862588511E-3</v>
      </c>
      <c r="H32" s="87">
        <v>3.4391764762285884E-5</v>
      </c>
      <c r="I32" s="87"/>
      <c r="J32" s="87"/>
      <c r="K32" s="87"/>
      <c r="L32" s="87"/>
      <c r="M32" s="87"/>
      <c r="N32" s="87"/>
      <c r="O32" s="87"/>
      <c r="P32" s="87"/>
      <c r="Q32" s="87"/>
      <c r="R32" s="58"/>
      <c r="S32" s="169"/>
      <c r="T32" s="113"/>
      <c r="U32" s="113"/>
      <c r="V32" s="113"/>
      <c r="W32" s="113"/>
      <c r="X32" s="113"/>
      <c r="Y32" s="113"/>
      <c r="Z32" s="113"/>
      <c r="AA32" s="113"/>
      <c r="AB32" s="113"/>
      <c r="AC32" s="113"/>
      <c r="AD32" s="113"/>
      <c r="AE32" s="113"/>
      <c r="AF32" s="113"/>
      <c r="AG32" s="1"/>
      <c r="AH32" s="1"/>
      <c r="AI32" s="1"/>
      <c r="AJ32" s="1"/>
      <c r="AK32" s="1"/>
      <c r="AL32" s="1"/>
      <c r="AM32" s="1"/>
      <c r="AN32" s="1"/>
      <c r="AO32" s="1"/>
      <c r="AP32" s="1"/>
    </row>
    <row r="33" spans="1:42" x14ac:dyDescent="0.2">
      <c r="A33" s="1"/>
      <c r="B33" s="40"/>
      <c r="C33" s="33" t="s">
        <v>4</v>
      </c>
      <c r="D33" s="52">
        <v>0.22687759963639292</v>
      </c>
      <c r="E33" s="24">
        <v>0.36582518880100257</v>
      </c>
      <c r="F33" s="24">
        <v>0.40564909731990606</v>
      </c>
      <c r="G33" s="24">
        <v>1.6146617728088077E-3</v>
      </c>
      <c r="H33" s="87">
        <v>3.345246988963489E-5</v>
      </c>
      <c r="I33" s="87"/>
      <c r="J33" s="87"/>
      <c r="K33" s="87"/>
      <c r="L33" s="87"/>
      <c r="M33" s="87"/>
      <c r="N33" s="87"/>
      <c r="O33" s="87"/>
      <c r="P33" s="87"/>
      <c r="Q33" s="87"/>
      <c r="R33" s="58"/>
      <c r="S33" s="169"/>
      <c r="T33" s="113"/>
      <c r="U33" s="113"/>
      <c r="V33" s="113"/>
      <c r="W33" s="113"/>
      <c r="X33" s="113"/>
      <c r="Y33" s="113"/>
      <c r="Z33" s="113"/>
      <c r="AA33" s="113"/>
      <c r="AB33" s="113"/>
      <c r="AC33" s="113"/>
      <c r="AD33" s="113"/>
      <c r="AE33" s="113"/>
      <c r="AF33" s="113"/>
      <c r="AG33" s="1"/>
      <c r="AH33" s="1"/>
      <c r="AI33" s="1"/>
      <c r="AJ33" s="1"/>
      <c r="AK33" s="1"/>
      <c r="AL33" s="1"/>
      <c r="AM33" s="1"/>
      <c r="AN33" s="1"/>
      <c r="AO33" s="1"/>
      <c r="AP33" s="1"/>
    </row>
    <row r="34" spans="1:42" x14ac:dyDescent="0.2">
      <c r="A34" s="1"/>
      <c r="B34" s="40"/>
      <c r="C34" s="33" t="s">
        <v>5</v>
      </c>
      <c r="D34" s="52">
        <v>0.22776022970656795</v>
      </c>
      <c r="E34" s="24">
        <v>0.36618564005089271</v>
      </c>
      <c r="F34" s="24">
        <v>0.40442035424971429</v>
      </c>
      <c r="G34" s="24">
        <v>1.6008898864982195E-3</v>
      </c>
      <c r="H34" s="87">
        <v>3.2886106326839724E-5</v>
      </c>
      <c r="I34" s="87"/>
      <c r="J34" s="87"/>
      <c r="K34" s="87"/>
      <c r="L34" s="87"/>
      <c r="M34" s="87"/>
      <c r="N34" s="87"/>
      <c r="O34" s="87"/>
      <c r="P34" s="87"/>
      <c r="Q34" s="87"/>
      <c r="R34" s="58"/>
      <c r="S34" s="169"/>
      <c r="T34" s="113"/>
      <c r="U34" s="113"/>
      <c r="V34" s="113"/>
      <c r="W34" s="113"/>
      <c r="X34" s="113"/>
      <c r="Y34" s="113"/>
      <c r="Z34" s="113"/>
      <c r="AA34" s="113"/>
      <c r="AB34" s="113"/>
      <c r="AC34" s="113"/>
      <c r="AD34" s="113"/>
      <c r="AE34" s="113"/>
      <c r="AF34" s="113"/>
      <c r="AG34" s="1"/>
      <c r="AH34" s="1"/>
      <c r="AI34" s="1"/>
      <c r="AJ34" s="1"/>
      <c r="AK34" s="1"/>
      <c r="AL34" s="1"/>
      <c r="AM34" s="1"/>
      <c r="AN34" s="1"/>
      <c r="AO34" s="1"/>
      <c r="AP34" s="1"/>
    </row>
    <row r="35" spans="1:42" x14ac:dyDescent="0.2">
      <c r="A35" s="1"/>
      <c r="B35" s="76"/>
      <c r="C35" s="33" t="s">
        <v>6</v>
      </c>
      <c r="D35" s="52">
        <v>0.22850759478772625</v>
      </c>
      <c r="E35" s="24">
        <v>0.36910565073870938</v>
      </c>
      <c r="F35" s="24">
        <v>0.4007914062028165</v>
      </c>
      <c r="G35" s="24">
        <v>1.5643179592258851E-3</v>
      </c>
      <c r="H35" s="87">
        <v>3.1030311521959202E-5</v>
      </c>
      <c r="I35" s="87"/>
      <c r="J35" s="87"/>
      <c r="K35" s="87"/>
      <c r="L35" s="87"/>
      <c r="M35" s="87"/>
      <c r="N35" s="87"/>
      <c r="O35" s="87"/>
      <c r="P35" s="87"/>
      <c r="Q35" s="87"/>
      <c r="R35" s="58"/>
      <c r="S35" s="6"/>
      <c r="T35" s="1"/>
      <c r="U35" s="1"/>
      <c r="V35" s="1"/>
      <c r="W35" s="1"/>
      <c r="X35" s="1"/>
      <c r="Y35" s="1"/>
      <c r="Z35" s="1"/>
      <c r="AA35" s="1"/>
      <c r="AB35" s="1"/>
      <c r="AC35" s="1"/>
      <c r="AD35" s="1"/>
      <c r="AE35" s="1"/>
      <c r="AF35" s="1"/>
      <c r="AG35" s="1"/>
      <c r="AH35" s="1"/>
      <c r="AI35" s="1"/>
      <c r="AJ35" s="1"/>
      <c r="AK35" s="1"/>
      <c r="AL35" s="1"/>
      <c r="AM35" s="1"/>
      <c r="AN35" s="1"/>
      <c r="AO35" s="1"/>
      <c r="AP35" s="1"/>
    </row>
    <row r="36" spans="1:42" x14ac:dyDescent="0.2">
      <c r="A36" s="1"/>
      <c r="B36" s="40"/>
      <c r="C36" s="33" t="s">
        <v>7</v>
      </c>
      <c r="D36" s="52">
        <v>0.2301840201028123</v>
      </c>
      <c r="E36" s="24">
        <v>0.36985615677000644</v>
      </c>
      <c r="F36" s="24">
        <v>0.39828001748185776</v>
      </c>
      <c r="G36" s="24">
        <v>1.6407920859126813E-3</v>
      </c>
      <c r="H36" s="87">
        <v>3.4662956421996005E-5</v>
      </c>
      <c r="I36" s="87">
        <v>4.3506029888453378E-6</v>
      </c>
      <c r="J36" s="87"/>
      <c r="K36" s="87"/>
      <c r="L36" s="87"/>
      <c r="M36" s="87"/>
      <c r="N36" s="87"/>
      <c r="O36" s="87"/>
      <c r="P36" s="87"/>
      <c r="Q36" s="87"/>
      <c r="R36" s="58"/>
      <c r="S36" s="6"/>
      <c r="T36" s="1"/>
      <c r="U36" s="1"/>
      <c r="V36" s="1"/>
      <c r="W36" s="1"/>
      <c r="X36" s="1"/>
      <c r="Y36" s="1"/>
      <c r="Z36" s="1"/>
      <c r="AA36" s="1"/>
      <c r="AB36" s="1"/>
      <c r="AC36" s="1"/>
      <c r="AD36" s="1"/>
      <c r="AE36" s="1"/>
      <c r="AF36" s="1"/>
      <c r="AG36" s="1"/>
      <c r="AH36" s="1"/>
      <c r="AI36" s="1"/>
      <c r="AJ36" s="1"/>
      <c r="AK36" s="1"/>
      <c r="AL36" s="1"/>
      <c r="AM36" s="1"/>
      <c r="AN36" s="1"/>
      <c r="AO36" s="1"/>
      <c r="AP36" s="1"/>
    </row>
    <row r="37" spans="1:42" x14ac:dyDescent="0.2">
      <c r="A37" s="1"/>
      <c r="B37" s="40"/>
      <c r="C37" s="33" t="s">
        <v>8</v>
      </c>
      <c r="D37" s="52">
        <v>0.2375742840509229</v>
      </c>
      <c r="E37" s="24">
        <v>0.36773605138543974</v>
      </c>
      <c r="F37" s="24">
        <v>0.39307141702418819</v>
      </c>
      <c r="G37" s="24">
        <v>1.5959333226928441E-3</v>
      </c>
      <c r="H37" s="87">
        <v>2.231421675628688E-5</v>
      </c>
      <c r="I37" s="87">
        <v>0</v>
      </c>
      <c r="J37" s="87"/>
      <c r="K37" s="87"/>
      <c r="L37" s="87"/>
      <c r="M37" s="87"/>
      <c r="N37" s="87"/>
      <c r="O37" s="87"/>
      <c r="P37" s="87"/>
      <c r="Q37" s="87"/>
      <c r="R37" s="58"/>
      <c r="S37" s="6"/>
      <c r="T37" s="1"/>
      <c r="U37" s="1"/>
      <c r="V37" s="1"/>
      <c r="W37" s="1"/>
      <c r="X37" s="1"/>
      <c r="Y37" s="1"/>
      <c r="Z37" s="1"/>
      <c r="AA37" s="1"/>
      <c r="AB37" s="1"/>
      <c r="AC37" s="1"/>
      <c r="AD37" s="1"/>
      <c r="AE37" s="1"/>
      <c r="AF37" s="1"/>
      <c r="AG37" s="1"/>
      <c r="AH37" s="1"/>
      <c r="AI37" s="1"/>
      <c r="AJ37" s="1"/>
      <c r="AK37" s="1"/>
      <c r="AL37" s="1"/>
      <c r="AM37" s="1"/>
      <c r="AN37" s="1"/>
      <c r="AO37" s="1"/>
      <c r="AP37" s="1"/>
    </row>
    <row r="38" spans="1:42" x14ac:dyDescent="0.2">
      <c r="A38" s="1"/>
      <c r="B38" s="76"/>
      <c r="C38" s="33" t="s">
        <v>9</v>
      </c>
      <c r="D38" s="52">
        <v>0.23688137184430536</v>
      </c>
      <c r="E38" s="24">
        <v>0.36994728151131701</v>
      </c>
      <c r="F38" s="24">
        <v>0.3914666066589747</v>
      </c>
      <c r="G38" s="24">
        <v>1.6425524243253297E-3</v>
      </c>
      <c r="H38" s="87">
        <v>4.935006292714433E-5</v>
      </c>
      <c r="I38" s="87">
        <v>1.2837528150699184E-5</v>
      </c>
      <c r="J38" s="87"/>
      <c r="K38" s="87"/>
      <c r="L38" s="87"/>
      <c r="M38" s="87"/>
      <c r="N38" s="87"/>
      <c r="O38" s="87"/>
      <c r="P38" s="87"/>
      <c r="Q38" s="87"/>
      <c r="R38" s="58"/>
      <c r="S38" s="6"/>
      <c r="T38" s="1"/>
      <c r="U38" s="1"/>
      <c r="V38" s="1"/>
      <c r="W38" s="1"/>
      <c r="X38" s="1"/>
      <c r="Y38" s="1"/>
      <c r="Z38" s="1"/>
      <c r="AA38" s="1"/>
      <c r="AB38" s="1"/>
      <c r="AC38" s="1"/>
      <c r="AD38" s="1"/>
      <c r="AE38" s="1"/>
      <c r="AF38" s="1"/>
      <c r="AG38" s="1"/>
      <c r="AH38" s="1"/>
      <c r="AI38" s="1"/>
      <c r="AJ38" s="1"/>
      <c r="AK38" s="1"/>
      <c r="AL38" s="1"/>
      <c r="AM38" s="1"/>
      <c r="AN38" s="1"/>
      <c r="AO38" s="1"/>
      <c r="AP38" s="1"/>
    </row>
    <row r="39" spans="1:42" x14ac:dyDescent="0.2">
      <c r="A39" s="1"/>
      <c r="B39" s="40"/>
      <c r="C39" s="33" t="s">
        <v>10</v>
      </c>
      <c r="D39" s="52">
        <v>0.23736032407296381</v>
      </c>
      <c r="E39" s="24">
        <v>0.36959359143671688</v>
      </c>
      <c r="F39" s="24">
        <v>0.39129271775217517</v>
      </c>
      <c r="G39" s="24">
        <v>1.6832246755155637E-3</v>
      </c>
      <c r="H39" s="87">
        <v>4.7546892256108355E-5</v>
      </c>
      <c r="I39" s="87">
        <v>2.2595170372436333E-5</v>
      </c>
      <c r="J39" s="87"/>
      <c r="K39" s="87"/>
      <c r="L39" s="87"/>
      <c r="M39" s="87"/>
      <c r="N39" s="87"/>
      <c r="O39" s="87"/>
      <c r="P39" s="87"/>
      <c r="Q39" s="87"/>
      <c r="R39" s="58"/>
      <c r="S39" s="6"/>
      <c r="T39" s="1"/>
      <c r="U39" s="1"/>
      <c r="V39" s="1"/>
      <c r="W39" s="1"/>
      <c r="X39" s="1"/>
      <c r="Y39" s="1"/>
      <c r="Z39" s="1"/>
      <c r="AA39" s="1"/>
      <c r="AB39" s="1"/>
      <c r="AC39" s="1"/>
      <c r="AD39" s="1"/>
      <c r="AE39" s="1"/>
      <c r="AF39" s="1"/>
      <c r="AG39" s="1"/>
      <c r="AH39" s="1"/>
      <c r="AI39" s="1"/>
      <c r="AJ39" s="1"/>
      <c r="AK39" s="1"/>
      <c r="AL39" s="1"/>
      <c r="AM39" s="1"/>
      <c r="AN39" s="1"/>
      <c r="AO39" s="1"/>
      <c r="AP39" s="1"/>
    </row>
    <row r="40" spans="1:42" ht="13.5" thickBot="1" x14ac:dyDescent="0.25">
      <c r="A40" s="1"/>
      <c r="B40" s="41"/>
      <c r="C40" s="35" t="s">
        <v>11</v>
      </c>
      <c r="D40" s="54">
        <v>0.23137538063659432</v>
      </c>
      <c r="E40" s="55">
        <v>0.37444938994180121</v>
      </c>
      <c r="F40" s="55">
        <v>0.39240469117797838</v>
      </c>
      <c r="G40" s="55">
        <v>1.6765666238618545E-3</v>
      </c>
      <c r="H40" s="88">
        <v>5.2699391913547186E-5</v>
      </c>
      <c r="I40" s="88">
        <v>4.1272227850660676E-5</v>
      </c>
      <c r="J40" s="88"/>
      <c r="K40" s="88"/>
      <c r="L40" s="88"/>
      <c r="M40" s="88"/>
      <c r="N40" s="88"/>
      <c r="O40" s="88"/>
      <c r="P40" s="88"/>
      <c r="Q40" s="88"/>
      <c r="R40" s="59"/>
      <c r="S40" s="6"/>
      <c r="T40" s="1"/>
      <c r="U40" s="1"/>
      <c r="V40" s="1"/>
      <c r="W40" s="1"/>
      <c r="X40" s="1"/>
      <c r="Y40" s="1"/>
      <c r="Z40" s="1"/>
      <c r="AA40" s="1"/>
      <c r="AB40" s="1"/>
      <c r="AC40" s="1"/>
      <c r="AD40" s="1"/>
      <c r="AE40" s="1"/>
      <c r="AF40" s="1"/>
      <c r="AG40" s="1"/>
      <c r="AH40" s="1"/>
      <c r="AI40" s="1"/>
      <c r="AJ40" s="1"/>
      <c r="AK40" s="1"/>
      <c r="AL40" s="1"/>
      <c r="AM40" s="1"/>
      <c r="AN40" s="1"/>
      <c r="AO40" s="1"/>
      <c r="AP40" s="1"/>
    </row>
    <row r="41" spans="1:42" x14ac:dyDescent="0.2">
      <c r="A41" s="1"/>
      <c r="B41" s="42">
        <v>2012</v>
      </c>
      <c r="C41" s="31" t="s">
        <v>1</v>
      </c>
      <c r="D41" s="74">
        <v>0.23031894279527487</v>
      </c>
      <c r="E41" s="56">
        <v>0.37428517899923069</v>
      </c>
      <c r="F41" s="56">
        <v>0.39355878258643467</v>
      </c>
      <c r="G41" s="56">
        <v>1.6307445778041751E-3</v>
      </c>
      <c r="H41" s="89">
        <v>4.9960071804315968E-5</v>
      </c>
      <c r="I41" s="89">
        <v>4.6593967675656381E-5</v>
      </c>
      <c r="J41" s="89"/>
      <c r="K41" s="89">
        <v>1.0979700177561993E-4</v>
      </c>
      <c r="L41" s="89"/>
      <c r="M41" s="89"/>
      <c r="N41" s="87"/>
      <c r="O41" s="87"/>
      <c r="P41" s="87"/>
      <c r="Q41" s="87"/>
      <c r="R41" s="58"/>
      <c r="S41" s="6"/>
      <c r="T41" s="1"/>
      <c r="U41" s="1"/>
      <c r="V41" s="1"/>
      <c r="W41" s="1"/>
      <c r="X41" s="1"/>
      <c r="Y41" s="1"/>
      <c r="Z41" s="1"/>
      <c r="AA41" s="1"/>
      <c r="AB41" s="1"/>
      <c r="AC41" s="1"/>
      <c r="AD41" s="1"/>
      <c r="AE41" s="1"/>
      <c r="AF41" s="1"/>
      <c r="AG41" s="1"/>
      <c r="AH41" s="1"/>
      <c r="AI41" s="1"/>
      <c r="AJ41" s="1"/>
      <c r="AK41" s="1"/>
      <c r="AL41" s="1"/>
      <c r="AM41" s="1"/>
      <c r="AN41" s="1"/>
      <c r="AO41" s="1"/>
      <c r="AP41" s="1"/>
    </row>
    <row r="42" spans="1:42" x14ac:dyDescent="0.2">
      <c r="A42" s="1"/>
      <c r="B42" s="40"/>
      <c r="C42" s="33" t="s">
        <v>33</v>
      </c>
      <c r="D42" s="52">
        <v>0.23599820054732301</v>
      </c>
      <c r="E42" s="24">
        <v>0.37405761694480394</v>
      </c>
      <c r="F42" s="24">
        <v>0.3880575445986516</v>
      </c>
      <c r="G42" s="24">
        <v>1.6290964317380225E-3</v>
      </c>
      <c r="H42" s="87">
        <v>5.4349821430391681E-5</v>
      </c>
      <c r="I42" s="87">
        <v>5.1553399082935846E-5</v>
      </c>
      <c r="J42" s="87"/>
      <c r="K42" s="87">
        <v>1.5163825697010524E-4</v>
      </c>
      <c r="L42" s="87"/>
      <c r="M42" s="87"/>
      <c r="N42" s="87"/>
      <c r="O42" s="87"/>
      <c r="P42" s="87"/>
      <c r="Q42" s="87"/>
      <c r="R42" s="58"/>
      <c r="S42" s="6"/>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2">
      <c r="A43" s="1"/>
      <c r="B43" s="40"/>
      <c r="C43" s="33" t="s">
        <v>2</v>
      </c>
      <c r="D43" s="52">
        <v>0.23431370570167331</v>
      </c>
      <c r="E43" s="24">
        <v>0.38117794295847912</v>
      </c>
      <c r="F43" s="24">
        <v>0.38234637451141618</v>
      </c>
      <c r="G43" s="24">
        <v>1.7921085079274698E-3</v>
      </c>
      <c r="H43" s="87">
        <v>5.9092174230819079E-5</v>
      </c>
      <c r="I43" s="87">
        <v>6.1438155679683056E-5</v>
      </c>
      <c r="J43" s="87"/>
      <c r="K43" s="87">
        <v>2.4933799059341115E-4</v>
      </c>
      <c r="L43" s="87"/>
      <c r="M43" s="87"/>
      <c r="N43" s="87"/>
      <c r="O43" s="87"/>
      <c r="P43" s="87"/>
      <c r="Q43" s="87"/>
      <c r="R43" s="58"/>
      <c r="S43" s="6"/>
      <c r="T43" s="1"/>
      <c r="U43" s="1"/>
      <c r="V43" s="1"/>
      <c r="W43" s="1"/>
      <c r="X43" s="1"/>
      <c r="Y43" s="1"/>
      <c r="Z43" s="1"/>
      <c r="AA43" s="1"/>
      <c r="AB43" s="1"/>
      <c r="AC43" s="1"/>
      <c r="AD43" s="1"/>
      <c r="AE43" s="1"/>
      <c r="AF43" s="1"/>
      <c r="AG43" s="1"/>
      <c r="AH43" s="1"/>
      <c r="AI43" s="1"/>
      <c r="AJ43" s="1"/>
      <c r="AK43" s="1"/>
      <c r="AL43" s="1"/>
      <c r="AM43" s="1"/>
      <c r="AN43" s="1"/>
      <c r="AO43" s="1"/>
      <c r="AP43" s="1"/>
    </row>
    <row r="44" spans="1:42" x14ac:dyDescent="0.2">
      <c r="A44" s="1"/>
      <c r="B44" s="76"/>
      <c r="C44" s="33" t="s">
        <v>3</v>
      </c>
      <c r="D44" s="52">
        <v>0.23584610912078444</v>
      </c>
      <c r="E44" s="24">
        <v>0.37846811818458276</v>
      </c>
      <c r="F44" s="24">
        <v>0.38320572061681912</v>
      </c>
      <c r="G44" s="24">
        <v>1.7868395372088257E-3</v>
      </c>
      <c r="H44" s="87">
        <v>5.7398352946505669E-5</v>
      </c>
      <c r="I44" s="87">
        <v>6.497759491859251E-5</v>
      </c>
      <c r="J44" s="87">
        <v>1.8402931384856489E-4</v>
      </c>
      <c r="K44" s="87">
        <v>3.8680727889123934E-4</v>
      </c>
      <c r="L44" s="87"/>
      <c r="M44" s="87"/>
      <c r="N44" s="87"/>
      <c r="O44" s="87"/>
      <c r="P44" s="87"/>
      <c r="Q44" s="87"/>
      <c r="R44" s="58"/>
      <c r="S44" s="6"/>
      <c r="T44" s="1"/>
      <c r="U44" s="1"/>
      <c r="V44" s="1"/>
      <c r="W44" s="1"/>
      <c r="X44" s="1"/>
      <c r="Y44" s="1"/>
      <c r="Z44" s="1"/>
      <c r="AA44" s="1"/>
      <c r="AB44" s="1"/>
      <c r="AC44" s="1"/>
      <c r="AD44" s="1"/>
      <c r="AE44" s="1"/>
      <c r="AF44" s="1"/>
      <c r="AG44" s="1"/>
      <c r="AH44" s="1"/>
      <c r="AI44" s="1"/>
      <c r="AJ44" s="1"/>
      <c r="AK44" s="1"/>
      <c r="AL44" s="1"/>
      <c r="AM44" s="1"/>
      <c r="AN44" s="1"/>
      <c r="AO44" s="1"/>
      <c r="AP44" s="1"/>
    </row>
    <row r="45" spans="1:42" x14ac:dyDescent="0.2">
      <c r="A45" s="1"/>
      <c r="B45" s="40"/>
      <c r="C45" s="33" t="s">
        <v>4</v>
      </c>
      <c r="D45" s="52">
        <v>0.23679999271254698</v>
      </c>
      <c r="E45" s="24">
        <v>0.37973206317036662</v>
      </c>
      <c r="F45" s="24">
        <v>0.38008157790691882</v>
      </c>
      <c r="G45" s="24">
        <v>1.9703539513273314E-3</v>
      </c>
      <c r="H45" s="87">
        <v>7.0928850889381018E-5</v>
      </c>
      <c r="I45" s="87">
        <v>8.127632664257002E-5</v>
      </c>
      <c r="J45" s="87">
        <v>6.4114551686105697E-4</v>
      </c>
      <c r="K45" s="87">
        <v>6.2266156444724073E-4</v>
      </c>
      <c r="L45" s="87"/>
      <c r="M45" s="87"/>
      <c r="N45" s="87"/>
      <c r="O45" s="87"/>
      <c r="P45" s="87"/>
      <c r="Q45" s="87"/>
      <c r="R45" s="58"/>
      <c r="S45" s="6"/>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2">
      <c r="A46" s="1"/>
      <c r="B46" s="40"/>
      <c r="C46" s="33" t="s">
        <v>5</v>
      </c>
      <c r="D46" s="52">
        <v>0.24089587948433616</v>
      </c>
      <c r="E46" s="24">
        <v>0.38136544434250108</v>
      </c>
      <c r="F46" s="24">
        <v>0.37265244566467814</v>
      </c>
      <c r="G46" s="24">
        <v>2.3836734854813003E-3</v>
      </c>
      <c r="H46" s="87">
        <v>1.6649869684301713E-4</v>
      </c>
      <c r="I46" s="87">
        <v>9.7945681189137634E-5</v>
      </c>
      <c r="J46" s="87">
        <v>1.4054712385822823E-3</v>
      </c>
      <c r="K46" s="87">
        <v>1.0326414063888633E-3</v>
      </c>
      <c r="L46" s="87"/>
      <c r="M46" s="87"/>
      <c r="N46" s="87"/>
      <c r="O46" s="87"/>
      <c r="P46" s="87"/>
      <c r="Q46" s="87"/>
      <c r="R46" s="58"/>
      <c r="S46" s="6"/>
      <c r="T46" s="1"/>
      <c r="U46" s="1"/>
      <c r="V46" s="1"/>
      <c r="W46" s="1"/>
      <c r="X46" s="1"/>
      <c r="Y46" s="1"/>
      <c r="Z46" s="1"/>
      <c r="AA46" s="1"/>
      <c r="AB46" s="1"/>
      <c r="AC46" s="1"/>
      <c r="AD46" s="1"/>
      <c r="AE46" s="1"/>
      <c r="AF46" s="1"/>
      <c r="AG46" s="1"/>
      <c r="AH46" s="1"/>
      <c r="AI46" s="1"/>
      <c r="AJ46" s="1"/>
      <c r="AK46" s="1"/>
      <c r="AL46" s="1"/>
      <c r="AM46" s="1"/>
      <c r="AN46" s="1"/>
      <c r="AO46" s="1"/>
      <c r="AP46" s="1"/>
    </row>
    <row r="47" spans="1:42" x14ac:dyDescent="0.2">
      <c r="A47" s="1"/>
      <c r="B47" s="76"/>
      <c r="C47" s="33" t="s">
        <v>6</v>
      </c>
      <c r="D47" s="52">
        <v>0.23604883212727243</v>
      </c>
      <c r="E47" s="24">
        <v>0.37529511505528962</v>
      </c>
      <c r="F47" s="24">
        <v>0.38262415913531006</v>
      </c>
      <c r="G47" s="24">
        <v>2.6702718741159668E-3</v>
      </c>
      <c r="H47" s="87">
        <v>1.6178296991720245E-4</v>
      </c>
      <c r="I47" s="87">
        <v>1.0614957231388223E-4</v>
      </c>
      <c r="J47" s="87">
        <v>1.7217924240958392E-3</v>
      </c>
      <c r="K47" s="87">
        <v>1.371022102728993E-3</v>
      </c>
      <c r="L47" s="87">
        <v>8.747389560270476E-7</v>
      </c>
      <c r="M47" s="87"/>
      <c r="N47" s="87"/>
      <c r="O47" s="87"/>
      <c r="P47" s="87"/>
      <c r="Q47" s="87"/>
      <c r="R47" s="58"/>
      <c r="S47" s="6"/>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2">
      <c r="A48" s="1"/>
      <c r="B48" s="40"/>
      <c r="C48" s="33" t="s">
        <v>7</v>
      </c>
      <c r="D48" s="52">
        <v>0.23466885106304847</v>
      </c>
      <c r="E48" s="24">
        <v>0.37241348489459764</v>
      </c>
      <c r="F48" s="24">
        <v>0.38520430301605713</v>
      </c>
      <c r="G48" s="24">
        <v>3.2643826929429367E-3</v>
      </c>
      <c r="H48" s="87">
        <v>1.6992700760271794E-4</v>
      </c>
      <c r="I48" s="87">
        <v>1.1817808454327656E-4</v>
      </c>
      <c r="J48" s="87">
        <v>2.3563298329986469E-3</v>
      </c>
      <c r="K48" s="87">
        <v>1.8013821769260602E-3</v>
      </c>
      <c r="L48" s="87">
        <v>3.1612312831290544E-6</v>
      </c>
      <c r="M48" s="87"/>
      <c r="N48" s="87"/>
      <c r="O48" s="87"/>
      <c r="P48" s="87"/>
      <c r="Q48" s="87"/>
      <c r="R48" s="58"/>
      <c r="S48" s="6"/>
      <c r="T48" s="1"/>
      <c r="U48" s="1"/>
      <c r="V48" s="1"/>
      <c r="W48" s="1"/>
      <c r="X48" s="1"/>
      <c r="Y48" s="1"/>
      <c r="Z48" s="1"/>
      <c r="AA48" s="1"/>
      <c r="AB48" s="1"/>
      <c r="AC48" s="1"/>
      <c r="AD48" s="1"/>
      <c r="AE48" s="1"/>
      <c r="AF48" s="1"/>
      <c r="AG48" s="1"/>
      <c r="AH48" s="1"/>
      <c r="AI48" s="1"/>
      <c r="AJ48" s="1"/>
      <c r="AK48" s="1"/>
      <c r="AL48" s="1"/>
      <c r="AM48" s="1"/>
      <c r="AN48" s="1"/>
      <c r="AO48" s="1"/>
      <c r="AP48" s="1"/>
    </row>
    <row r="49" spans="1:42" x14ac:dyDescent="0.2">
      <c r="A49" s="1"/>
      <c r="B49" s="40"/>
      <c r="C49" s="33" t="s">
        <v>8</v>
      </c>
      <c r="D49" s="52">
        <v>0.23631815062392192</v>
      </c>
      <c r="E49" s="24">
        <v>0.37330076464668022</v>
      </c>
      <c r="F49" s="24">
        <v>0.38130109540611795</v>
      </c>
      <c r="G49" s="24">
        <v>3.7887937694928097E-3</v>
      </c>
      <c r="H49" s="87">
        <v>1.7549880355938153E-4</v>
      </c>
      <c r="I49" s="87">
        <v>1.2355706412433567E-4</v>
      </c>
      <c r="J49" s="87">
        <v>2.8762521064416529E-3</v>
      </c>
      <c r="K49" s="87">
        <v>2.1048564744639902E-3</v>
      </c>
      <c r="L49" s="87">
        <v>1.1031105197743852E-5</v>
      </c>
      <c r="M49" s="87"/>
      <c r="N49" s="87"/>
      <c r="O49" s="87"/>
      <c r="P49" s="87"/>
      <c r="Q49" s="87"/>
      <c r="R49" s="58"/>
      <c r="S49" s="6"/>
      <c r="T49" s="1"/>
      <c r="U49" s="1"/>
      <c r="V49" s="1"/>
      <c r="W49" s="1"/>
      <c r="X49" s="1"/>
      <c r="Y49" s="1"/>
      <c r="Z49" s="1"/>
      <c r="AA49" s="1"/>
      <c r="AB49" s="1"/>
      <c r="AC49" s="1"/>
      <c r="AD49" s="1"/>
      <c r="AE49" s="1"/>
      <c r="AF49" s="1"/>
      <c r="AG49" s="1"/>
      <c r="AH49" s="1"/>
      <c r="AI49" s="1"/>
      <c r="AJ49" s="1"/>
      <c r="AK49" s="1"/>
      <c r="AL49" s="1"/>
      <c r="AM49" s="1"/>
      <c r="AN49" s="1"/>
      <c r="AO49" s="1"/>
      <c r="AP49" s="1"/>
    </row>
    <row r="50" spans="1:42" x14ac:dyDescent="0.2">
      <c r="A50" s="1"/>
      <c r="B50" s="76"/>
      <c r="C50" s="33" t="s">
        <v>9</v>
      </c>
      <c r="D50" s="52">
        <v>0.23683657673428568</v>
      </c>
      <c r="E50" s="24">
        <v>0.37045649939413439</v>
      </c>
      <c r="F50" s="24">
        <v>0.38237392264939418</v>
      </c>
      <c r="G50" s="24">
        <v>3.994967485781523E-3</v>
      </c>
      <c r="H50" s="87">
        <v>1.7150603858937709E-4</v>
      </c>
      <c r="I50" s="87">
        <v>1.3068155333321554E-4</v>
      </c>
      <c r="J50" s="87">
        <v>3.4489561956729245E-3</v>
      </c>
      <c r="K50" s="87">
        <v>2.5627408617629791E-3</v>
      </c>
      <c r="L50" s="87">
        <v>2.4149087045708259E-5</v>
      </c>
      <c r="M50" s="87"/>
      <c r="N50" s="87"/>
      <c r="O50" s="87"/>
      <c r="P50" s="87"/>
      <c r="Q50" s="87"/>
      <c r="R50" s="58"/>
      <c r="S50" s="6"/>
      <c r="T50" s="1"/>
      <c r="U50" s="1"/>
      <c r="V50" s="1"/>
      <c r="W50" s="1"/>
      <c r="X50" s="1"/>
      <c r="Y50" s="1"/>
      <c r="Z50" s="1"/>
      <c r="AA50" s="1"/>
      <c r="AB50" s="1"/>
      <c r="AC50" s="1"/>
      <c r="AD50" s="1"/>
      <c r="AE50" s="1"/>
      <c r="AF50" s="1"/>
      <c r="AG50" s="1"/>
      <c r="AH50" s="1"/>
      <c r="AI50" s="1"/>
      <c r="AJ50" s="1"/>
      <c r="AK50" s="1"/>
      <c r="AL50" s="1"/>
      <c r="AM50" s="1"/>
      <c r="AN50" s="1"/>
      <c r="AO50" s="1"/>
      <c r="AP50" s="1"/>
    </row>
    <row r="51" spans="1:42" x14ac:dyDescent="0.2">
      <c r="A51" s="1"/>
      <c r="B51" s="40"/>
      <c r="C51" s="33" t="s">
        <v>10</v>
      </c>
      <c r="D51" s="52">
        <v>0.23981764975119196</v>
      </c>
      <c r="E51" s="24">
        <v>0.37166883337918133</v>
      </c>
      <c r="F51" s="24">
        <v>0.37780110706419112</v>
      </c>
      <c r="G51" s="24">
        <v>4.0233084967999473E-3</v>
      </c>
      <c r="H51" s="87">
        <v>7.9818294171618922E-5</v>
      </c>
      <c r="I51" s="87">
        <v>1.3043898722851145E-4</v>
      </c>
      <c r="J51" s="87">
        <v>3.782773821344457E-3</v>
      </c>
      <c r="K51" s="87">
        <v>2.6154312690845304E-3</v>
      </c>
      <c r="L51" s="87">
        <v>8.0638936806500289E-5</v>
      </c>
      <c r="M51" s="87"/>
      <c r="N51" s="87"/>
      <c r="O51" s="87"/>
      <c r="P51" s="87"/>
      <c r="Q51" s="87"/>
      <c r="R51" s="58"/>
      <c r="S51" s="6"/>
      <c r="T51" s="1"/>
      <c r="U51" s="1"/>
      <c r="V51" s="1"/>
      <c r="W51" s="1"/>
      <c r="X51" s="1"/>
      <c r="Y51" s="1"/>
      <c r="Z51" s="1"/>
      <c r="AA51" s="1"/>
      <c r="AB51" s="1"/>
      <c r="AC51" s="1"/>
      <c r="AD51" s="1"/>
      <c r="AE51" s="1"/>
      <c r="AF51" s="1"/>
      <c r="AG51" s="1"/>
      <c r="AH51" s="1"/>
      <c r="AI51" s="1"/>
      <c r="AJ51" s="1"/>
      <c r="AK51" s="1"/>
      <c r="AL51" s="1"/>
      <c r="AM51" s="1"/>
      <c r="AN51" s="1"/>
      <c r="AO51" s="1"/>
      <c r="AP51" s="1"/>
    </row>
    <row r="52" spans="1:42" ht="13.5" thickBot="1" x14ac:dyDescent="0.25">
      <c r="A52" s="1"/>
      <c r="B52" s="41"/>
      <c r="C52" s="35" t="s">
        <v>11</v>
      </c>
      <c r="D52" s="54">
        <v>0.24235289016866607</v>
      </c>
      <c r="E52" s="55">
        <v>0.36676976328405703</v>
      </c>
      <c r="F52" s="55">
        <v>0.378211403521516</v>
      </c>
      <c r="G52" s="55">
        <v>4.6607545984033317E-3</v>
      </c>
      <c r="H52" s="88">
        <v>8.2912252563836905E-5</v>
      </c>
      <c r="I52" s="88">
        <v>1.4264248992720556E-4</v>
      </c>
      <c r="J52" s="88">
        <v>4.3276018898647101E-3</v>
      </c>
      <c r="K52" s="88">
        <v>3.29117784811837E-3</v>
      </c>
      <c r="L52" s="88">
        <v>1.6085394691351936E-4</v>
      </c>
      <c r="M52" s="88"/>
      <c r="N52" s="88"/>
      <c r="O52" s="88"/>
      <c r="P52" s="88"/>
      <c r="Q52" s="88"/>
      <c r="R52" s="59"/>
      <c r="S52" s="6"/>
      <c r="T52" s="1"/>
      <c r="U52" s="1"/>
      <c r="V52" s="1"/>
      <c r="W52" s="1"/>
      <c r="X52" s="1"/>
      <c r="Y52" s="1"/>
      <c r="Z52" s="1"/>
      <c r="AA52" s="1"/>
      <c r="AB52" s="1"/>
      <c r="AC52" s="1"/>
      <c r="AD52" s="1"/>
      <c r="AE52" s="1"/>
      <c r="AF52" s="1"/>
      <c r="AG52" s="1"/>
      <c r="AH52" s="1"/>
      <c r="AI52" s="1"/>
      <c r="AJ52" s="1"/>
      <c r="AK52" s="1"/>
      <c r="AL52" s="1"/>
      <c r="AM52" s="1"/>
      <c r="AN52" s="1"/>
      <c r="AO52" s="1"/>
      <c r="AP52" s="1"/>
    </row>
    <row r="53" spans="1:42" x14ac:dyDescent="0.2">
      <c r="A53" s="1"/>
      <c r="B53" s="42">
        <v>2013</v>
      </c>
      <c r="C53" s="31" t="s">
        <v>1</v>
      </c>
      <c r="D53" s="74">
        <v>0.24428860818382375</v>
      </c>
      <c r="E53" s="56">
        <v>0.36397932728393434</v>
      </c>
      <c r="F53" s="56">
        <v>0.37961559904075115</v>
      </c>
      <c r="G53" s="56">
        <v>4.3693470891779749E-3</v>
      </c>
      <c r="H53" s="89">
        <v>8.0316887234381404E-5</v>
      </c>
      <c r="I53" s="89">
        <v>1.4316088986273694E-4</v>
      </c>
      <c r="J53" s="89">
        <v>4.2152604337620664E-3</v>
      </c>
      <c r="K53" s="89">
        <v>3.2390724725628798E-3</v>
      </c>
      <c r="L53" s="89">
        <v>6.9307718890727877E-5</v>
      </c>
      <c r="M53" s="89"/>
      <c r="N53" s="87"/>
      <c r="O53" s="87"/>
      <c r="P53" s="87"/>
      <c r="Q53" s="87"/>
      <c r="R53" s="58"/>
      <c r="S53" s="6"/>
      <c r="T53" s="1"/>
      <c r="U53" s="1"/>
      <c r="V53" s="1"/>
      <c r="W53" s="1"/>
      <c r="X53" s="1"/>
      <c r="Y53" s="1"/>
      <c r="Z53" s="1"/>
      <c r="AA53" s="1"/>
      <c r="AB53" s="1"/>
      <c r="AC53" s="1"/>
      <c r="AD53" s="1"/>
      <c r="AE53" s="1"/>
      <c r="AF53" s="1"/>
      <c r="AG53" s="1"/>
      <c r="AH53" s="1"/>
      <c r="AI53" s="1"/>
      <c r="AJ53" s="1"/>
      <c r="AK53" s="1"/>
      <c r="AL53" s="1"/>
      <c r="AM53" s="1"/>
      <c r="AN53" s="1"/>
      <c r="AO53" s="1"/>
      <c r="AP53" s="1"/>
    </row>
    <row r="54" spans="1:42" x14ac:dyDescent="0.2">
      <c r="A54" s="1"/>
      <c r="B54" s="40"/>
      <c r="C54" s="33" t="s">
        <v>33</v>
      </c>
      <c r="D54" s="52">
        <v>0.24859759792824596</v>
      </c>
      <c r="E54" s="24">
        <v>0.36396994793035953</v>
      </c>
      <c r="F54" s="24">
        <v>0.37572554774749051</v>
      </c>
      <c r="G54" s="24">
        <v>4.057085650765983E-3</v>
      </c>
      <c r="H54" s="87">
        <v>6.3637266906996695E-5</v>
      </c>
      <c r="I54" s="87">
        <v>1.4708771981669947E-4</v>
      </c>
      <c r="J54" s="87">
        <v>4.2912758302344096E-3</v>
      </c>
      <c r="K54" s="87">
        <v>3.0558901012944935E-3</v>
      </c>
      <c r="L54" s="87">
        <v>9.1929824885437185E-5</v>
      </c>
      <c r="M54" s="87"/>
      <c r="N54" s="87"/>
      <c r="O54" s="87"/>
      <c r="P54" s="87"/>
      <c r="Q54" s="87"/>
      <c r="R54" s="58"/>
      <c r="S54" s="6"/>
      <c r="T54" s="1"/>
      <c r="U54" s="1"/>
      <c r="V54" s="1"/>
      <c r="W54" s="1"/>
      <c r="X54" s="1"/>
      <c r="Y54" s="1"/>
      <c r="Z54" s="1"/>
      <c r="AA54" s="1"/>
      <c r="AB54" s="1"/>
      <c r="AC54" s="1"/>
      <c r="AD54" s="1"/>
      <c r="AE54" s="1"/>
      <c r="AF54" s="1"/>
      <c r="AG54" s="1"/>
      <c r="AH54" s="1"/>
      <c r="AI54" s="1"/>
      <c r="AJ54" s="1"/>
      <c r="AK54" s="1"/>
      <c r="AL54" s="1"/>
      <c r="AM54" s="1"/>
      <c r="AN54" s="1"/>
      <c r="AO54" s="1"/>
      <c r="AP54" s="1"/>
    </row>
    <row r="55" spans="1:42" x14ac:dyDescent="0.2">
      <c r="A55" s="1"/>
      <c r="B55" s="40"/>
      <c r="C55" s="33" t="s">
        <v>2</v>
      </c>
      <c r="D55" s="52">
        <v>0.25169395117187632</v>
      </c>
      <c r="E55" s="24">
        <v>0.36383284060030824</v>
      </c>
      <c r="F55" s="24">
        <v>0.37256414459693793</v>
      </c>
      <c r="G55" s="24">
        <v>4.0628288189209485E-3</v>
      </c>
      <c r="H55" s="87">
        <v>6.5763784189632786E-5</v>
      </c>
      <c r="I55" s="87">
        <v>1.6292339151244479E-4</v>
      </c>
      <c r="J55" s="87">
        <v>4.2738924725709343E-3</v>
      </c>
      <c r="K55" s="87">
        <v>3.2052205142150242E-3</v>
      </c>
      <c r="L55" s="87">
        <v>1.199320443687447E-4</v>
      </c>
      <c r="M55" s="87">
        <v>1.85026050998203E-5</v>
      </c>
      <c r="N55" s="87"/>
      <c r="O55" s="87"/>
      <c r="P55" s="87"/>
      <c r="Q55" s="87"/>
      <c r="R55" s="58"/>
      <c r="S55" s="97"/>
      <c r="T55" s="1"/>
      <c r="U55" s="1"/>
      <c r="V55" s="1"/>
      <c r="W55" s="1"/>
      <c r="X55" s="1"/>
      <c r="Y55" s="1"/>
      <c r="Z55" s="1"/>
      <c r="AA55" s="1"/>
      <c r="AB55" s="1"/>
      <c r="AC55" s="1"/>
      <c r="AD55" s="1"/>
      <c r="AE55" s="1"/>
      <c r="AF55" s="1"/>
      <c r="AG55" s="1"/>
      <c r="AH55" s="1"/>
      <c r="AI55" s="1"/>
      <c r="AJ55" s="1"/>
      <c r="AK55" s="1"/>
      <c r="AL55" s="1"/>
      <c r="AM55" s="1"/>
      <c r="AN55" s="1"/>
      <c r="AO55" s="1"/>
      <c r="AP55" s="1"/>
    </row>
    <row r="56" spans="1:42" x14ac:dyDescent="0.2">
      <c r="A56" s="1"/>
      <c r="B56" s="76"/>
      <c r="C56" s="33" t="s">
        <v>3</v>
      </c>
      <c r="D56" s="52">
        <v>0.25025067866256961</v>
      </c>
      <c r="E56" s="24">
        <v>0.36291506357935477</v>
      </c>
      <c r="F56" s="24">
        <v>0.37395788764660037</v>
      </c>
      <c r="G56" s="24">
        <v>4.829973514938221E-3</v>
      </c>
      <c r="H56" s="87">
        <v>5.3430473202041728E-5</v>
      </c>
      <c r="I56" s="87">
        <v>1.6428000858543777E-4</v>
      </c>
      <c r="J56" s="87">
        <v>4.462732494228387E-3</v>
      </c>
      <c r="K56" s="87">
        <v>3.2001363432666097E-3</v>
      </c>
      <c r="L56" s="87">
        <v>1.5128410486632001E-4</v>
      </c>
      <c r="M56" s="87">
        <v>1.7533172388228312E-5</v>
      </c>
      <c r="N56" s="87"/>
      <c r="O56" s="87"/>
      <c r="P56" s="87"/>
      <c r="Q56" s="87"/>
      <c r="R56" s="58"/>
      <c r="S56" s="97"/>
      <c r="T56" s="1"/>
      <c r="U56" s="1"/>
      <c r="V56" s="1"/>
      <c r="W56" s="1"/>
      <c r="X56" s="1"/>
      <c r="Y56" s="1"/>
      <c r="Z56" s="1"/>
      <c r="AA56" s="1"/>
      <c r="AB56" s="1"/>
      <c r="AC56" s="1"/>
      <c r="AD56" s="1"/>
      <c r="AE56" s="1"/>
      <c r="AF56" s="1"/>
      <c r="AG56" s="1"/>
      <c r="AH56" s="1"/>
      <c r="AI56" s="1"/>
      <c r="AJ56" s="1"/>
      <c r="AK56" s="1"/>
      <c r="AL56" s="1"/>
      <c r="AM56" s="1"/>
      <c r="AN56" s="1"/>
      <c r="AO56" s="1"/>
      <c r="AP56" s="1"/>
    </row>
    <row r="57" spans="1:42" x14ac:dyDescent="0.2">
      <c r="A57" s="1"/>
      <c r="B57" s="40"/>
      <c r="C57" s="33" t="s">
        <v>4</v>
      </c>
      <c r="D57" s="52">
        <v>0.24910875193532167</v>
      </c>
      <c r="E57" s="24">
        <v>0.35930992620403207</v>
      </c>
      <c r="F57" s="24">
        <v>0.37907277140045048</v>
      </c>
      <c r="G57" s="24">
        <v>4.7474270925525943E-3</v>
      </c>
      <c r="H57" s="87">
        <v>6.2196435933455687E-5</v>
      </c>
      <c r="I57" s="87">
        <v>1.6385971327319054E-4</v>
      </c>
      <c r="J57" s="87">
        <v>4.1043862001110196E-3</v>
      </c>
      <c r="K57" s="87">
        <v>3.1612733333752107E-3</v>
      </c>
      <c r="L57" s="87">
        <v>2.4473574325443493E-4</v>
      </c>
      <c r="M57" s="87">
        <v>2.4671941695862488E-5</v>
      </c>
      <c r="N57" s="87"/>
      <c r="O57" s="87"/>
      <c r="P57" s="87"/>
      <c r="Q57" s="87"/>
      <c r="R57" s="58"/>
      <c r="S57" s="97"/>
      <c r="T57" s="1"/>
      <c r="U57" s="1"/>
      <c r="V57" s="1"/>
      <c r="W57" s="1"/>
      <c r="X57" s="1"/>
      <c r="Y57" s="1"/>
      <c r="Z57" s="1"/>
      <c r="AA57" s="1"/>
      <c r="AB57" s="1"/>
      <c r="AC57" s="1"/>
      <c r="AD57" s="1"/>
      <c r="AE57" s="1"/>
      <c r="AF57" s="1"/>
      <c r="AG57" s="1"/>
      <c r="AH57" s="1"/>
      <c r="AI57" s="1"/>
      <c r="AJ57" s="1"/>
      <c r="AK57" s="1"/>
      <c r="AL57" s="1"/>
      <c r="AM57" s="1"/>
      <c r="AN57" s="1"/>
      <c r="AO57" s="1"/>
      <c r="AP57" s="1"/>
    </row>
    <row r="58" spans="1:42" x14ac:dyDescent="0.2">
      <c r="A58" s="1"/>
      <c r="B58" s="40"/>
      <c r="C58" s="33" t="s">
        <v>5</v>
      </c>
      <c r="D58" s="52">
        <v>0.24342840974204</v>
      </c>
      <c r="E58" s="24">
        <v>0.36658271038935636</v>
      </c>
      <c r="F58" s="24">
        <v>0.37702280171232211</v>
      </c>
      <c r="G58" s="24">
        <v>5.0624884749453977E-3</v>
      </c>
      <c r="H58" s="87">
        <v>5.9790086490277392E-5</v>
      </c>
      <c r="I58" s="87">
        <v>1.6003125908190796E-4</v>
      </c>
      <c r="J58" s="87">
        <v>4.3546150854429201E-3</v>
      </c>
      <c r="K58" s="87">
        <v>3.1693281639511798E-3</v>
      </c>
      <c r="L58" s="87">
        <v>1.3454831187432767E-4</v>
      </c>
      <c r="M58" s="87">
        <v>2.5276774495544856E-5</v>
      </c>
      <c r="N58" s="87"/>
      <c r="O58" s="87"/>
      <c r="P58" s="87"/>
      <c r="Q58" s="87"/>
      <c r="R58" s="58"/>
      <c r="S58" s="97"/>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2">
      <c r="A59" s="1"/>
      <c r="B59" s="76"/>
      <c r="C59" s="33" t="s">
        <v>6</v>
      </c>
      <c r="D59" s="52">
        <v>0.23941974875454367</v>
      </c>
      <c r="E59" s="24">
        <v>0.36259806992883364</v>
      </c>
      <c r="F59" s="24">
        <v>0.38412327927406059</v>
      </c>
      <c r="G59" s="24">
        <v>5.351251389609412E-3</v>
      </c>
      <c r="H59" s="87">
        <v>5.4010625748649016E-5</v>
      </c>
      <c r="I59" s="87">
        <v>1.6810235558259275E-4</v>
      </c>
      <c r="J59" s="87">
        <v>4.7828716713769004E-3</v>
      </c>
      <c r="K59" s="87">
        <v>3.3432119973607556E-3</v>
      </c>
      <c r="L59" s="87">
        <v>1.3874785074922385E-4</v>
      </c>
      <c r="M59" s="87">
        <v>2.0706152134585997E-5</v>
      </c>
      <c r="N59" s="87"/>
      <c r="O59" s="87"/>
      <c r="P59" s="87"/>
      <c r="Q59" s="87"/>
      <c r="R59" s="58"/>
      <c r="S59" s="97"/>
      <c r="T59" s="1"/>
      <c r="U59" s="1"/>
      <c r="V59" s="1"/>
      <c r="W59" s="1"/>
      <c r="X59" s="1"/>
      <c r="Y59" s="1"/>
      <c r="Z59" s="1"/>
      <c r="AA59" s="1"/>
      <c r="AB59" s="1"/>
      <c r="AC59" s="1"/>
      <c r="AD59" s="1"/>
      <c r="AE59" s="1"/>
      <c r="AF59" s="1"/>
      <c r="AG59" s="1"/>
      <c r="AH59" s="1"/>
      <c r="AI59" s="1"/>
      <c r="AJ59" s="1"/>
      <c r="AK59" s="1"/>
      <c r="AL59" s="1"/>
      <c r="AM59" s="1"/>
      <c r="AN59" s="1"/>
      <c r="AO59" s="1"/>
      <c r="AP59" s="1"/>
    </row>
    <row r="60" spans="1:42" x14ac:dyDescent="0.2">
      <c r="A60" s="1"/>
      <c r="B60" s="40"/>
      <c r="C60" s="33" t="s">
        <v>7</v>
      </c>
      <c r="D60" s="52">
        <v>0.23365021923365006</v>
      </c>
      <c r="E60" s="24">
        <v>0.3669391026989724</v>
      </c>
      <c r="F60" s="24">
        <v>0.38419215976704846</v>
      </c>
      <c r="G60" s="24">
        <v>6.1711537328631664E-3</v>
      </c>
      <c r="H60" s="87">
        <v>5.7817089284061168E-5</v>
      </c>
      <c r="I60" s="87">
        <v>1.7896366865000884E-4</v>
      </c>
      <c r="J60" s="87">
        <v>5.0942157663078696E-3</v>
      </c>
      <c r="K60" s="87">
        <v>3.5576445637629079E-3</v>
      </c>
      <c r="L60" s="87">
        <v>1.4332242074345877E-4</v>
      </c>
      <c r="M60" s="87">
        <v>1.5401058717588345E-5</v>
      </c>
      <c r="N60" s="87"/>
      <c r="O60" s="87"/>
      <c r="P60" s="87"/>
      <c r="Q60" s="87"/>
      <c r="R60" s="58"/>
      <c r="S60" s="97"/>
      <c r="T60" s="1"/>
      <c r="U60" s="1"/>
      <c r="V60" s="1"/>
      <c r="W60" s="1"/>
      <c r="X60" s="1"/>
      <c r="Y60" s="1"/>
      <c r="Z60" s="1"/>
      <c r="AA60" s="1"/>
      <c r="AB60" s="1"/>
      <c r="AC60" s="1"/>
      <c r="AD60" s="1"/>
      <c r="AE60" s="1"/>
      <c r="AF60" s="1"/>
      <c r="AG60" s="1"/>
      <c r="AH60" s="1"/>
      <c r="AI60" s="1"/>
      <c r="AJ60" s="1"/>
      <c r="AK60" s="1"/>
      <c r="AL60" s="1"/>
      <c r="AM60" s="1"/>
      <c r="AN60" s="1"/>
      <c r="AO60" s="1"/>
      <c r="AP60" s="1"/>
    </row>
    <row r="61" spans="1:42" x14ac:dyDescent="0.2">
      <c r="A61" s="1"/>
      <c r="B61" s="40"/>
      <c r="C61" s="33" t="s">
        <v>8</v>
      </c>
      <c r="D61" s="52">
        <v>0.23269523349355362</v>
      </c>
      <c r="E61" s="24">
        <v>0.37071629815658524</v>
      </c>
      <c r="F61" s="24">
        <v>0.37831495190225006</v>
      </c>
      <c r="G61" s="24">
        <v>8.9527641978776155E-3</v>
      </c>
      <c r="H61" s="87">
        <v>5.4470789536336766E-5</v>
      </c>
      <c r="I61" s="87">
        <v>1.9054079010629035E-4</v>
      </c>
      <c r="J61" s="87">
        <v>5.2914542391453365E-3</v>
      </c>
      <c r="K61" s="87">
        <v>3.4222460929510434E-3</v>
      </c>
      <c r="L61" s="87">
        <v>1.51778425151517E-4</v>
      </c>
      <c r="M61" s="87">
        <v>1.55753082413406E-5</v>
      </c>
      <c r="N61" s="87">
        <v>1.9768660460163067E-4</v>
      </c>
      <c r="O61" s="87"/>
      <c r="P61" s="87"/>
      <c r="Q61" s="87"/>
      <c r="R61" s="58"/>
      <c r="S61" s="97"/>
      <c r="T61" s="1"/>
      <c r="U61" s="1"/>
      <c r="V61" s="1"/>
      <c r="W61" s="1"/>
      <c r="X61" s="1"/>
      <c r="Y61" s="1"/>
      <c r="Z61" s="1"/>
      <c r="AA61" s="1"/>
      <c r="AB61" s="1"/>
      <c r="AC61" s="1"/>
      <c r="AD61" s="1"/>
      <c r="AE61" s="1"/>
      <c r="AF61" s="1"/>
      <c r="AG61" s="1"/>
      <c r="AH61" s="1"/>
      <c r="AI61" s="1"/>
      <c r="AJ61" s="1"/>
      <c r="AK61" s="1"/>
      <c r="AL61" s="1"/>
      <c r="AM61" s="1"/>
      <c r="AN61" s="1"/>
      <c r="AO61" s="1"/>
      <c r="AP61" s="1"/>
    </row>
    <row r="62" spans="1:42" x14ac:dyDescent="0.2">
      <c r="A62" s="1"/>
      <c r="B62" s="76"/>
      <c r="C62" s="33" t="s">
        <v>9</v>
      </c>
      <c r="D62" s="52">
        <v>0.22098843242632787</v>
      </c>
      <c r="E62" s="24">
        <v>0.37380000945099445</v>
      </c>
      <c r="F62" s="24">
        <v>0.38642391087951056</v>
      </c>
      <c r="G62" s="24">
        <v>9.2397544993301564E-3</v>
      </c>
      <c r="H62" s="87">
        <v>5.2031648207373245E-5</v>
      </c>
      <c r="I62" s="87">
        <v>2.0833983728935925E-4</v>
      </c>
      <c r="J62" s="87">
        <v>5.5854268394936249E-3</v>
      </c>
      <c r="K62" s="87">
        <v>3.1993066313738554E-3</v>
      </c>
      <c r="L62" s="87">
        <v>1.521712465605801E-4</v>
      </c>
      <c r="M62" s="87">
        <v>1.1301956372913041E-5</v>
      </c>
      <c r="N62" s="87">
        <v>3.3931458453923078E-4</v>
      </c>
      <c r="O62" s="87"/>
      <c r="P62" s="87"/>
      <c r="Q62" s="87"/>
      <c r="R62" s="58"/>
      <c r="S62" s="97"/>
      <c r="T62" s="1"/>
      <c r="U62" s="1"/>
      <c r="V62" s="1"/>
      <c r="W62" s="1"/>
      <c r="X62" s="1"/>
      <c r="Y62" s="1"/>
      <c r="Z62" s="1"/>
      <c r="AA62" s="1"/>
      <c r="AB62" s="1"/>
      <c r="AC62" s="1"/>
      <c r="AD62" s="1"/>
      <c r="AE62" s="1"/>
      <c r="AF62" s="1"/>
      <c r="AG62" s="1"/>
      <c r="AH62" s="1"/>
      <c r="AI62" s="1"/>
      <c r="AJ62" s="1"/>
      <c r="AK62" s="1"/>
      <c r="AL62" s="1"/>
      <c r="AM62" s="1"/>
      <c r="AN62" s="1"/>
      <c r="AO62" s="1"/>
      <c r="AP62" s="1"/>
    </row>
    <row r="63" spans="1:42" x14ac:dyDescent="0.2">
      <c r="A63" s="1"/>
      <c r="B63" s="40"/>
      <c r="C63" s="33" t="s">
        <v>10</v>
      </c>
      <c r="D63" s="52">
        <v>0.21382131868024259</v>
      </c>
      <c r="E63" s="24">
        <v>0.37944994928072923</v>
      </c>
      <c r="F63" s="24">
        <v>0.38697020611682509</v>
      </c>
      <c r="G63" s="24">
        <v>9.0649945433075325E-3</v>
      </c>
      <c r="H63" s="87">
        <v>5.3858488403244874E-5</v>
      </c>
      <c r="I63" s="87">
        <v>2.2587634758335922E-4</v>
      </c>
      <c r="J63" s="87">
        <v>6.6235108377100758E-3</v>
      </c>
      <c r="K63" s="87">
        <v>3.0410331054652761E-3</v>
      </c>
      <c r="L63" s="87">
        <v>1.5789246318698657E-4</v>
      </c>
      <c r="M63" s="87">
        <v>9.5324758235831626E-6</v>
      </c>
      <c r="N63" s="87">
        <v>5.818276607230669E-4</v>
      </c>
      <c r="O63" s="87"/>
      <c r="P63" s="87"/>
      <c r="Q63" s="87"/>
      <c r="R63" s="58"/>
      <c r="S63" s="97"/>
      <c r="T63" s="1"/>
      <c r="U63" s="1"/>
      <c r="V63" s="1"/>
      <c r="W63" s="1"/>
      <c r="X63" s="1"/>
      <c r="Y63" s="1"/>
      <c r="Z63" s="1"/>
      <c r="AA63" s="1"/>
      <c r="AB63" s="1"/>
      <c r="AC63" s="1"/>
      <c r="AD63" s="1"/>
      <c r="AE63" s="1"/>
      <c r="AF63" s="1"/>
      <c r="AG63" s="1"/>
      <c r="AH63" s="1"/>
      <c r="AI63" s="1"/>
      <c r="AJ63" s="1"/>
      <c r="AK63" s="1"/>
      <c r="AL63" s="1"/>
      <c r="AM63" s="1"/>
      <c r="AN63" s="1"/>
      <c r="AO63" s="1"/>
      <c r="AP63" s="1"/>
    </row>
    <row r="64" spans="1:42" ht="13.5" thickBot="1" x14ac:dyDescent="0.25">
      <c r="A64" s="1"/>
      <c r="B64" s="41"/>
      <c r="C64" s="35" t="s">
        <v>11</v>
      </c>
      <c r="D64" s="54">
        <v>0.21783082521238548</v>
      </c>
      <c r="E64" s="55">
        <v>0.37496195798555609</v>
      </c>
      <c r="F64" s="55">
        <v>0.38488400846630022</v>
      </c>
      <c r="G64" s="55">
        <v>9.6293789628727269E-3</v>
      </c>
      <c r="H64" s="88">
        <v>5.5744943259550953E-5</v>
      </c>
      <c r="I64" s="88">
        <v>2.4470297306504929E-4</v>
      </c>
      <c r="J64" s="88">
        <v>7.0273706826143693E-3</v>
      </c>
      <c r="K64" s="88">
        <v>2.9595958199998742E-3</v>
      </c>
      <c r="L64" s="88">
        <v>1.6537525623549877E-4</v>
      </c>
      <c r="M64" s="88">
        <v>9.2556046806987556E-6</v>
      </c>
      <c r="N64" s="88">
        <v>2.2317840930304073E-3</v>
      </c>
      <c r="O64" s="88"/>
      <c r="P64" s="88"/>
      <c r="Q64" s="88"/>
      <c r="R64" s="59"/>
      <c r="S64" s="97"/>
      <c r="T64" s="1"/>
      <c r="U64" s="1"/>
      <c r="V64" s="1"/>
      <c r="W64" s="1"/>
      <c r="X64" s="1"/>
      <c r="Y64" s="1"/>
      <c r="Z64" s="1"/>
      <c r="AA64" s="1"/>
      <c r="AB64" s="1"/>
      <c r="AC64" s="1"/>
      <c r="AD64" s="1"/>
      <c r="AE64" s="1"/>
      <c r="AF64" s="1"/>
      <c r="AG64" s="1"/>
      <c r="AH64" s="1"/>
      <c r="AI64" s="1"/>
      <c r="AJ64" s="1"/>
      <c r="AK64" s="1"/>
      <c r="AL64" s="1"/>
      <c r="AM64" s="1"/>
      <c r="AN64" s="1"/>
      <c r="AO64" s="1"/>
      <c r="AP64" s="1"/>
    </row>
    <row r="65" spans="1:42" x14ac:dyDescent="0.2">
      <c r="A65" s="1"/>
      <c r="B65" s="42">
        <v>2014</v>
      </c>
      <c r="C65" s="31" t="s">
        <v>1</v>
      </c>
      <c r="D65" s="74">
        <v>0.21779413514739021</v>
      </c>
      <c r="E65" s="56">
        <v>0.37096872399759162</v>
      </c>
      <c r="F65" s="56">
        <v>0.38670842540647332</v>
      </c>
      <c r="G65" s="56">
        <v>1.15197550324321E-2</v>
      </c>
      <c r="H65" s="89">
        <v>5.1586132777073533E-5</v>
      </c>
      <c r="I65" s="89">
        <v>2.619841648066431E-4</v>
      </c>
      <c r="J65" s="89">
        <v>6.9959159058138763E-3</v>
      </c>
      <c r="K65" s="89">
        <v>3.0055215936180997E-3</v>
      </c>
      <c r="L65" s="89">
        <v>9.6217311341853452E-5</v>
      </c>
      <c r="M65" s="89">
        <v>9.9844127955626192E-6</v>
      </c>
      <c r="N65" s="89">
        <v>2.6177508949596679E-3</v>
      </c>
      <c r="O65" s="89">
        <v>0</v>
      </c>
      <c r="P65" s="89"/>
      <c r="Q65" s="89"/>
      <c r="R65" s="105"/>
      <c r="S65" s="97"/>
      <c r="T65" s="1"/>
      <c r="U65" s="1"/>
      <c r="V65" s="1"/>
      <c r="W65" s="1"/>
      <c r="X65" s="1"/>
      <c r="Y65" s="1"/>
      <c r="Z65" s="1"/>
      <c r="AA65" s="1"/>
      <c r="AB65" s="1"/>
      <c r="AC65" s="1"/>
      <c r="AD65" s="1"/>
      <c r="AE65" s="1"/>
      <c r="AF65" s="1"/>
      <c r="AG65" s="1"/>
      <c r="AH65" s="1"/>
      <c r="AI65" s="1"/>
      <c r="AJ65" s="1"/>
      <c r="AK65" s="1"/>
      <c r="AL65" s="1"/>
      <c r="AM65" s="1"/>
      <c r="AN65" s="1"/>
      <c r="AO65" s="1"/>
      <c r="AP65" s="1"/>
    </row>
    <row r="66" spans="1:42" x14ac:dyDescent="0.2">
      <c r="A66" s="1"/>
      <c r="B66" s="40"/>
      <c r="C66" s="33" t="s">
        <v>33</v>
      </c>
      <c r="D66" s="52">
        <v>0.21891447017468837</v>
      </c>
      <c r="E66" s="24">
        <v>0.37031058275514467</v>
      </c>
      <c r="F66" s="24">
        <v>0.38528853467504864</v>
      </c>
      <c r="G66" s="24">
        <v>1.2149667872437325E-2</v>
      </c>
      <c r="H66" s="87">
        <v>5.4142213403517044E-5</v>
      </c>
      <c r="I66" s="87">
        <v>2.6700387724632531E-4</v>
      </c>
      <c r="J66" s="87">
        <v>7.0784477996427737E-3</v>
      </c>
      <c r="K66" s="87">
        <v>3.0587764161518808E-3</v>
      </c>
      <c r="L66" s="87">
        <v>8.6127501895085236E-5</v>
      </c>
      <c r="M66" s="87">
        <v>1.1078462455974427E-5</v>
      </c>
      <c r="N66" s="87">
        <v>2.7811682518854401E-3</v>
      </c>
      <c r="O66" s="87">
        <v>0</v>
      </c>
      <c r="P66" s="87"/>
      <c r="Q66" s="87"/>
      <c r="R66" s="58"/>
      <c r="S66" s="97"/>
      <c r="T66" s="1"/>
      <c r="U66" s="1"/>
      <c r="V66" s="1"/>
      <c r="W66" s="1"/>
      <c r="X66" s="1"/>
      <c r="Y66" s="1"/>
      <c r="Z66" s="1"/>
      <c r="AA66" s="1"/>
      <c r="AB66" s="1"/>
      <c r="AC66" s="1"/>
      <c r="AD66" s="1"/>
      <c r="AE66" s="1"/>
      <c r="AF66" s="1"/>
      <c r="AG66" s="1"/>
      <c r="AH66" s="1"/>
      <c r="AI66" s="1"/>
      <c r="AJ66" s="1"/>
      <c r="AK66" s="1"/>
      <c r="AL66" s="1"/>
      <c r="AM66" s="1"/>
      <c r="AN66" s="1"/>
      <c r="AO66" s="1"/>
      <c r="AP66" s="1"/>
    </row>
    <row r="67" spans="1:42" x14ac:dyDescent="0.2">
      <c r="A67" s="1"/>
      <c r="B67" s="40"/>
      <c r="C67" s="33" t="s">
        <v>2</v>
      </c>
      <c r="D67" s="52">
        <v>0.22527440735801249</v>
      </c>
      <c r="E67" s="24">
        <v>0.36517476374542407</v>
      </c>
      <c r="F67" s="24">
        <v>0.38319988983700004</v>
      </c>
      <c r="G67" s="24">
        <v>1.2397674954298778E-2</v>
      </c>
      <c r="H67" s="87">
        <v>5.7102839434479755E-5</v>
      </c>
      <c r="I67" s="87">
        <v>2.7081737492856879E-4</v>
      </c>
      <c r="J67" s="87">
        <v>7.3368305313217079E-3</v>
      </c>
      <c r="K67" s="87">
        <v>3.1922003248460941E-3</v>
      </c>
      <c r="L67" s="87">
        <v>8.20748038774344E-5</v>
      </c>
      <c r="M67" s="87">
        <v>5.0112373839993296E-6</v>
      </c>
      <c r="N67" s="87">
        <v>3.0092269934723368E-3</v>
      </c>
      <c r="O67" s="87">
        <v>0</v>
      </c>
      <c r="P67" s="87"/>
      <c r="Q67" s="87"/>
      <c r="R67" s="58"/>
      <c r="S67" s="97"/>
      <c r="T67" s="1"/>
      <c r="U67" s="1"/>
      <c r="V67" s="1"/>
      <c r="W67" s="1"/>
      <c r="X67" s="1"/>
      <c r="Y67" s="1"/>
      <c r="Z67" s="1"/>
      <c r="AA67" s="1"/>
      <c r="AB67" s="1"/>
      <c r="AC67" s="1"/>
      <c r="AD67" s="1"/>
      <c r="AE67" s="1"/>
      <c r="AF67" s="1"/>
      <c r="AG67" s="1"/>
      <c r="AH67" s="1"/>
      <c r="AI67" s="1"/>
      <c r="AJ67" s="1"/>
      <c r="AK67" s="1"/>
      <c r="AL67" s="1"/>
      <c r="AM67" s="1"/>
      <c r="AN67" s="1"/>
      <c r="AO67" s="1"/>
      <c r="AP67" s="1"/>
    </row>
    <row r="68" spans="1:42" x14ac:dyDescent="0.2">
      <c r="A68" s="1"/>
      <c r="B68" s="76"/>
      <c r="C68" s="33" t="s">
        <v>3</v>
      </c>
      <c r="D68" s="52">
        <v>0.2213701700663237</v>
      </c>
      <c r="E68" s="24">
        <v>0.36832086755120208</v>
      </c>
      <c r="F68" s="24">
        <v>0.38272495238321713</v>
      </c>
      <c r="G68" s="24">
        <v>1.2949865952763142E-2</v>
      </c>
      <c r="H68" s="87">
        <v>4.8586590007064301E-5</v>
      </c>
      <c r="I68" s="87">
        <v>2.7885965391378457E-4</v>
      </c>
      <c r="J68" s="87">
        <v>7.4709580715263896E-3</v>
      </c>
      <c r="K68" s="87">
        <v>3.3069675522413838E-3</v>
      </c>
      <c r="L68" s="87">
        <v>8.1305552467807432E-5</v>
      </c>
      <c r="M68" s="87">
        <v>3.5499005022767053E-6</v>
      </c>
      <c r="N68" s="87">
        <v>3.1457250836439961E-3</v>
      </c>
      <c r="O68" s="87">
        <v>2.9819164219124322E-4</v>
      </c>
      <c r="P68" s="87"/>
      <c r="Q68" s="87"/>
      <c r="R68" s="58"/>
      <c r="S68" s="97"/>
      <c r="T68" s="1"/>
      <c r="U68" s="1"/>
      <c r="V68" s="1"/>
      <c r="W68" s="1"/>
      <c r="X68" s="1"/>
      <c r="Y68" s="1"/>
      <c r="Z68" s="1"/>
      <c r="AA68" s="1"/>
      <c r="AB68" s="1"/>
      <c r="AC68" s="1"/>
      <c r="AD68" s="1"/>
      <c r="AE68" s="1"/>
      <c r="AF68" s="1"/>
      <c r="AG68" s="1"/>
      <c r="AH68" s="1"/>
      <c r="AI68" s="1"/>
      <c r="AJ68" s="1"/>
      <c r="AK68" s="1"/>
      <c r="AL68" s="1"/>
      <c r="AM68" s="1"/>
      <c r="AN68" s="1"/>
      <c r="AO68" s="1"/>
      <c r="AP68" s="1"/>
    </row>
    <row r="69" spans="1:42" x14ac:dyDescent="0.2">
      <c r="A69" s="1"/>
      <c r="B69" s="40"/>
      <c r="C69" s="33" t="s">
        <v>4</v>
      </c>
      <c r="D69" s="52">
        <v>0.22216563125281594</v>
      </c>
      <c r="E69" s="24">
        <v>0.36555868472841829</v>
      </c>
      <c r="F69" s="24">
        <v>0.38391104207354781</v>
      </c>
      <c r="G69" s="24">
        <v>1.3053750008708769E-2</v>
      </c>
      <c r="H69" s="87">
        <v>4.8811848234133083E-5</v>
      </c>
      <c r="I69" s="87">
        <v>2.8560487732090826E-4</v>
      </c>
      <c r="J69" s="87">
        <v>7.7219318088221989E-3</v>
      </c>
      <c r="K69" s="87">
        <v>3.4484160277422266E-3</v>
      </c>
      <c r="L69" s="87">
        <v>8.5057423805538388E-5</v>
      </c>
      <c r="M69" s="87"/>
      <c r="N69" s="87">
        <v>3.4587596943557648E-3</v>
      </c>
      <c r="O69" s="87">
        <v>2.6231025622843672E-4</v>
      </c>
      <c r="P69" s="87"/>
      <c r="Q69" s="87"/>
      <c r="R69" s="58"/>
      <c r="S69" s="97"/>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2">
      <c r="A70" s="1"/>
      <c r="B70" s="40"/>
      <c r="C70" s="33" t="s">
        <v>5</v>
      </c>
      <c r="D70" s="52">
        <v>0.22094692179922693</v>
      </c>
      <c r="E70" s="24">
        <v>0.36637636743581026</v>
      </c>
      <c r="F70" s="24">
        <v>0.38307886675014491</v>
      </c>
      <c r="G70" s="24">
        <v>1.3780803151218567E-2</v>
      </c>
      <c r="H70" s="87">
        <v>4.4384204051263456E-5</v>
      </c>
      <c r="I70" s="87">
        <v>2.925419813793498E-4</v>
      </c>
      <c r="J70" s="87">
        <v>8.0260508313413949E-3</v>
      </c>
      <c r="K70" s="87">
        <v>3.5289936281916821E-3</v>
      </c>
      <c r="L70" s="87">
        <v>8.7013584220075802E-5</v>
      </c>
      <c r="M70" s="87"/>
      <c r="N70" s="87">
        <v>3.6292325924038894E-3</v>
      </c>
      <c r="O70" s="87">
        <v>2.0882404201168217E-4</v>
      </c>
      <c r="P70" s="87"/>
      <c r="Q70" s="87"/>
      <c r="R70" s="58"/>
      <c r="S70" s="97"/>
      <c r="T70" s="1"/>
      <c r="U70" s="1"/>
      <c r="V70" s="1"/>
      <c r="W70" s="1"/>
      <c r="X70" s="1"/>
      <c r="Y70" s="1"/>
      <c r="Z70" s="1"/>
      <c r="AA70" s="1"/>
      <c r="AB70" s="1"/>
      <c r="AC70" s="1"/>
      <c r="AD70" s="1"/>
      <c r="AE70" s="1"/>
      <c r="AF70" s="1"/>
      <c r="AG70" s="1"/>
      <c r="AH70" s="1"/>
      <c r="AI70" s="1"/>
      <c r="AJ70" s="1"/>
      <c r="AK70" s="1"/>
      <c r="AL70" s="1"/>
      <c r="AM70" s="1"/>
      <c r="AN70" s="1"/>
      <c r="AO70" s="1"/>
      <c r="AP70" s="1"/>
    </row>
    <row r="71" spans="1:42" x14ac:dyDescent="0.2">
      <c r="A71" s="1"/>
      <c r="B71" s="76"/>
      <c r="C71" s="33" t="s">
        <v>6</v>
      </c>
      <c r="D71" s="52">
        <v>0.22059370898919664</v>
      </c>
      <c r="E71" s="24">
        <v>0.36503080712121527</v>
      </c>
      <c r="F71" s="24">
        <v>0.38358975265412931</v>
      </c>
      <c r="G71" s="24">
        <v>1.458134856948853E-2</v>
      </c>
      <c r="H71" s="87">
        <v>4.4786604424814047E-5</v>
      </c>
      <c r="I71" s="87">
        <v>3.0039899783888623E-4</v>
      </c>
      <c r="J71" s="87">
        <v>8.2011146527680469E-3</v>
      </c>
      <c r="K71" s="87">
        <v>3.6883839430502247E-3</v>
      </c>
      <c r="L71" s="87">
        <v>9.5678532427081306E-5</v>
      </c>
      <c r="M71" s="87"/>
      <c r="N71" s="87">
        <v>3.6578146305924872E-3</v>
      </c>
      <c r="O71" s="87">
        <v>2.1620530486869243E-4</v>
      </c>
      <c r="P71" s="87"/>
      <c r="Q71" s="87"/>
      <c r="R71" s="58"/>
      <c r="S71" s="97"/>
      <c r="T71" s="1"/>
      <c r="U71" s="1"/>
      <c r="V71" s="1"/>
      <c r="W71" s="1"/>
      <c r="X71" s="1"/>
      <c r="Y71" s="1"/>
      <c r="Z71" s="1"/>
      <c r="AA71" s="1"/>
      <c r="AB71" s="1"/>
      <c r="AC71" s="1"/>
      <c r="AD71" s="1"/>
      <c r="AE71" s="1"/>
      <c r="AF71" s="1"/>
      <c r="AG71" s="1"/>
      <c r="AH71" s="1"/>
      <c r="AI71" s="1"/>
      <c r="AJ71" s="1"/>
      <c r="AK71" s="1"/>
      <c r="AL71" s="1"/>
      <c r="AM71" s="1"/>
      <c r="AN71" s="1"/>
      <c r="AO71" s="1"/>
      <c r="AP71" s="1"/>
    </row>
    <row r="72" spans="1:42" x14ac:dyDescent="0.2">
      <c r="A72" s="1"/>
      <c r="B72" s="40"/>
      <c r="C72" s="33" t="s">
        <v>7</v>
      </c>
      <c r="D72" s="52">
        <v>0.21990640833857564</v>
      </c>
      <c r="E72" s="24">
        <v>0.37086445050800432</v>
      </c>
      <c r="F72" s="24">
        <v>0.37706991302998155</v>
      </c>
      <c r="G72" s="24">
        <v>1.5251172472535339E-2</v>
      </c>
      <c r="H72" s="87">
        <v>4.5992052469396445E-5</v>
      </c>
      <c r="I72" s="87">
        <v>3.12373516442332E-4</v>
      </c>
      <c r="J72" s="87">
        <v>8.4845809262210393E-3</v>
      </c>
      <c r="K72" s="87">
        <v>3.9527613983420164E-3</v>
      </c>
      <c r="L72" s="87">
        <v>1.1597619257348746E-4</v>
      </c>
      <c r="M72" s="87"/>
      <c r="N72" s="87">
        <v>3.757186907803604E-3</v>
      </c>
      <c r="O72" s="87">
        <v>2.3918465705129622E-4</v>
      </c>
      <c r="P72" s="87"/>
      <c r="Q72" s="87"/>
      <c r="R72" s="58"/>
      <c r="S72" s="97"/>
      <c r="T72" s="1"/>
      <c r="U72" s="1"/>
      <c r="V72" s="1"/>
      <c r="W72" s="1"/>
      <c r="X72" s="1"/>
      <c r="Y72" s="1"/>
      <c r="Z72" s="1"/>
      <c r="AA72" s="1"/>
      <c r="AB72" s="1"/>
      <c r="AC72" s="1"/>
      <c r="AD72" s="1"/>
      <c r="AE72" s="1"/>
      <c r="AF72" s="1"/>
      <c r="AG72" s="1"/>
      <c r="AH72" s="1"/>
      <c r="AI72" s="1"/>
      <c r="AJ72" s="1"/>
      <c r="AK72" s="1"/>
      <c r="AL72" s="1"/>
      <c r="AM72" s="1"/>
      <c r="AN72" s="1"/>
      <c r="AO72" s="1"/>
      <c r="AP72" s="1"/>
    </row>
    <row r="73" spans="1:42" x14ac:dyDescent="0.2">
      <c r="A73" s="1"/>
      <c r="B73" s="40"/>
      <c r="C73" s="33" t="s">
        <v>8</v>
      </c>
      <c r="D73" s="52">
        <v>0.21792678252984263</v>
      </c>
      <c r="E73" s="24">
        <v>0.37394384489697124</v>
      </c>
      <c r="F73" s="24">
        <v>0.37541633374255384</v>
      </c>
      <c r="G73" s="24">
        <v>1.5415592210800766E-2</v>
      </c>
      <c r="H73" s="87">
        <v>4.4082844240776581E-5</v>
      </c>
      <c r="I73" s="87">
        <v>3.1954622434355619E-4</v>
      </c>
      <c r="J73" s="87">
        <v>8.725966200860847E-3</v>
      </c>
      <c r="K73" s="87">
        <v>4.1004443054604286E-3</v>
      </c>
      <c r="L73" s="87">
        <v>1.3868906672789236E-4</v>
      </c>
      <c r="M73" s="87"/>
      <c r="N73" s="87">
        <v>3.7321589048585602E-3</v>
      </c>
      <c r="O73" s="87">
        <v>2.3655907333944865E-4</v>
      </c>
      <c r="P73" s="87"/>
      <c r="Q73" s="87"/>
      <c r="R73" s="58"/>
      <c r="S73" s="97"/>
      <c r="T73" s="1"/>
      <c r="U73" s="1"/>
      <c r="V73" s="1"/>
      <c r="W73" s="1"/>
      <c r="X73" s="1"/>
      <c r="Y73" s="1"/>
      <c r="Z73" s="1"/>
      <c r="AA73" s="1"/>
      <c r="AB73" s="1"/>
      <c r="AC73" s="1"/>
      <c r="AD73" s="1"/>
      <c r="AE73" s="1"/>
      <c r="AF73" s="1"/>
      <c r="AG73" s="1"/>
      <c r="AH73" s="1"/>
      <c r="AI73" s="1"/>
      <c r="AJ73" s="1"/>
      <c r="AK73" s="1"/>
      <c r="AL73" s="1"/>
      <c r="AM73" s="1"/>
      <c r="AN73" s="1"/>
      <c r="AO73" s="1"/>
      <c r="AP73" s="1"/>
    </row>
    <row r="74" spans="1:42" x14ac:dyDescent="0.2">
      <c r="A74" s="1"/>
      <c r="B74" s="76"/>
      <c r="C74" s="33" t="s">
        <v>9</v>
      </c>
      <c r="D74" s="52">
        <v>0.2144174920446785</v>
      </c>
      <c r="E74" s="24">
        <v>0.36751292951047482</v>
      </c>
      <c r="F74" s="24">
        <v>0.38461044171801356</v>
      </c>
      <c r="G74" s="24">
        <v>1.5475235169751696E-2</v>
      </c>
      <c r="H74" s="87">
        <v>4.519412205946473E-5</v>
      </c>
      <c r="I74" s="87">
        <v>3.3319759101369851E-4</v>
      </c>
      <c r="J74" s="87">
        <v>9.0441464996258176E-3</v>
      </c>
      <c r="K74" s="87">
        <v>4.2591533910750767E-3</v>
      </c>
      <c r="L74" s="87">
        <v>1.5765594316882774E-4</v>
      </c>
      <c r="M74" s="87"/>
      <c r="N74" s="87">
        <v>3.9254323160220796E-3</v>
      </c>
      <c r="O74" s="87">
        <v>2.1912169411649745E-4</v>
      </c>
      <c r="P74" s="87"/>
      <c r="Q74" s="87"/>
      <c r="R74" s="58"/>
      <c r="S74" s="97"/>
      <c r="T74" s="1"/>
      <c r="U74" s="1"/>
      <c r="V74" s="1"/>
      <c r="W74" s="1"/>
      <c r="X74" s="1"/>
      <c r="Y74" s="1"/>
      <c r="Z74" s="1"/>
      <c r="AA74" s="1"/>
      <c r="AB74" s="1"/>
      <c r="AC74" s="1"/>
      <c r="AD74" s="1"/>
      <c r="AE74" s="1"/>
      <c r="AF74" s="1"/>
      <c r="AG74" s="1"/>
      <c r="AH74" s="1"/>
      <c r="AI74" s="1"/>
      <c r="AJ74" s="1"/>
      <c r="AK74" s="1"/>
      <c r="AL74" s="1"/>
      <c r="AM74" s="1"/>
      <c r="AN74" s="1"/>
      <c r="AO74" s="1"/>
      <c r="AP74" s="1"/>
    </row>
    <row r="75" spans="1:42" x14ac:dyDescent="0.2">
      <c r="A75" s="1"/>
      <c r="B75" s="40"/>
      <c r="C75" s="33" t="s">
        <v>10</v>
      </c>
      <c r="D75" s="52">
        <v>0.21447078637697453</v>
      </c>
      <c r="E75" s="24">
        <v>0.3661016798966088</v>
      </c>
      <c r="F75" s="24">
        <v>0.385047903359995</v>
      </c>
      <c r="G75" s="24">
        <v>1.5582113797885485E-2</v>
      </c>
      <c r="H75" s="87">
        <v>4.3252211894428455E-5</v>
      </c>
      <c r="I75" s="87">
        <v>3.390868133305598E-4</v>
      </c>
      <c r="J75" s="87">
        <v>9.5254442761049246E-3</v>
      </c>
      <c r="K75" s="87">
        <v>4.4278684265959519E-3</v>
      </c>
      <c r="L75" s="87">
        <v>1.7134192663249246E-4</v>
      </c>
      <c r="M75" s="87"/>
      <c r="N75" s="87">
        <v>4.0958879604529146E-3</v>
      </c>
      <c r="O75" s="87">
        <v>1.9463495352492805E-4</v>
      </c>
      <c r="P75" s="87"/>
      <c r="Q75" s="87"/>
      <c r="R75" s="58"/>
      <c r="S75" s="97"/>
      <c r="T75" s="1"/>
      <c r="U75" s="1"/>
      <c r="V75" s="1"/>
      <c r="W75" s="1"/>
      <c r="X75" s="1"/>
      <c r="Y75" s="1"/>
      <c r="Z75" s="1"/>
      <c r="AA75" s="1"/>
      <c r="AB75" s="1"/>
      <c r="AC75" s="1"/>
      <c r="AD75" s="1"/>
      <c r="AE75" s="1"/>
      <c r="AF75" s="1"/>
      <c r="AG75" s="1"/>
      <c r="AH75" s="1"/>
      <c r="AI75" s="1"/>
      <c r="AJ75" s="1"/>
      <c r="AK75" s="1"/>
      <c r="AL75" s="1"/>
      <c r="AM75" s="1"/>
      <c r="AN75" s="1"/>
      <c r="AO75" s="1"/>
      <c r="AP75" s="1"/>
    </row>
    <row r="76" spans="1:42" ht="13.5" thickBot="1" x14ac:dyDescent="0.25">
      <c r="A76" s="1"/>
      <c r="B76" s="41"/>
      <c r="C76" s="35" t="s">
        <v>11</v>
      </c>
      <c r="D76" s="54">
        <v>0.2272064132514901</v>
      </c>
      <c r="E76" s="55">
        <v>0.35616605881629093</v>
      </c>
      <c r="F76" s="55">
        <v>0.38308834216935483</v>
      </c>
      <c r="G76" s="55">
        <v>1.4332757984787454E-2</v>
      </c>
      <c r="H76" s="88">
        <v>4.121496653944361E-5</v>
      </c>
      <c r="I76" s="88">
        <v>3.4145924122739858E-4</v>
      </c>
      <c r="J76" s="88">
        <v>9.6887687273671339E-3</v>
      </c>
      <c r="K76" s="88">
        <v>4.450245131925476E-3</v>
      </c>
      <c r="L76" s="88">
        <v>1.6650677568137926E-4</v>
      </c>
      <c r="M76" s="88"/>
      <c r="N76" s="88">
        <v>4.3729670696640195E-3</v>
      </c>
      <c r="O76" s="88">
        <v>1.4526586567180944E-4</v>
      </c>
      <c r="P76" s="88"/>
      <c r="Q76" s="88"/>
      <c r="R76" s="59"/>
      <c r="S76" s="97"/>
      <c r="T76" s="1"/>
      <c r="U76" s="1"/>
      <c r="V76" s="1"/>
      <c r="W76" s="1"/>
      <c r="X76" s="1"/>
      <c r="Y76" s="1"/>
      <c r="Z76" s="1"/>
      <c r="AA76" s="1"/>
      <c r="AB76" s="1"/>
      <c r="AC76" s="1"/>
      <c r="AD76" s="1"/>
      <c r="AE76" s="1"/>
      <c r="AF76" s="1"/>
      <c r="AG76" s="1"/>
      <c r="AH76" s="1"/>
      <c r="AI76" s="1"/>
      <c r="AJ76" s="1"/>
      <c r="AK76" s="1"/>
      <c r="AL76" s="1"/>
      <c r="AM76" s="1"/>
      <c r="AN76" s="1"/>
      <c r="AO76" s="1"/>
      <c r="AP76" s="1"/>
    </row>
    <row r="77" spans="1:42" x14ac:dyDescent="0.2">
      <c r="A77" s="1"/>
      <c r="B77" s="42">
        <v>2015</v>
      </c>
      <c r="C77" s="31" t="s">
        <v>1</v>
      </c>
      <c r="D77" s="74">
        <v>0.23086553429481524</v>
      </c>
      <c r="E77" s="56">
        <v>0.35240355906152754</v>
      </c>
      <c r="F77" s="56">
        <v>0.38826811006768919</v>
      </c>
      <c r="G77" s="56">
        <v>8.8154350939330991E-3</v>
      </c>
      <c r="H77" s="89">
        <v>3.9905852592341194E-5</v>
      </c>
      <c r="I77" s="89">
        <v>3.4783545799271364E-4</v>
      </c>
      <c r="J77" s="89">
        <v>1.0206988067981161E-2</v>
      </c>
      <c r="K77" s="89">
        <v>4.6028550547223259E-3</v>
      </c>
      <c r="L77" s="89">
        <v>1.9838909574478194E-4</v>
      </c>
      <c r="M77" s="89"/>
      <c r="N77" s="89">
        <v>4.1473371373534533E-3</v>
      </c>
      <c r="O77" s="89">
        <v>1.0405081564817852E-4</v>
      </c>
      <c r="P77" s="89"/>
      <c r="Q77" s="89"/>
      <c r="R77" s="105"/>
      <c r="S77" s="97"/>
      <c r="T77" s="1"/>
      <c r="U77" s="1"/>
      <c r="V77" s="1"/>
      <c r="W77" s="1"/>
      <c r="X77" s="1"/>
      <c r="Y77" s="1"/>
      <c r="Z77" s="1"/>
      <c r="AA77" s="1"/>
      <c r="AB77" s="1"/>
      <c r="AC77" s="1"/>
      <c r="AD77" s="1"/>
      <c r="AE77" s="1"/>
      <c r="AF77" s="1"/>
      <c r="AG77" s="1"/>
      <c r="AH77" s="1"/>
      <c r="AI77" s="1"/>
      <c r="AJ77" s="1"/>
      <c r="AK77" s="1"/>
      <c r="AL77" s="1"/>
      <c r="AM77" s="1"/>
      <c r="AN77" s="1"/>
      <c r="AO77" s="1"/>
      <c r="AP77" s="1"/>
    </row>
    <row r="78" spans="1:42" x14ac:dyDescent="0.2">
      <c r="A78" s="1"/>
      <c r="B78" s="40"/>
      <c r="C78" s="33" t="s">
        <v>33</v>
      </c>
      <c r="D78" s="52">
        <v>0.22801790154323573</v>
      </c>
      <c r="E78" s="24">
        <v>0.35626695128049291</v>
      </c>
      <c r="F78" s="24">
        <v>0.38718095936949476</v>
      </c>
      <c r="G78" s="24">
        <v>8.3539098817199467E-3</v>
      </c>
      <c r="H78" s="87">
        <v>3.8305665856100393E-5</v>
      </c>
      <c r="I78" s="87">
        <v>3.6306360011642509E-4</v>
      </c>
      <c r="J78" s="87">
        <v>1.0386997100791082E-2</v>
      </c>
      <c r="K78" s="87">
        <v>4.8183701736315256E-3</v>
      </c>
      <c r="L78" s="87">
        <v>1.4012376306416028E-4</v>
      </c>
      <c r="M78" s="87"/>
      <c r="N78" s="87">
        <v>4.2970425569915276E-3</v>
      </c>
      <c r="O78" s="87">
        <v>1.3637506460580174E-4</v>
      </c>
      <c r="P78" s="87"/>
      <c r="Q78" s="87"/>
      <c r="R78" s="58"/>
      <c r="S78" s="97"/>
      <c r="T78" s="1"/>
      <c r="U78" s="1"/>
      <c r="V78" s="1"/>
      <c r="W78" s="1"/>
      <c r="X78" s="1"/>
      <c r="Y78" s="1"/>
      <c r="Z78" s="1"/>
      <c r="AA78" s="1"/>
      <c r="AB78" s="1"/>
      <c r="AC78" s="1"/>
      <c r="AD78" s="1"/>
      <c r="AE78" s="1"/>
      <c r="AF78" s="1"/>
      <c r="AG78" s="1"/>
      <c r="AH78" s="1"/>
      <c r="AI78" s="1"/>
      <c r="AJ78" s="1"/>
      <c r="AK78" s="1"/>
      <c r="AL78" s="1"/>
      <c r="AM78" s="1"/>
      <c r="AN78" s="1"/>
      <c r="AO78" s="1"/>
      <c r="AP78" s="1"/>
    </row>
    <row r="79" spans="1:42" x14ac:dyDescent="0.2">
      <c r="A79" s="1"/>
      <c r="B79" s="40"/>
      <c r="C79" s="33" t="s">
        <v>2</v>
      </c>
      <c r="D79" s="52">
        <v>0.22469876387651358</v>
      </c>
      <c r="E79" s="24">
        <v>0.35579677898326018</v>
      </c>
      <c r="F79" s="24">
        <v>0.3905287716763397</v>
      </c>
      <c r="G79" s="24">
        <v>8.572953425829883E-3</v>
      </c>
      <c r="H79" s="87">
        <v>3.1864524061651129E-5</v>
      </c>
      <c r="I79" s="87">
        <v>3.6557453302603463E-4</v>
      </c>
      <c r="J79" s="87">
        <v>1.0607924338978277E-2</v>
      </c>
      <c r="K79" s="87">
        <v>4.971796722448062E-3</v>
      </c>
      <c r="L79" s="87">
        <v>1.264848106510959E-4</v>
      </c>
      <c r="M79" s="87"/>
      <c r="N79" s="87">
        <v>4.1781881112233537E-3</v>
      </c>
      <c r="O79" s="87">
        <v>1.2089899766817697E-4</v>
      </c>
      <c r="P79" s="87"/>
      <c r="Q79" s="87"/>
      <c r="R79" s="58"/>
      <c r="S79" s="97"/>
      <c r="T79" s="1"/>
      <c r="U79" s="1"/>
      <c r="V79" s="1"/>
      <c r="W79" s="1"/>
      <c r="X79" s="1"/>
      <c r="Y79" s="1"/>
      <c r="Z79" s="1"/>
      <c r="AA79" s="1"/>
      <c r="AB79" s="1"/>
      <c r="AC79" s="1"/>
      <c r="AD79" s="1"/>
      <c r="AE79" s="1"/>
      <c r="AF79" s="1"/>
      <c r="AG79" s="1"/>
      <c r="AH79" s="1"/>
      <c r="AI79" s="1"/>
      <c r="AJ79" s="1"/>
      <c r="AK79" s="1"/>
      <c r="AL79" s="1"/>
      <c r="AM79" s="1"/>
      <c r="AN79" s="1"/>
      <c r="AO79" s="1"/>
      <c r="AP79" s="1"/>
    </row>
    <row r="80" spans="1:42" x14ac:dyDescent="0.2">
      <c r="A80" s="1"/>
      <c r="B80" s="76"/>
      <c r="C80" s="33" t="s">
        <v>3</v>
      </c>
      <c r="D80" s="52">
        <v>0.22637448199378793</v>
      </c>
      <c r="E80" s="24">
        <v>0.35843938752745275</v>
      </c>
      <c r="F80" s="24">
        <v>0.38510770580031001</v>
      </c>
      <c r="G80" s="24">
        <v>9.0762521976756813E-3</v>
      </c>
      <c r="H80" s="87">
        <v>3.9491803077037289E-5</v>
      </c>
      <c r="I80" s="87">
        <v>3.7467578416585864E-4</v>
      </c>
      <c r="J80" s="87">
        <v>1.0997237084400025E-2</v>
      </c>
      <c r="K80" s="87">
        <v>5.1786917768354892E-3</v>
      </c>
      <c r="L80" s="87">
        <v>1.72900724728537E-4</v>
      </c>
      <c r="M80" s="87"/>
      <c r="N80" s="87">
        <v>4.1367987426500471E-3</v>
      </c>
      <c r="O80" s="87">
        <v>1.0237656491664747E-4</v>
      </c>
      <c r="P80" s="87"/>
      <c r="Q80" s="87"/>
      <c r="R80" s="58"/>
      <c r="S80" s="97"/>
      <c r="T80" s="1"/>
      <c r="U80" s="1"/>
      <c r="V80" s="1"/>
      <c r="W80" s="1"/>
      <c r="X80" s="1"/>
      <c r="Y80" s="1"/>
      <c r="Z80" s="1"/>
      <c r="AA80" s="1"/>
      <c r="AB80" s="1"/>
      <c r="AC80" s="1"/>
      <c r="AD80" s="1"/>
      <c r="AE80" s="1"/>
      <c r="AF80" s="1"/>
      <c r="AG80" s="1"/>
      <c r="AH80" s="1"/>
      <c r="AI80" s="1"/>
      <c r="AJ80" s="1"/>
      <c r="AK80" s="1"/>
      <c r="AL80" s="1"/>
      <c r="AM80" s="1"/>
      <c r="AN80" s="1"/>
      <c r="AO80" s="1"/>
      <c r="AP80" s="1"/>
    </row>
    <row r="81" spans="1:42" x14ac:dyDescent="0.2">
      <c r="A81" s="1"/>
      <c r="B81" s="40"/>
      <c r="C81" s="33" t="s">
        <v>4</v>
      </c>
      <c r="D81" s="52">
        <v>0.22803791612244625</v>
      </c>
      <c r="E81" s="24">
        <v>0.36218768377910016</v>
      </c>
      <c r="F81" s="24">
        <v>0.37934839247439245</v>
      </c>
      <c r="G81" s="24">
        <v>8.9911143716224565E-3</v>
      </c>
      <c r="H81" s="87">
        <v>3.8773935942672712E-5</v>
      </c>
      <c r="I81" s="87">
        <v>3.831700403762438E-4</v>
      </c>
      <c r="J81" s="87">
        <v>1.1240437829540378E-2</v>
      </c>
      <c r="K81" s="87">
        <v>5.4035896744529894E-3</v>
      </c>
      <c r="L81" s="87">
        <v>1.7245915616252746E-4</v>
      </c>
      <c r="M81" s="87"/>
      <c r="N81" s="87">
        <v>4.1123001107864045E-3</v>
      </c>
      <c r="O81" s="87">
        <v>8.4162505177473663E-5</v>
      </c>
      <c r="P81" s="87"/>
      <c r="Q81" s="87"/>
      <c r="R81" s="58"/>
      <c r="S81" s="97"/>
      <c r="T81" s="1"/>
      <c r="U81" s="1"/>
      <c r="V81" s="1"/>
      <c r="W81" s="1"/>
      <c r="X81" s="1"/>
      <c r="Y81" s="1"/>
      <c r="Z81" s="1"/>
      <c r="AA81" s="1"/>
      <c r="AB81" s="1"/>
      <c r="AC81" s="1"/>
      <c r="AD81" s="1"/>
      <c r="AE81" s="1"/>
      <c r="AF81" s="1"/>
      <c r="AG81" s="1"/>
      <c r="AH81" s="1"/>
      <c r="AI81" s="1"/>
      <c r="AJ81" s="1"/>
      <c r="AK81" s="1"/>
      <c r="AL81" s="1"/>
      <c r="AM81" s="1"/>
      <c r="AN81" s="1"/>
      <c r="AO81" s="1"/>
      <c r="AP81" s="1"/>
    </row>
    <row r="82" spans="1:42" x14ac:dyDescent="0.2">
      <c r="A82" s="1"/>
      <c r="B82" s="40"/>
      <c r="C82" s="33" t="s">
        <v>5</v>
      </c>
      <c r="D82" s="52">
        <v>0.23023732190279586</v>
      </c>
      <c r="E82" s="24">
        <v>0.35609877364791687</v>
      </c>
      <c r="F82" s="24">
        <v>0.38183019362684156</v>
      </c>
      <c r="G82" s="24">
        <v>1.0121644473510641E-2</v>
      </c>
      <c r="H82" s="87">
        <v>3.7174319875358948E-5</v>
      </c>
      <c r="I82" s="87">
        <v>3.9794804719031792E-4</v>
      </c>
      <c r="J82" s="87">
        <v>1.1456829383975378E-2</v>
      </c>
      <c r="K82" s="87">
        <v>5.5039758239814234E-3</v>
      </c>
      <c r="L82" s="87">
        <v>1.8783043356226446E-4</v>
      </c>
      <c r="M82" s="87"/>
      <c r="N82" s="87">
        <v>4.0565714795135549E-3</v>
      </c>
      <c r="O82" s="87">
        <v>7.1736860836758246E-5</v>
      </c>
      <c r="P82" s="87"/>
      <c r="Q82" s="87"/>
      <c r="R82" s="58"/>
      <c r="S82" s="97"/>
      <c r="T82" s="1"/>
      <c r="U82" s="1"/>
      <c r="V82" s="1"/>
      <c r="W82" s="1"/>
      <c r="X82" s="1"/>
      <c r="Y82" s="1"/>
      <c r="Z82" s="1"/>
      <c r="AA82" s="1"/>
      <c r="AB82" s="1"/>
      <c r="AC82" s="1"/>
      <c r="AD82" s="1"/>
      <c r="AE82" s="1"/>
      <c r="AF82" s="1"/>
      <c r="AG82" s="1"/>
      <c r="AH82" s="1"/>
      <c r="AI82" s="1"/>
      <c r="AJ82" s="1"/>
      <c r="AK82" s="1"/>
      <c r="AL82" s="1"/>
      <c r="AM82" s="1"/>
      <c r="AN82" s="1"/>
      <c r="AO82" s="1"/>
      <c r="AP82" s="1"/>
    </row>
    <row r="83" spans="1:42" x14ac:dyDescent="0.2">
      <c r="A83" s="1"/>
      <c r="B83" s="76"/>
      <c r="C83" s="33" t="s">
        <v>6</v>
      </c>
      <c r="D83" s="52">
        <v>0.2289292872952379</v>
      </c>
      <c r="E83" s="24">
        <v>0.35113367605729517</v>
      </c>
      <c r="F83" s="24">
        <v>0.38478041338446867</v>
      </c>
      <c r="G83" s="24">
        <v>1.3021057548593624E-2</v>
      </c>
      <c r="H83" s="87">
        <v>3.1894760700960871E-5</v>
      </c>
      <c r="I83" s="87">
        <v>4.0160747874538736E-4</v>
      </c>
      <c r="J83" s="87">
        <v>1.1681477599153268E-2</v>
      </c>
      <c r="K83" s="87">
        <v>5.5800356679710705E-3</v>
      </c>
      <c r="L83" s="87">
        <v>1.7224030475572805E-4</v>
      </c>
      <c r="M83" s="87"/>
      <c r="N83" s="87">
        <v>4.0695049593558871E-3</v>
      </c>
      <c r="O83" s="87">
        <v>6.9678446221371396E-5</v>
      </c>
      <c r="P83" s="87">
        <v>1.2912649750092514E-4</v>
      </c>
      <c r="Q83" s="87"/>
      <c r="R83" s="58"/>
      <c r="S83" s="97"/>
      <c r="T83" s="1"/>
      <c r="U83" s="1"/>
      <c r="V83" s="1"/>
      <c r="W83" s="1"/>
      <c r="X83" s="1"/>
      <c r="Y83" s="1"/>
      <c r="Z83" s="1"/>
      <c r="AA83" s="1"/>
      <c r="AB83" s="1"/>
      <c r="AC83" s="1"/>
      <c r="AD83" s="1"/>
      <c r="AE83" s="1"/>
      <c r="AF83" s="1"/>
      <c r="AG83" s="1"/>
      <c r="AH83" s="1"/>
      <c r="AI83" s="1"/>
      <c r="AJ83" s="1"/>
      <c r="AK83" s="1"/>
      <c r="AL83" s="1"/>
      <c r="AM83" s="1"/>
      <c r="AN83" s="1"/>
      <c r="AO83" s="1"/>
      <c r="AP83" s="1"/>
    </row>
    <row r="84" spans="1:42" x14ac:dyDescent="0.2">
      <c r="A84" s="1"/>
      <c r="B84" s="40"/>
      <c r="C84" s="33" t="s">
        <v>7</v>
      </c>
      <c r="D84" s="52">
        <v>0.22897996088358949</v>
      </c>
      <c r="E84" s="24">
        <v>0.34598868919426973</v>
      </c>
      <c r="F84" s="24">
        <v>0.38526351750121418</v>
      </c>
      <c r="G84" s="24">
        <v>1.686596658498879E-2</v>
      </c>
      <c r="H84" s="87">
        <v>3.0448348695353042E-5</v>
      </c>
      <c r="I84" s="87">
        <v>4.0986500584241187E-4</v>
      </c>
      <c r="J84" s="87">
        <v>1.215865187668721E-2</v>
      </c>
      <c r="K84" s="87">
        <v>5.7303792244654426E-3</v>
      </c>
      <c r="L84" s="87">
        <v>1.5664703647949715E-4</v>
      </c>
      <c r="M84" s="87"/>
      <c r="N84" s="87">
        <v>4.1960847742492481E-3</v>
      </c>
      <c r="O84" s="87">
        <v>5.6102702064203687E-5</v>
      </c>
      <c r="P84" s="87">
        <v>1.6368686745445112E-4</v>
      </c>
      <c r="Q84" s="87"/>
      <c r="R84" s="58"/>
      <c r="S84" s="97"/>
      <c r="T84" s="1"/>
      <c r="U84" s="1"/>
      <c r="V84" s="1"/>
      <c r="W84" s="1"/>
      <c r="X84" s="1"/>
      <c r="Y84" s="1"/>
      <c r="Z84" s="1"/>
      <c r="AA84" s="1"/>
      <c r="AB84" s="1"/>
      <c r="AC84" s="1"/>
      <c r="AD84" s="1"/>
      <c r="AE84" s="1"/>
      <c r="AF84" s="1"/>
      <c r="AG84" s="1"/>
      <c r="AH84" s="1"/>
      <c r="AI84" s="1"/>
      <c r="AJ84" s="1"/>
      <c r="AK84" s="1"/>
      <c r="AL84" s="1"/>
      <c r="AM84" s="1"/>
      <c r="AN84" s="1"/>
      <c r="AO84" s="1"/>
      <c r="AP84" s="1"/>
    </row>
    <row r="85" spans="1:42" x14ac:dyDescent="0.2">
      <c r="A85" s="1"/>
      <c r="B85" s="40"/>
      <c r="C85" s="33" t="s">
        <v>8</v>
      </c>
      <c r="D85" s="52">
        <v>0.23119427843210016</v>
      </c>
      <c r="E85" s="24">
        <v>0.35154506897606025</v>
      </c>
      <c r="F85" s="24">
        <v>0.37439880593062586</v>
      </c>
      <c r="G85" s="24">
        <v>1.9461902235787761E-2</v>
      </c>
      <c r="H85" s="87">
        <v>2.7264642114551565E-5</v>
      </c>
      <c r="I85" s="87">
        <v>4.1445740313430146E-4</v>
      </c>
      <c r="J85" s="87">
        <v>1.2593128787542237E-2</v>
      </c>
      <c r="K85" s="87">
        <v>5.7135975651716412E-3</v>
      </c>
      <c r="L85" s="87">
        <v>1.5134925135473914E-4</v>
      </c>
      <c r="M85" s="87"/>
      <c r="N85" s="87">
        <v>4.2517597889211479E-3</v>
      </c>
      <c r="O85" s="87">
        <v>4.7342916898590339E-5</v>
      </c>
      <c r="P85" s="87">
        <v>2.0104407028877002E-4</v>
      </c>
      <c r="Q85" s="87"/>
      <c r="R85" s="58"/>
      <c r="S85" s="97"/>
      <c r="T85" s="1"/>
      <c r="U85" s="1"/>
      <c r="V85" s="1"/>
      <c r="W85" s="1"/>
      <c r="X85" s="1"/>
      <c r="Y85" s="1"/>
      <c r="Z85" s="1"/>
      <c r="AA85" s="1"/>
      <c r="AB85" s="1"/>
      <c r="AC85" s="1"/>
      <c r="AD85" s="1"/>
      <c r="AE85" s="1"/>
      <c r="AF85" s="1"/>
      <c r="AG85" s="1"/>
      <c r="AH85" s="1"/>
      <c r="AI85" s="1"/>
      <c r="AJ85" s="1"/>
      <c r="AK85" s="1"/>
      <c r="AL85" s="1"/>
      <c r="AM85" s="1"/>
      <c r="AN85" s="1"/>
      <c r="AO85" s="1"/>
      <c r="AP85" s="1"/>
    </row>
    <row r="86" spans="1:42" x14ac:dyDescent="0.2">
      <c r="A86" s="1"/>
      <c r="B86" s="76"/>
      <c r="C86" s="33" t="s">
        <v>9</v>
      </c>
      <c r="D86" s="52">
        <v>0.2305471341382801</v>
      </c>
      <c r="E86" s="24">
        <v>0.34734997672926571</v>
      </c>
      <c r="F86" s="24">
        <v>0.37432092279623369</v>
      </c>
      <c r="G86" s="24">
        <v>2.3737147892248248E-2</v>
      </c>
      <c r="H86" s="87">
        <v>2.5451008372426254E-5</v>
      </c>
      <c r="I86" s="87">
        <v>4.1199362699801274E-4</v>
      </c>
      <c r="J86" s="87">
        <v>1.2895278916124074E-2</v>
      </c>
      <c r="K86" s="87">
        <v>5.7286919032958966E-3</v>
      </c>
      <c r="L86" s="87">
        <v>1.4619128699929485E-4</v>
      </c>
      <c r="M86" s="87"/>
      <c r="N86" s="87">
        <v>4.5620281031250537E-3</v>
      </c>
      <c r="O86" s="87">
        <v>4.1868211725288241E-5</v>
      </c>
      <c r="P86" s="87">
        <v>2.3331538733220792E-4</v>
      </c>
      <c r="Q86" s="87"/>
      <c r="R86" s="58"/>
      <c r="S86" s="97"/>
      <c r="T86" s="1"/>
      <c r="U86" s="1"/>
      <c r="V86" s="1"/>
      <c r="W86" s="1"/>
      <c r="X86" s="1"/>
      <c r="Y86" s="1"/>
      <c r="Z86" s="1"/>
      <c r="AA86" s="1"/>
      <c r="AB86" s="1"/>
      <c r="AC86" s="1"/>
      <c r="AD86" s="1"/>
      <c r="AE86" s="1"/>
      <c r="AF86" s="1"/>
      <c r="AG86" s="1"/>
      <c r="AH86" s="1"/>
      <c r="AI86" s="1"/>
      <c r="AJ86" s="1"/>
      <c r="AK86" s="1"/>
      <c r="AL86" s="1"/>
      <c r="AM86" s="1"/>
      <c r="AN86" s="1"/>
      <c r="AO86" s="1"/>
      <c r="AP86" s="1"/>
    </row>
    <row r="87" spans="1:42" x14ac:dyDescent="0.2">
      <c r="A87" s="1"/>
      <c r="B87" s="40"/>
      <c r="C87" s="33" t="s">
        <v>10</v>
      </c>
      <c r="D87" s="52">
        <v>0.23097755640174694</v>
      </c>
      <c r="E87" s="24">
        <v>0.345055063860361</v>
      </c>
      <c r="F87" s="24">
        <v>0.37597475061383973</v>
      </c>
      <c r="G87" s="24">
        <v>2.4267382207299515E-2</v>
      </c>
      <c r="H87" s="87">
        <v>2.8228032591641413E-5</v>
      </c>
      <c r="I87" s="87">
        <v>4.0762675193772136E-4</v>
      </c>
      <c r="J87" s="87">
        <v>1.296914488432571E-2</v>
      </c>
      <c r="K87" s="87">
        <v>5.7769737611929389E-3</v>
      </c>
      <c r="L87" s="87">
        <v>1.243865856549763E-4</v>
      </c>
      <c r="M87" s="87"/>
      <c r="N87" s="87">
        <v>4.0905342375494964E-3</v>
      </c>
      <c r="O87" s="87"/>
      <c r="P87" s="87">
        <v>3.2835266350029872E-4</v>
      </c>
      <c r="Q87" s="87"/>
      <c r="R87" s="58"/>
      <c r="S87" s="97"/>
      <c r="T87" s="1"/>
      <c r="U87" s="1"/>
      <c r="V87" s="1"/>
      <c r="W87" s="1"/>
      <c r="X87" s="1"/>
      <c r="Y87" s="1"/>
      <c r="Z87" s="1"/>
      <c r="AA87" s="1"/>
      <c r="AB87" s="1"/>
      <c r="AC87" s="1"/>
      <c r="AD87" s="1"/>
      <c r="AE87" s="1"/>
      <c r="AF87" s="1"/>
      <c r="AG87" s="1"/>
      <c r="AH87" s="1"/>
      <c r="AI87" s="1"/>
      <c r="AJ87" s="1"/>
      <c r="AK87" s="1"/>
      <c r="AL87" s="1"/>
      <c r="AM87" s="1"/>
      <c r="AN87" s="1"/>
      <c r="AO87" s="1"/>
      <c r="AP87" s="1"/>
    </row>
    <row r="88" spans="1:42" ht="13.5" thickBot="1" x14ac:dyDescent="0.25">
      <c r="A88" s="1"/>
      <c r="B88" s="41"/>
      <c r="C88" s="35" t="s">
        <v>11</v>
      </c>
      <c r="D88" s="54">
        <v>0.23202202431377306</v>
      </c>
      <c r="E88" s="55">
        <v>0.34945667679880593</v>
      </c>
      <c r="F88" s="55">
        <v>0.36599163168809851</v>
      </c>
      <c r="G88" s="55">
        <v>2.8911695000071749E-2</v>
      </c>
      <c r="H88" s="88">
        <v>2.7880296399869466E-5</v>
      </c>
      <c r="I88" s="88">
        <v>4.070868007566721E-4</v>
      </c>
      <c r="J88" s="88">
        <v>1.293240691460653E-2</v>
      </c>
      <c r="K88" s="88">
        <v>5.6795223273557894E-3</v>
      </c>
      <c r="L88" s="88">
        <v>1.1346030976948425E-4</v>
      </c>
      <c r="M88" s="88"/>
      <c r="N88" s="88">
        <v>4.0672052174678197E-3</v>
      </c>
      <c r="O88" s="88"/>
      <c r="P88" s="88">
        <v>3.9041033289461725E-4</v>
      </c>
      <c r="Q88" s="88"/>
      <c r="R88" s="59"/>
      <c r="S88" s="97"/>
      <c r="T88" s="1"/>
      <c r="U88" s="1"/>
      <c r="V88" s="1"/>
      <c r="W88" s="1"/>
      <c r="X88" s="1"/>
      <c r="Y88" s="1"/>
      <c r="Z88" s="1"/>
      <c r="AA88" s="1"/>
      <c r="AB88" s="1"/>
      <c r="AC88" s="1"/>
      <c r="AD88" s="1"/>
      <c r="AE88" s="1"/>
      <c r="AF88" s="1"/>
      <c r="AG88" s="1"/>
      <c r="AH88" s="1"/>
      <c r="AI88" s="1"/>
      <c r="AJ88" s="1"/>
      <c r="AK88" s="1"/>
      <c r="AL88" s="1"/>
      <c r="AM88" s="1"/>
      <c r="AN88" s="1"/>
      <c r="AO88" s="1"/>
      <c r="AP88" s="1"/>
    </row>
    <row r="89" spans="1:42" x14ac:dyDescent="0.2">
      <c r="A89" s="1"/>
      <c r="B89" s="42">
        <v>2016</v>
      </c>
      <c r="C89" s="31" t="s">
        <v>1</v>
      </c>
      <c r="D89" s="74">
        <v>0.23690596111794499</v>
      </c>
      <c r="E89" s="56">
        <v>0.34939439996057059</v>
      </c>
      <c r="F89" s="56">
        <v>0.35841862469519703</v>
      </c>
      <c r="G89" s="56">
        <v>3.1470754287443545E-2</v>
      </c>
      <c r="H89" s="89">
        <v>2.7467787766364774E-5</v>
      </c>
      <c r="I89" s="89">
        <v>3.9722646923665982E-4</v>
      </c>
      <c r="J89" s="89">
        <v>1.33905680963758E-2</v>
      </c>
      <c r="K89" s="89">
        <v>5.5482344055300201E-3</v>
      </c>
      <c r="L89" s="89">
        <v>1.2103937246497006E-4</v>
      </c>
      <c r="M89" s="89"/>
      <c r="N89" s="89">
        <v>3.8981404738887629E-3</v>
      </c>
      <c r="O89" s="89"/>
      <c r="P89" s="89">
        <v>4.2758333358127647E-4</v>
      </c>
      <c r="Q89" s="89"/>
      <c r="R89" s="105"/>
      <c r="S89" s="97"/>
      <c r="T89" s="1"/>
      <c r="U89" s="1"/>
      <c r="V89" s="1"/>
      <c r="W89" s="1"/>
      <c r="X89" s="1"/>
      <c r="Y89" s="1"/>
      <c r="Z89" s="1"/>
      <c r="AA89" s="1"/>
      <c r="AB89" s="1"/>
      <c r="AC89" s="1"/>
      <c r="AD89" s="1"/>
      <c r="AE89" s="1"/>
      <c r="AF89" s="1"/>
      <c r="AG89" s="1"/>
      <c r="AH89" s="1"/>
      <c r="AI89" s="1"/>
      <c r="AJ89" s="1"/>
      <c r="AK89" s="1"/>
      <c r="AL89" s="1"/>
      <c r="AM89" s="1"/>
      <c r="AN89" s="1"/>
      <c r="AO89" s="1"/>
      <c r="AP89" s="1"/>
    </row>
    <row r="90" spans="1:42" x14ac:dyDescent="0.2">
      <c r="A90" s="1"/>
      <c r="B90" s="40"/>
      <c r="C90" s="33" t="s">
        <v>33</v>
      </c>
      <c r="D90" s="52">
        <v>0.23735105115852595</v>
      </c>
      <c r="E90" s="24">
        <v>0.35725870410724075</v>
      </c>
      <c r="F90" s="24">
        <v>0.34804791067322655</v>
      </c>
      <c r="G90" s="24">
        <v>3.314295878778075E-2</v>
      </c>
      <c r="H90" s="87">
        <v>2.6002334460841593E-5</v>
      </c>
      <c r="I90" s="87">
        <v>3.9360652683856866E-4</v>
      </c>
      <c r="J90" s="87">
        <v>1.3756628689756304E-2</v>
      </c>
      <c r="K90" s="87">
        <v>5.555091694815174E-3</v>
      </c>
      <c r="L90" s="87">
        <v>1.4316528203146787E-4</v>
      </c>
      <c r="M90" s="87"/>
      <c r="N90" s="87">
        <v>3.8636768598866605E-3</v>
      </c>
      <c r="O90" s="87"/>
      <c r="P90" s="87">
        <v>4.6120388543693746E-4</v>
      </c>
      <c r="Q90" s="87"/>
      <c r="R90" s="58"/>
      <c r="S90" s="97"/>
      <c r="T90" s="1"/>
      <c r="U90" s="1"/>
      <c r="V90" s="1"/>
      <c r="W90" s="1"/>
      <c r="X90" s="1"/>
      <c r="Y90" s="1"/>
      <c r="Z90" s="1"/>
      <c r="AA90" s="1"/>
      <c r="AB90" s="1"/>
      <c r="AC90" s="1"/>
      <c r="AD90" s="1"/>
      <c r="AE90" s="1"/>
      <c r="AF90" s="1"/>
      <c r="AG90" s="1"/>
      <c r="AH90" s="1"/>
      <c r="AI90" s="1"/>
      <c r="AJ90" s="1"/>
      <c r="AK90" s="1"/>
      <c r="AL90" s="1"/>
      <c r="AM90" s="1"/>
      <c r="AN90" s="1"/>
      <c r="AO90" s="1"/>
      <c r="AP90" s="1"/>
    </row>
    <row r="91" spans="1:42" x14ac:dyDescent="0.2">
      <c r="A91" s="1"/>
      <c r="B91" s="40"/>
      <c r="C91" s="33" t="s">
        <v>2</v>
      </c>
      <c r="D91" s="52">
        <v>0.24052594425845833</v>
      </c>
      <c r="E91" s="24">
        <v>0.35707136955448038</v>
      </c>
      <c r="F91" s="24">
        <v>0.3425177603682707</v>
      </c>
      <c r="G91" s="24">
        <v>3.519547669601978E-2</v>
      </c>
      <c r="H91" s="87">
        <v>1.7537031569174516E-5</v>
      </c>
      <c r="I91" s="87">
        <v>3.9588546512591978E-4</v>
      </c>
      <c r="J91" s="87">
        <v>1.4123648053307019E-2</v>
      </c>
      <c r="K91" s="87">
        <v>5.6016491060498158E-3</v>
      </c>
      <c r="L91" s="87">
        <v>1.3799560237229156E-4</v>
      </c>
      <c r="M91" s="87"/>
      <c r="N91" s="87">
        <v>3.9120168862514272E-3</v>
      </c>
      <c r="O91" s="87"/>
      <c r="P91" s="87">
        <v>5.007169780951189E-4</v>
      </c>
      <c r="Q91" s="87"/>
      <c r="R91" s="58"/>
      <c r="S91" s="97"/>
      <c r="T91" s="1"/>
      <c r="U91" s="1"/>
      <c r="V91" s="1"/>
      <c r="W91" s="1"/>
      <c r="X91" s="1"/>
      <c r="Y91" s="1"/>
      <c r="Z91" s="1"/>
      <c r="AA91" s="1"/>
      <c r="AB91" s="1"/>
      <c r="AC91" s="1"/>
      <c r="AD91" s="1"/>
      <c r="AE91" s="1"/>
      <c r="AF91" s="1"/>
      <c r="AG91" s="1"/>
      <c r="AH91" s="1"/>
      <c r="AI91" s="1"/>
      <c r="AJ91" s="1"/>
      <c r="AK91" s="1"/>
      <c r="AL91" s="1"/>
      <c r="AM91" s="1"/>
      <c r="AN91" s="1"/>
      <c r="AO91" s="1"/>
      <c r="AP91" s="1"/>
    </row>
    <row r="92" spans="1:42" x14ac:dyDescent="0.2">
      <c r="A92" s="1"/>
      <c r="B92" s="76"/>
      <c r="C92" s="33" t="s">
        <v>3</v>
      </c>
      <c r="D92" s="52">
        <v>0.23127368559079642</v>
      </c>
      <c r="E92" s="24">
        <v>0.36254734034922415</v>
      </c>
      <c r="F92" s="24">
        <v>0.34163092571147785</v>
      </c>
      <c r="G92" s="24">
        <v>3.8818084311816908E-2</v>
      </c>
      <c r="H92" s="87">
        <v>8.9854331593227849E-6</v>
      </c>
      <c r="I92" s="87">
        <v>4.0033628424061173E-4</v>
      </c>
      <c r="J92" s="87">
        <v>1.4831999047896454E-2</v>
      </c>
      <c r="K92" s="87">
        <v>5.8191250804449533E-3</v>
      </c>
      <c r="L92" s="87">
        <v>1.369838094386954E-4</v>
      </c>
      <c r="M92" s="87"/>
      <c r="N92" s="87">
        <v>3.9513882780531718E-3</v>
      </c>
      <c r="O92" s="87"/>
      <c r="P92" s="87">
        <v>5.8114610345149427E-4</v>
      </c>
      <c r="Q92" s="87"/>
      <c r="R92" s="58"/>
      <c r="S92" s="97"/>
      <c r="T92" s="1"/>
      <c r="U92" s="1"/>
      <c r="V92" s="1"/>
      <c r="W92" s="1"/>
      <c r="X92" s="1"/>
      <c r="Y92" s="1"/>
      <c r="Z92" s="1"/>
      <c r="AA92" s="1"/>
      <c r="AB92" s="1"/>
      <c r="AC92" s="1"/>
      <c r="AD92" s="1"/>
      <c r="AE92" s="1"/>
      <c r="AF92" s="1"/>
      <c r="AG92" s="1"/>
      <c r="AH92" s="1"/>
      <c r="AI92" s="1"/>
      <c r="AJ92" s="1"/>
      <c r="AK92" s="1"/>
      <c r="AL92" s="1"/>
      <c r="AM92" s="1"/>
      <c r="AN92" s="1"/>
      <c r="AO92" s="1"/>
      <c r="AP92" s="1"/>
    </row>
    <row r="93" spans="1:42" x14ac:dyDescent="0.2">
      <c r="A93" s="1"/>
      <c r="B93" s="40"/>
      <c r="C93" s="33" t="s">
        <v>4</v>
      </c>
      <c r="D93" s="52">
        <v>0.23883199537464891</v>
      </c>
      <c r="E93" s="24">
        <v>0.35521070936062327</v>
      </c>
      <c r="F93" s="24">
        <v>0.33657694270242861</v>
      </c>
      <c r="G93" s="24">
        <v>4.3746301562284762E-2</v>
      </c>
      <c r="H93" s="87">
        <v>8.3642627818546377E-6</v>
      </c>
      <c r="I93" s="87">
        <v>3.9083526864697058E-4</v>
      </c>
      <c r="J93" s="87">
        <v>1.4773788728638524E-2</v>
      </c>
      <c r="K93" s="87">
        <v>5.8335990280209268E-3</v>
      </c>
      <c r="L93" s="87">
        <v>1.1472836733255252E-4</v>
      </c>
      <c r="M93" s="87"/>
      <c r="N93" s="87">
        <v>3.9083095717130983E-3</v>
      </c>
      <c r="O93" s="87"/>
      <c r="P93" s="87">
        <v>6.0442577288051633E-4</v>
      </c>
      <c r="Q93" s="87"/>
      <c r="R93" s="58"/>
      <c r="S93" s="97"/>
      <c r="T93" s="1"/>
      <c r="U93" s="1"/>
      <c r="V93" s="1"/>
      <c r="W93" s="1"/>
      <c r="X93" s="1"/>
      <c r="Y93" s="1"/>
      <c r="Z93" s="1"/>
      <c r="AA93" s="1"/>
      <c r="AB93" s="1"/>
      <c r="AC93" s="1"/>
      <c r="AD93" s="1"/>
      <c r="AE93" s="1"/>
      <c r="AF93" s="1"/>
      <c r="AG93" s="1"/>
      <c r="AH93" s="1"/>
      <c r="AI93" s="1"/>
      <c r="AJ93" s="1"/>
      <c r="AK93" s="1"/>
      <c r="AL93" s="1"/>
      <c r="AM93" s="1"/>
      <c r="AN93" s="1"/>
      <c r="AO93" s="1"/>
      <c r="AP93" s="1"/>
    </row>
    <row r="94" spans="1:42" x14ac:dyDescent="0.2">
      <c r="A94" s="1"/>
      <c r="B94" s="40"/>
      <c r="C94" s="33" t="s">
        <v>5</v>
      </c>
      <c r="D94" s="52">
        <v>0.23763208390985555</v>
      </c>
      <c r="E94" s="24">
        <v>0.3522037871198731</v>
      </c>
      <c r="F94" s="24">
        <v>0.33628639888074141</v>
      </c>
      <c r="G94" s="24">
        <v>4.7017734958706717E-2</v>
      </c>
      <c r="H94" s="87">
        <v>9.2079075924352767E-6</v>
      </c>
      <c r="I94" s="87">
        <v>3.9461831725092237E-4</v>
      </c>
      <c r="J94" s="87">
        <v>1.5490740501690862E-2</v>
      </c>
      <c r="K94" s="87">
        <v>6.0522827636516922E-3</v>
      </c>
      <c r="L94" s="87">
        <v>1.1432784785822748E-4</v>
      </c>
      <c r="M94" s="87"/>
      <c r="N94" s="87">
        <v>4.1476557151896376E-3</v>
      </c>
      <c r="O94" s="87"/>
      <c r="P94" s="87">
        <v>6.5116207758944208E-4</v>
      </c>
      <c r="Q94" s="87"/>
      <c r="R94" s="58"/>
      <c r="S94" s="97"/>
      <c r="T94" s="1"/>
      <c r="U94" s="1"/>
      <c r="V94" s="1"/>
      <c r="W94" s="1"/>
      <c r="X94" s="1"/>
      <c r="Y94" s="1"/>
      <c r="Z94" s="1"/>
      <c r="AA94" s="1"/>
      <c r="AB94" s="1"/>
      <c r="AC94" s="1"/>
      <c r="AD94" s="1"/>
      <c r="AE94" s="1"/>
      <c r="AF94" s="1"/>
      <c r="AG94" s="1"/>
      <c r="AH94" s="1"/>
      <c r="AI94" s="1"/>
      <c r="AJ94" s="1"/>
      <c r="AK94" s="1"/>
      <c r="AL94" s="1"/>
      <c r="AM94" s="1"/>
      <c r="AN94" s="1"/>
      <c r="AO94" s="1"/>
      <c r="AP94" s="1"/>
    </row>
    <row r="95" spans="1:42" x14ac:dyDescent="0.2">
      <c r="A95" s="1"/>
      <c r="B95" s="40"/>
      <c r="C95" s="33" t="s">
        <v>6</v>
      </c>
      <c r="D95" s="52">
        <v>0.23518321511614401</v>
      </c>
      <c r="E95" s="24">
        <v>0.34851457380772299</v>
      </c>
      <c r="F95" s="24">
        <v>0.33896107939286896</v>
      </c>
      <c r="G95" s="24">
        <v>5.0078385030303617E-2</v>
      </c>
      <c r="H95" s="87">
        <v>9.549046913551824E-6</v>
      </c>
      <c r="I95" s="87">
        <v>3.9220857071871535E-4</v>
      </c>
      <c r="J95" s="87">
        <v>1.5699069155418632E-2</v>
      </c>
      <c r="K95" s="87">
        <v>6.2226211601821664E-3</v>
      </c>
      <c r="L95" s="87">
        <v>1.6447034227359581E-4</v>
      </c>
      <c r="M95" s="87"/>
      <c r="N95" s="87">
        <v>4.0979800233938565E-3</v>
      </c>
      <c r="O95" s="87"/>
      <c r="P95" s="87">
        <v>6.7684865405965742E-4</v>
      </c>
      <c r="Q95" s="87"/>
      <c r="R95" s="58"/>
      <c r="S95" s="97"/>
      <c r="T95" s="1"/>
      <c r="U95" s="1"/>
      <c r="V95" s="1"/>
      <c r="W95" s="1"/>
      <c r="X95" s="1"/>
      <c r="Y95" s="1"/>
      <c r="Z95" s="1"/>
      <c r="AA95" s="1"/>
      <c r="AB95" s="1"/>
      <c r="AC95" s="1"/>
      <c r="AD95" s="1"/>
      <c r="AE95" s="1"/>
      <c r="AF95" s="1"/>
      <c r="AG95" s="1"/>
      <c r="AH95" s="1"/>
      <c r="AI95" s="1"/>
      <c r="AJ95" s="1"/>
      <c r="AK95" s="1"/>
      <c r="AL95" s="1"/>
      <c r="AM95" s="1"/>
      <c r="AN95" s="1"/>
      <c r="AO95" s="1"/>
      <c r="AP95" s="1"/>
    </row>
    <row r="96" spans="1:42" x14ac:dyDescent="0.2">
      <c r="A96" s="1"/>
      <c r="B96" s="40"/>
      <c r="C96" s="33" t="s">
        <v>7</v>
      </c>
      <c r="D96" s="52">
        <v>0.23771501149613955</v>
      </c>
      <c r="E96" s="24">
        <v>0.34629277951044696</v>
      </c>
      <c r="F96" s="24">
        <v>0.33598347389565808</v>
      </c>
      <c r="G96" s="24">
        <v>5.2713895763854775E-2</v>
      </c>
      <c r="H96" s="87">
        <v>9.0611248306946162E-6</v>
      </c>
      <c r="I96" s="87">
        <v>3.9279325821097236E-4</v>
      </c>
      <c r="J96" s="87">
        <v>1.5570871024252643E-2</v>
      </c>
      <c r="K96" s="87">
        <v>6.4060418366440469E-3</v>
      </c>
      <c r="L96" s="87">
        <v>5.8268668767720406E-5</v>
      </c>
      <c r="M96" s="87"/>
      <c r="N96" s="87">
        <v>4.1627414437510734E-3</v>
      </c>
      <c r="O96" s="87"/>
      <c r="P96" s="87">
        <v>6.9506197744352203E-4</v>
      </c>
      <c r="Q96" s="87"/>
      <c r="R96" s="58"/>
      <c r="S96" s="97"/>
      <c r="T96" s="1"/>
      <c r="U96" s="1"/>
      <c r="V96" s="1"/>
      <c r="W96" s="1"/>
      <c r="X96" s="1"/>
      <c r="Y96" s="1"/>
      <c r="Z96" s="1"/>
      <c r="AA96" s="1"/>
      <c r="AB96" s="1"/>
      <c r="AC96" s="1"/>
      <c r="AD96" s="1"/>
      <c r="AE96" s="1"/>
      <c r="AF96" s="1"/>
      <c r="AG96" s="1"/>
      <c r="AH96" s="1"/>
      <c r="AI96" s="1"/>
      <c r="AJ96" s="1"/>
      <c r="AK96" s="1"/>
      <c r="AL96" s="1"/>
      <c r="AM96" s="1"/>
      <c r="AN96" s="1"/>
      <c r="AO96" s="1"/>
      <c r="AP96" s="1"/>
    </row>
    <row r="97" spans="1:42" x14ac:dyDescent="0.2">
      <c r="A97" s="1"/>
      <c r="B97" s="76"/>
      <c r="C97" s="33" t="s">
        <v>8</v>
      </c>
      <c r="D97" s="52">
        <v>0.23989547532664288</v>
      </c>
      <c r="E97" s="24">
        <v>0.34449862788194086</v>
      </c>
      <c r="F97" s="24">
        <v>0.33305745381215002</v>
      </c>
      <c r="G97" s="24">
        <v>5.5173499581568156E-2</v>
      </c>
      <c r="H97" s="87">
        <v>8.8316423580082857E-6</v>
      </c>
      <c r="I97" s="87">
        <v>4.0100902825570298E-4</v>
      </c>
      <c r="J97" s="87">
        <v>1.5530399365555799E-2</v>
      </c>
      <c r="K97" s="87">
        <v>6.6509262316085966E-3</v>
      </c>
      <c r="L97" s="87">
        <v>5.6400092286290543E-5</v>
      </c>
      <c r="M97" s="87"/>
      <c r="N97" s="87">
        <v>4.0137191257041318E-3</v>
      </c>
      <c r="O97" s="87"/>
      <c r="P97" s="87">
        <v>7.1365791192955078E-4</v>
      </c>
      <c r="Q97" s="87"/>
      <c r="R97" s="58"/>
      <c r="S97" s="97"/>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2">
      <c r="A98" s="1"/>
      <c r="B98" s="40"/>
      <c r="C98" s="33" t="s">
        <v>9</v>
      </c>
      <c r="D98" s="52">
        <v>0.24299231531935503</v>
      </c>
      <c r="E98" s="24">
        <v>0.33950159481835129</v>
      </c>
      <c r="F98" s="24">
        <v>0.33010402244581727</v>
      </c>
      <c r="G98" s="24">
        <v>5.9436446745861106E-2</v>
      </c>
      <c r="H98" s="87">
        <v>8.7854185362353711E-6</v>
      </c>
      <c r="I98" s="87">
        <v>4.0439413965786934E-4</v>
      </c>
      <c r="J98" s="87">
        <v>1.5874456634004188E-2</v>
      </c>
      <c r="K98" s="87">
        <v>6.8250782111951925E-3</v>
      </c>
      <c r="L98" s="87">
        <v>7.0989713599329022E-5</v>
      </c>
      <c r="M98" s="87"/>
      <c r="N98" s="87">
        <v>4.0336990995917255E-3</v>
      </c>
      <c r="O98" s="87"/>
      <c r="P98" s="87">
        <v>7.4821745403073903E-4</v>
      </c>
      <c r="Q98" s="87"/>
      <c r="R98" s="58"/>
      <c r="S98" s="97"/>
      <c r="T98" s="1"/>
      <c r="U98" s="1"/>
      <c r="V98" s="1"/>
      <c r="W98" s="1"/>
      <c r="X98" s="1"/>
      <c r="Y98" s="1"/>
      <c r="Z98" s="1"/>
      <c r="AA98" s="1"/>
      <c r="AB98" s="1"/>
      <c r="AC98" s="1"/>
      <c r="AD98" s="1"/>
      <c r="AE98" s="1"/>
      <c r="AF98" s="1"/>
      <c r="AG98" s="1"/>
      <c r="AH98" s="1"/>
      <c r="AI98" s="1"/>
      <c r="AJ98" s="1"/>
      <c r="AK98" s="1"/>
      <c r="AL98" s="1"/>
      <c r="AM98" s="1"/>
      <c r="AN98" s="1"/>
      <c r="AO98" s="1"/>
      <c r="AP98" s="1"/>
    </row>
    <row r="99" spans="1:42" x14ac:dyDescent="0.2">
      <c r="A99" s="1"/>
      <c r="B99" s="76"/>
      <c r="C99" s="33" t="s">
        <v>10</v>
      </c>
      <c r="D99" s="52">
        <v>0.24703738683659912</v>
      </c>
      <c r="E99" s="24">
        <v>0.33482234618234957</v>
      </c>
      <c r="F99" s="24">
        <v>0.32671204631722978</v>
      </c>
      <c r="G99" s="24">
        <v>6.2996543819555856E-2</v>
      </c>
      <c r="H99" s="87">
        <v>8.1667570114161053E-6</v>
      </c>
      <c r="I99" s="87">
        <v>4.0469831755484808E-4</v>
      </c>
      <c r="J99" s="87">
        <v>1.6082031168339363E-2</v>
      </c>
      <c r="K99" s="87">
        <v>7.0743201074922758E-3</v>
      </c>
      <c r="L99" s="87">
        <v>5.3749688808831001E-5</v>
      </c>
      <c r="M99" s="87"/>
      <c r="N99" s="87">
        <v>4.0380174966555132E-3</v>
      </c>
      <c r="O99" s="87"/>
      <c r="P99" s="87">
        <v>7.7069330840341991E-4</v>
      </c>
      <c r="Q99" s="87"/>
      <c r="R99" s="58"/>
      <c r="S99" s="97"/>
      <c r="T99" s="1"/>
      <c r="U99" s="1"/>
      <c r="V99" s="1"/>
      <c r="W99" s="1"/>
      <c r="X99" s="1"/>
      <c r="Y99" s="1"/>
      <c r="Z99" s="1"/>
      <c r="AA99" s="1"/>
      <c r="AB99" s="1"/>
      <c r="AC99" s="1"/>
      <c r="AD99" s="1"/>
      <c r="AE99" s="1"/>
      <c r="AF99" s="1"/>
      <c r="AG99" s="1"/>
      <c r="AH99" s="1"/>
      <c r="AI99" s="1"/>
      <c r="AJ99" s="1"/>
      <c r="AK99" s="1"/>
      <c r="AL99" s="1"/>
      <c r="AM99" s="1"/>
      <c r="AN99" s="1"/>
      <c r="AO99" s="1"/>
      <c r="AP99" s="1"/>
    </row>
    <row r="100" spans="1:42" ht="13.5" thickBot="1" x14ac:dyDescent="0.25">
      <c r="A100" s="1"/>
      <c r="B100" s="41"/>
      <c r="C100" s="35" t="s">
        <v>11</v>
      </c>
      <c r="D100" s="54">
        <v>0.25495799761082483</v>
      </c>
      <c r="E100" s="55">
        <v>0.3288794818329952</v>
      </c>
      <c r="F100" s="55">
        <v>0.32174126641560175</v>
      </c>
      <c r="G100" s="55">
        <v>6.6920678346534937E-2</v>
      </c>
      <c r="H100" s="88">
        <v>7.6386316155323933E-6</v>
      </c>
      <c r="I100" s="88">
        <v>3.9493441998732931E-4</v>
      </c>
      <c r="J100" s="88">
        <v>1.5090975029699472E-2</v>
      </c>
      <c r="K100" s="88">
        <v>7.0327336392419339E-3</v>
      </c>
      <c r="L100" s="88">
        <v>4.5102257460250259E-5</v>
      </c>
      <c r="M100" s="88"/>
      <c r="N100" s="88">
        <v>4.0450845770320168E-3</v>
      </c>
      <c r="O100" s="88"/>
      <c r="P100" s="88">
        <v>8.8410723900673245E-4</v>
      </c>
      <c r="Q100" s="88"/>
      <c r="R100" s="59"/>
      <c r="S100" s="97"/>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x14ac:dyDescent="0.2">
      <c r="A101" s="1"/>
      <c r="B101" s="42">
        <v>2017</v>
      </c>
      <c r="C101" s="31" t="s">
        <v>1</v>
      </c>
      <c r="D101" s="74">
        <v>0.25246706263186874</v>
      </c>
      <c r="E101" s="56">
        <v>0.33161619891519717</v>
      </c>
      <c r="F101" s="56">
        <v>0.32020763805885794</v>
      </c>
      <c r="G101" s="56">
        <v>6.8312234769257074E-2</v>
      </c>
      <c r="H101" s="89">
        <v>7.3317305307836504E-6</v>
      </c>
      <c r="I101" s="89">
        <v>3.8513149199940002E-4</v>
      </c>
      <c r="J101" s="89">
        <v>1.4873795472147488E-2</v>
      </c>
      <c r="K101" s="89">
        <v>7.2370649512832385E-3</v>
      </c>
      <c r="L101" s="89">
        <v>4.5974263210678659E-5</v>
      </c>
      <c r="M101" s="89"/>
      <c r="N101" s="89">
        <v>3.947231206467311E-3</v>
      </c>
      <c r="O101" s="89"/>
      <c r="P101" s="89">
        <v>9.0033650918023233E-4</v>
      </c>
      <c r="Q101" s="89"/>
      <c r="R101" s="105"/>
      <c r="S101" s="97"/>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x14ac:dyDescent="0.2">
      <c r="A102" s="1"/>
      <c r="B102" s="40"/>
      <c r="C102" s="33" t="s">
        <v>33</v>
      </c>
      <c r="D102" s="52">
        <v>0.24720591189074129</v>
      </c>
      <c r="E102" s="24">
        <v>0.33043617699201638</v>
      </c>
      <c r="F102" s="24">
        <v>0.32200300393958481</v>
      </c>
      <c r="G102" s="24">
        <v>7.2462257761278695E-2</v>
      </c>
      <c r="H102" s="87">
        <v>7.1686652980191139E-6</v>
      </c>
      <c r="I102" s="87">
        <v>3.9239481675032125E-4</v>
      </c>
      <c r="J102" s="87">
        <v>1.4880356992363177E-2</v>
      </c>
      <c r="K102" s="87">
        <v>7.6528190305840803E-3</v>
      </c>
      <c r="L102" s="87">
        <v>3.678421381046058E-5</v>
      </c>
      <c r="M102" s="87"/>
      <c r="N102" s="87">
        <v>3.980087777618325E-3</v>
      </c>
      <c r="O102" s="87"/>
      <c r="P102" s="87">
        <v>9.4303791995441449E-4</v>
      </c>
      <c r="Q102" s="87"/>
      <c r="R102" s="58"/>
      <c r="S102" s="97"/>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x14ac:dyDescent="0.2">
      <c r="A103" s="1"/>
      <c r="B103" s="40"/>
      <c r="C103" s="33" t="s">
        <v>2</v>
      </c>
      <c r="D103" s="52">
        <v>0.24518734210371235</v>
      </c>
      <c r="E103" s="24">
        <v>0.32597969138472122</v>
      </c>
      <c r="F103" s="24">
        <v>0.32446702522391108</v>
      </c>
      <c r="G103" s="24">
        <v>7.7098009658703753E-2</v>
      </c>
      <c r="H103" s="87">
        <v>6.2407397451941627E-6</v>
      </c>
      <c r="I103" s="87">
        <v>3.9530628614558449E-4</v>
      </c>
      <c r="J103" s="87">
        <v>1.4034576729404823E-2</v>
      </c>
      <c r="K103" s="87">
        <v>7.8759918652848964E-3</v>
      </c>
      <c r="L103" s="87">
        <v>3.6017983672263453E-5</v>
      </c>
      <c r="M103" s="87"/>
      <c r="N103" s="87">
        <v>3.9785161642737444E-3</v>
      </c>
      <c r="O103" s="87"/>
      <c r="P103" s="87">
        <v>9.4128186042514235E-4</v>
      </c>
      <c r="Q103" s="87"/>
      <c r="R103" s="58"/>
      <c r="S103" s="97"/>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x14ac:dyDescent="0.2">
      <c r="A104" s="1"/>
      <c r="B104" s="76"/>
      <c r="C104" s="33" t="s">
        <v>3</v>
      </c>
      <c r="D104" s="52">
        <v>0.25454219782212734</v>
      </c>
      <c r="E104" s="24">
        <v>0.32066381791578458</v>
      </c>
      <c r="F104" s="24">
        <v>0.3181646939234733</v>
      </c>
      <c r="G104" s="24">
        <v>7.9717169862648707E-2</v>
      </c>
      <c r="H104" s="87">
        <v>5.9109528388806356E-6</v>
      </c>
      <c r="I104" s="87">
        <v>3.961681800422499E-4</v>
      </c>
      <c r="J104" s="87">
        <v>1.3503303080748317E-2</v>
      </c>
      <c r="K104" s="87">
        <v>8.1476215691564692E-3</v>
      </c>
      <c r="L104" s="87">
        <v>4.303352786488099E-5</v>
      </c>
      <c r="M104" s="87"/>
      <c r="N104" s="87">
        <v>3.8702411512028453E-3</v>
      </c>
      <c r="O104" s="87"/>
      <c r="P104" s="87">
        <v>9.4584201411239985E-4</v>
      </c>
      <c r="Q104" s="87"/>
      <c r="R104" s="58"/>
      <c r="S104" s="97"/>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x14ac:dyDescent="0.2">
      <c r="A105" s="1"/>
      <c r="B105" s="40"/>
      <c r="C105" s="33" t="s">
        <v>4</v>
      </c>
      <c r="D105" s="52">
        <v>0.24969054684490669</v>
      </c>
      <c r="E105" s="24">
        <v>0.31475771594987423</v>
      </c>
      <c r="F105" s="24">
        <v>0.3239638971467701</v>
      </c>
      <c r="G105" s="24">
        <v>8.4774601536978175E-2</v>
      </c>
      <c r="H105" s="87">
        <v>5.7970905918481665E-6</v>
      </c>
      <c r="I105" s="87">
        <v>4.0017762285573421E-4</v>
      </c>
      <c r="J105" s="87">
        <v>1.3217232770400163E-2</v>
      </c>
      <c r="K105" s="87">
        <v>8.3553466700307631E-3</v>
      </c>
      <c r="L105" s="87">
        <v>3.9999925083752353E-5</v>
      </c>
      <c r="M105" s="87"/>
      <c r="N105" s="87">
        <v>3.8479303628506023E-3</v>
      </c>
      <c r="O105" s="87"/>
      <c r="P105" s="87">
        <v>9.4675407965791097E-4</v>
      </c>
      <c r="Q105" s="87"/>
      <c r="R105" s="58"/>
      <c r="S105" s="97"/>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2">
      <c r="A106" s="1"/>
      <c r="B106" s="40"/>
      <c r="C106" s="33" t="s">
        <v>5</v>
      </c>
      <c r="D106" s="52">
        <v>0.24471376764946481</v>
      </c>
      <c r="E106" s="24">
        <v>0.32007125773607004</v>
      </c>
      <c r="F106" s="24">
        <v>0.32143440554956448</v>
      </c>
      <c r="G106" s="24">
        <v>8.7385359842691093E-2</v>
      </c>
      <c r="H106" s="87">
        <v>5.6035739504999101E-6</v>
      </c>
      <c r="I106" s="87">
        <v>3.9883997950078165E-4</v>
      </c>
      <c r="J106" s="87">
        <v>1.2665242671511501E-2</v>
      </c>
      <c r="K106" s="87">
        <v>8.5849442637154876E-3</v>
      </c>
      <c r="L106" s="87">
        <v>3.4921472859515439E-5</v>
      </c>
      <c r="M106" s="87"/>
      <c r="N106" s="87">
        <v>3.750046173449352E-3</v>
      </c>
      <c r="O106" s="87"/>
      <c r="P106" s="87">
        <v>9.5561108722245277E-4</v>
      </c>
      <c r="Q106" s="87"/>
      <c r="R106" s="58"/>
      <c r="S106" s="97"/>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x14ac:dyDescent="0.2">
      <c r="A107" s="1"/>
      <c r="B107" s="76"/>
      <c r="C107" s="33" t="s">
        <v>6</v>
      </c>
      <c r="D107" s="52">
        <v>0.24227732452638845</v>
      </c>
      <c r="E107" s="24">
        <v>0.31676110073246638</v>
      </c>
      <c r="F107" s="24">
        <v>0.32322450659494606</v>
      </c>
      <c r="G107" s="24">
        <v>9.1940290755545703E-2</v>
      </c>
      <c r="H107" s="87">
        <v>5.2651766038397238E-6</v>
      </c>
      <c r="I107" s="87">
        <v>4.0184898723881826E-4</v>
      </c>
      <c r="J107" s="87">
        <v>1.193936801103581E-2</v>
      </c>
      <c r="K107" s="87">
        <v>8.8139056348276977E-3</v>
      </c>
      <c r="L107" s="87">
        <v>3.6008453553378446E-5</v>
      </c>
      <c r="M107" s="87"/>
      <c r="N107" s="87">
        <v>3.6459116974554562E-3</v>
      </c>
      <c r="O107" s="87"/>
      <c r="P107" s="87">
        <v>9.5446942993843674E-4</v>
      </c>
      <c r="Q107" s="87"/>
      <c r="R107" s="58"/>
      <c r="S107" s="97"/>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x14ac:dyDescent="0.2">
      <c r="A108" s="1"/>
      <c r="B108" s="40"/>
      <c r="C108" s="33" t="s">
        <v>7</v>
      </c>
      <c r="D108" s="52">
        <v>0.24175067419958701</v>
      </c>
      <c r="E108" s="24">
        <v>0.31872184210147864</v>
      </c>
      <c r="F108" s="24">
        <v>0.31868061880852266</v>
      </c>
      <c r="G108" s="24">
        <v>9.5608830520636345E-2</v>
      </c>
      <c r="H108" s="87">
        <v>4.9128518149012514E-6</v>
      </c>
      <c r="I108" s="87">
        <v>4.034344585818455E-4</v>
      </c>
      <c r="J108" s="87">
        <v>1.1287009071000267E-2</v>
      </c>
      <c r="K108" s="87">
        <v>8.9716713352157602E-3</v>
      </c>
      <c r="L108" s="87">
        <v>3.5863818248779136E-5</v>
      </c>
      <c r="M108" s="87"/>
      <c r="N108" s="87">
        <v>3.5777173407679965E-3</v>
      </c>
      <c r="O108" s="87"/>
      <c r="P108" s="87">
        <v>9.5742549414580113E-4</v>
      </c>
      <c r="Q108" s="87"/>
      <c r="R108" s="58"/>
      <c r="S108" s="97"/>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x14ac:dyDescent="0.2">
      <c r="A109" s="1"/>
      <c r="B109" s="40"/>
      <c r="C109" s="33" t="s">
        <v>8</v>
      </c>
      <c r="D109" s="52">
        <v>0.24307414974773858</v>
      </c>
      <c r="E109" s="24">
        <v>0.31498303723763876</v>
      </c>
      <c r="F109" s="24">
        <v>0.32053732874670332</v>
      </c>
      <c r="G109" s="24">
        <v>9.7063285816991501E-2</v>
      </c>
      <c r="H109" s="87">
        <v>4.4785591614591708E-6</v>
      </c>
      <c r="I109" s="87">
        <v>3.9218127872699327E-4</v>
      </c>
      <c r="J109" s="87">
        <v>1.0676489873933829E-2</v>
      </c>
      <c r="K109" s="87">
        <v>8.9732762618538013E-3</v>
      </c>
      <c r="L109" s="87">
        <v>3.4423435123372452E-5</v>
      </c>
      <c r="M109" s="87"/>
      <c r="N109" s="87">
        <v>3.3321358310111418E-3</v>
      </c>
      <c r="O109" s="87"/>
      <c r="P109" s="87">
        <v>9.2921321111725911E-4</v>
      </c>
      <c r="Q109" s="87"/>
      <c r="R109" s="58"/>
      <c r="S109" s="97"/>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x14ac:dyDescent="0.2">
      <c r="A110" s="1"/>
      <c r="B110" s="76"/>
      <c r="C110" s="33" t="s">
        <v>9</v>
      </c>
      <c r="D110" s="52">
        <v>0.24575152713330067</v>
      </c>
      <c r="E110" s="24">
        <v>0.31931093266813848</v>
      </c>
      <c r="F110" s="24">
        <v>0.31093258024275483</v>
      </c>
      <c r="G110" s="24">
        <v>0.10011973595245018</v>
      </c>
      <c r="H110" s="87">
        <v>4.3068905634489579E-6</v>
      </c>
      <c r="I110" s="87">
        <v>3.9517918312788808E-4</v>
      </c>
      <c r="J110" s="87">
        <v>1.0260507549473757E-2</v>
      </c>
      <c r="K110" s="87">
        <v>9.0775189761378491E-3</v>
      </c>
      <c r="L110" s="87">
        <v>3.3048792895036899E-5</v>
      </c>
      <c r="M110" s="87"/>
      <c r="N110" s="87">
        <v>3.1688167059890169E-3</v>
      </c>
      <c r="O110" s="87"/>
      <c r="P110" s="87">
        <v>9.4584590516886202E-4</v>
      </c>
      <c r="Q110" s="87"/>
      <c r="R110" s="58"/>
      <c r="S110" s="97"/>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x14ac:dyDescent="0.2">
      <c r="A111" s="1"/>
      <c r="B111" s="40"/>
      <c r="C111" s="33" t="s">
        <v>10</v>
      </c>
      <c r="D111" s="52">
        <v>0.24397197929738679</v>
      </c>
      <c r="E111" s="24">
        <v>0.31788022506330932</v>
      </c>
      <c r="F111" s="24">
        <v>0.31317344279362858</v>
      </c>
      <c r="G111" s="24">
        <v>0.10142588837984835</v>
      </c>
      <c r="H111" s="87">
        <v>2.6934127768464507E-6</v>
      </c>
      <c r="I111" s="87">
        <v>3.9089238977523167E-4</v>
      </c>
      <c r="J111" s="87">
        <v>1.0147258868202755E-2</v>
      </c>
      <c r="K111" s="87">
        <v>9.0733256866475757E-3</v>
      </c>
      <c r="L111" s="87">
        <v>3.4275849692449186E-5</v>
      </c>
      <c r="M111" s="87"/>
      <c r="N111" s="87">
        <v>2.9627106123895335E-3</v>
      </c>
      <c r="O111" s="87"/>
      <c r="P111" s="87">
        <v>9.3730764634256483E-4</v>
      </c>
      <c r="Q111" s="87"/>
      <c r="R111" s="58"/>
      <c r="S111" s="97"/>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13.5" thickBot="1" x14ac:dyDescent="0.25">
      <c r="A112" s="1"/>
      <c r="B112" s="41"/>
      <c r="C112" s="35" t="s">
        <v>11</v>
      </c>
      <c r="D112" s="54">
        <v>0.24820912150780594</v>
      </c>
      <c r="E112" s="55">
        <v>0.31772577648767464</v>
      </c>
      <c r="F112" s="55">
        <v>0.30137499230331255</v>
      </c>
      <c r="G112" s="55">
        <v>0.1091329664734684</v>
      </c>
      <c r="H112" s="88">
        <v>2.2595779708007776E-6</v>
      </c>
      <c r="I112" s="88">
        <v>3.9490470381995128E-4</v>
      </c>
      <c r="J112" s="88">
        <v>1.0183005392526281E-2</v>
      </c>
      <c r="K112" s="88">
        <v>9.2337653776773769E-3</v>
      </c>
      <c r="L112" s="88">
        <v>2.9765594423048703E-5</v>
      </c>
      <c r="M112" s="88"/>
      <c r="N112" s="88">
        <v>2.7917085829243606E-3</v>
      </c>
      <c r="O112" s="88"/>
      <c r="P112" s="88">
        <v>9.217339983966556E-4</v>
      </c>
      <c r="Q112" s="88"/>
      <c r="R112" s="59"/>
      <c r="S112" s="97"/>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x14ac:dyDescent="0.2">
      <c r="A113" s="1"/>
      <c r="B113" s="42">
        <v>2018</v>
      </c>
      <c r="C113" s="31" t="s">
        <v>1</v>
      </c>
      <c r="D113" s="74">
        <v>0.24872278713245555</v>
      </c>
      <c r="E113" s="56">
        <v>0.31887390199943011</v>
      </c>
      <c r="F113" s="56">
        <v>0.29846358735191097</v>
      </c>
      <c r="G113" s="56">
        <v>0.11089176315706965</v>
      </c>
      <c r="H113" s="89"/>
      <c r="I113" s="89">
        <v>3.917428163281135E-4</v>
      </c>
      <c r="J113" s="89">
        <v>9.9147079453873119E-3</v>
      </c>
      <c r="K113" s="89">
        <v>9.3161028106586181E-3</v>
      </c>
      <c r="L113" s="89">
        <v>2.7509665307133536E-5</v>
      </c>
      <c r="M113" s="89"/>
      <c r="N113" s="89">
        <v>2.564272208699636E-3</v>
      </c>
      <c r="O113" s="89"/>
      <c r="P113" s="89">
        <v>8.3362491275290216E-4</v>
      </c>
      <c r="Q113" s="89"/>
      <c r="R113" s="105"/>
      <c r="S113" s="97"/>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x14ac:dyDescent="0.2">
      <c r="A114" s="1"/>
      <c r="B114" s="40"/>
      <c r="C114" s="33" t="s">
        <v>33</v>
      </c>
      <c r="D114" s="52">
        <v>0.24980139390502717</v>
      </c>
      <c r="E114" s="24">
        <v>0.31866462724027611</v>
      </c>
      <c r="F114" s="24">
        <v>0.29729945289609228</v>
      </c>
      <c r="G114" s="24">
        <v>0.1117998728282935</v>
      </c>
      <c r="H114" s="87"/>
      <c r="I114" s="87">
        <v>3.8925803039230474E-4</v>
      </c>
      <c r="J114" s="87">
        <v>9.6172040236751997E-3</v>
      </c>
      <c r="K114" s="87">
        <v>9.3686634826173152E-3</v>
      </c>
      <c r="L114" s="87">
        <v>2.7462328647679491E-5</v>
      </c>
      <c r="M114" s="87"/>
      <c r="N114" s="87">
        <v>2.263292510747061E-3</v>
      </c>
      <c r="O114" s="87"/>
      <c r="P114" s="87">
        <v>7.6877275423142962E-4</v>
      </c>
      <c r="Q114" s="87"/>
      <c r="R114" s="58"/>
      <c r="S114" s="97"/>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x14ac:dyDescent="0.2">
      <c r="A115" s="1"/>
      <c r="B115" s="40"/>
      <c r="C115" s="33" t="s">
        <v>2</v>
      </c>
      <c r="D115" s="52">
        <v>0.24843979125095828</v>
      </c>
      <c r="E115" s="24">
        <v>0.32247949956293742</v>
      </c>
      <c r="F115" s="24">
        <v>0.29220877081405222</v>
      </c>
      <c r="G115" s="24">
        <v>0.11497092798273727</v>
      </c>
      <c r="H115" s="87"/>
      <c r="I115" s="87">
        <v>3.8986082886929645E-4</v>
      </c>
      <c r="J115" s="87">
        <v>9.3748176779773363E-3</v>
      </c>
      <c r="K115" s="87">
        <v>9.3592538621651462E-3</v>
      </c>
      <c r="L115" s="87">
        <v>2.4663970412760901E-5</v>
      </c>
      <c r="M115" s="87"/>
      <c r="N115" s="87">
        <v>1.9808570168400488E-3</v>
      </c>
      <c r="O115" s="87"/>
      <c r="P115" s="87">
        <v>7.715570330502306E-4</v>
      </c>
      <c r="Q115" s="87"/>
      <c r="R115" s="58"/>
      <c r="S115" s="97"/>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x14ac:dyDescent="0.2">
      <c r="A116" s="1"/>
      <c r="B116" s="76"/>
      <c r="C116" s="33" t="s">
        <v>3</v>
      </c>
      <c r="D116" s="52">
        <v>0.24695851361994473</v>
      </c>
      <c r="E116" s="24">
        <v>0.32166941867557358</v>
      </c>
      <c r="F116" s="24">
        <v>0.29130256418197692</v>
      </c>
      <c r="G116" s="24">
        <v>0.11837112610945212</v>
      </c>
      <c r="H116" s="87"/>
      <c r="I116" s="87">
        <v>3.8318106136857197E-4</v>
      </c>
      <c r="J116" s="87">
        <v>9.3018510831703698E-3</v>
      </c>
      <c r="K116" s="87">
        <v>9.5271566123152525E-3</v>
      </c>
      <c r="L116" s="87">
        <v>2.259011253321991E-5</v>
      </c>
      <c r="M116" s="87"/>
      <c r="N116" s="87">
        <v>1.6922163959206937E-3</v>
      </c>
      <c r="O116" s="87"/>
      <c r="P116" s="87">
        <v>7.7138214774452618E-4</v>
      </c>
      <c r="Q116" s="87"/>
      <c r="R116" s="58"/>
      <c r="S116" s="97"/>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x14ac:dyDescent="0.2">
      <c r="A117" s="1"/>
      <c r="B117" s="40"/>
      <c r="C117" s="33" t="s">
        <v>4</v>
      </c>
      <c r="D117" s="52">
        <v>0.24420335129314602</v>
      </c>
      <c r="E117" s="24">
        <v>0.32331429958153324</v>
      </c>
      <c r="F117" s="24">
        <v>0.28916515899685707</v>
      </c>
      <c r="G117" s="24">
        <v>0.12239470133782718</v>
      </c>
      <c r="H117" s="87"/>
      <c r="I117" s="87">
        <v>3.7943206401402002E-4</v>
      </c>
      <c r="J117" s="87">
        <v>9.0757907266107041E-3</v>
      </c>
      <c r="K117" s="87">
        <v>9.699131268756862E-3</v>
      </c>
      <c r="L117" s="87">
        <v>2.2297048758379285E-5</v>
      </c>
      <c r="M117" s="87"/>
      <c r="N117" s="87">
        <v>1.0569650522853052E-3</v>
      </c>
      <c r="O117" s="87"/>
      <c r="P117" s="87">
        <v>6.8887263021126088E-4</v>
      </c>
      <c r="Q117" s="87"/>
      <c r="R117" s="58"/>
      <c r="S117" s="97"/>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x14ac:dyDescent="0.2">
      <c r="A118" s="1"/>
      <c r="B118" s="40"/>
      <c r="C118" s="33" t="s">
        <v>5</v>
      </c>
      <c r="D118" s="52">
        <v>0.24174692671449041</v>
      </c>
      <c r="E118" s="24">
        <v>0.32276236822251081</v>
      </c>
      <c r="F118" s="24">
        <v>0.28798307081936886</v>
      </c>
      <c r="G118" s="24">
        <v>0.12719273645929841</v>
      </c>
      <c r="H118" s="87"/>
      <c r="I118" s="87">
        <v>3.6851892359331828E-4</v>
      </c>
      <c r="J118" s="87">
        <v>8.6080377831111686E-3</v>
      </c>
      <c r="K118" s="87">
        <v>9.8618009421643262E-3</v>
      </c>
      <c r="L118" s="87">
        <v>2.209498907742713E-5</v>
      </c>
      <c r="M118" s="87"/>
      <c r="N118" s="87">
        <v>7.5832551935546533E-4</v>
      </c>
      <c r="O118" s="87"/>
      <c r="P118" s="87">
        <v>6.9611962702978588E-4</v>
      </c>
      <c r="Q118" s="87"/>
      <c r="R118" s="58"/>
      <c r="S118" s="97"/>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x14ac:dyDescent="0.2">
      <c r="A119" s="1"/>
      <c r="B119" s="76"/>
      <c r="C119" s="33" t="s">
        <v>6</v>
      </c>
      <c r="D119" s="52">
        <v>0.24243266442459402</v>
      </c>
      <c r="E119" s="24">
        <v>0.31553979979626134</v>
      </c>
      <c r="F119" s="24">
        <v>0.28860833527850338</v>
      </c>
      <c r="G119" s="24">
        <v>0.13338708328223983</v>
      </c>
      <c r="H119" s="87"/>
      <c r="I119" s="87">
        <v>3.6166122146695067E-4</v>
      </c>
      <c r="J119" s="87">
        <v>8.3625435046538136E-3</v>
      </c>
      <c r="K119" s="87">
        <v>9.9930399361638153E-3</v>
      </c>
      <c r="L119" s="87">
        <v>1.9402060822227E-5</v>
      </c>
      <c r="M119" s="87"/>
      <c r="N119" s="87">
        <v>5.9644317676749582E-4</v>
      </c>
      <c r="O119" s="87"/>
      <c r="P119" s="87">
        <v>6.9902731852712152E-4</v>
      </c>
      <c r="Q119" s="87"/>
      <c r="R119" s="58"/>
      <c r="S119" s="97"/>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2">
      <c r="A120" s="1"/>
      <c r="B120" s="40"/>
      <c r="C120" s="33" t="s">
        <v>7</v>
      </c>
      <c r="D120" s="52">
        <v>0.24211622745044151</v>
      </c>
      <c r="E120" s="24">
        <v>0.31988120503414685</v>
      </c>
      <c r="F120" s="24">
        <v>0.28190169623489236</v>
      </c>
      <c r="G120" s="24">
        <v>0.1357295140797172</v>
      </c>
      <c r="H120" s="87"/>
      <c r="I120" s="87">
        <v>3.5861229273349057E-4</v>
      </c>
      <c r="J120" s="87">
        <v>8.7514172720136226E-3</v>
      </c>
      <c r="K120" s="87">
        <v>9.9972725262242809E-3</v>
      </c>
      <c r="L120" s="87">
        <v>1.8199855620044454E-5</v>
      </c>
      <c r="M120" s="87"/>
      <c r="N120" s="87">
        <v>4.6426328946361104E-4</v>
      </c>
      <c r="O120" s="87"/>
      <c r="P120" s="87">
        <v>7.8159196474704667E-4</v>
      </c>
      <c r="Q120" s="87"/>
      <c r="R120" s="58"/>
      <c r="S120" s="97"/>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x14ac:dyDescent="0.2">
      <c r="A121" s="1"/>
      <c r="B121" s="40"/>
      <c r="C121" s="33" t="s">
        <v>8</v>
      </c>
      <c r="D121" s="52">
        <v>0.2455063663679701</v>
      </c>
      <c r="E121" s="24">
        <v>0.31594350135560323</v>
      </c>
      <c r="F121" s="24">
        <v>0.28135990383153003</v>
      </c>
      <c r="G121" s="24">
        <v>0.13733644983040655</v>
      </c>
      <c r="H121" s="87"/>
      <c r="I121" s="87">
        <v>3.5003372630099187E-4</v>
      </c>
      <c r="J121" s="87">
        <v>8.5322897612522871E-3</v>
      </c>
      <c r="K121" s="87">
        <v>9.9860782606085267E-3</v>
      </c>
      <c r="L121" s="87">
        <v>1.6709736045877719E-5</v>
      </c>
      <c r="M121" s="87"/>
      <c r="N121" s="87">
        <v>1.8306075593684898E-4</v>
      </c>
      <c r="O121" s="87"/>
      <c r="P121" s="87">
        <v>7.8560637434552149E-4</v>
      </c>
      <c r="Q121" s="87"/>
      <c r="R121" s="58"/>
      <c r="S121" s="97"/>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2">
      <c r="A122" s="1"/>
      <c r="B122" s="76"/>
      <c r="C122" s="33" t="s">
        <v>9</v>
      </c>
      <c r="D122" s="52">
        <v>0.24434108278460442</v>
      </c>
      <c r="E122" s="24">
        <v>0.31406985942329629</v>
      </c>
      <c r="F122" s="24">
        <v>0.28055782563045195</v>
      </c>
      <c r="G122" s="24">
        <v>0.14118550160071819</v>
      </c>
      <c r="H122" s="87"/>
      <c r="I122" s="87">
        <v>3.5225088479047453E-4</v>
      </c>
      <c r="J122" s="87">
        <v>8.6959200885991378E-3</v>
      </c>
      <c r="K122" s="87">
        <v>9.9923211843943975E-3</v>
      </c>
      <c r="L122" s="87">
        <v>1.6448467381318478E-5</v>
      </c>
      <c r="M122" s="87"/>
      <c r="N122" s="87"/>
      <c r="O122" s="87"/>
      <c r="P122" s="87">
        <v>7.8878993576382485E-4</v>
      </c>
      <c r="Q122" s="87"/>
      <c r="R122" s="58"/>
      <c r="S122" s="97"/>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x14ac:dyDescent="0.2">
      <c r="A123" s="1"/>
      <c r="B123" s="40"/>
      <c r="C123" s="33" t="s">
        <v>10</v>
      </c>
      <c r="D123" s="52">
        <v>0.24413942978638833</v>
      </c>
      <c r="E123" s="24">
        <v>0.30918908035924592</v>
      </c>
      <c r="F123" s="24">
        <v>0.28374957508018966</v>
      </c>
      <c r="G123" s="24">
        <v>0.14315096539673527</v>
      </c>
      <c r="H123" s="87"/>
      <c r="I123" s="87">
        <v>3.4678481801436289E-4</v>
      </c>
      <c r="J123" s="87">
        <v>8.7529023015942616E-3</v>
      </c>
      <c r="K123" s="87">
        <v>9.9137418864024204E-3</v>
      </c>
      <c r="L123" s="87">
        <v>1.5156891660321576E-5</v>
      </c>
      <c r="M123" s="87"/>
      <c r="N123" s="87"/>
      <c r="O123" s="87"/>
      <c r="P123" s="87">
        <v>7.4236347976944022E-4</v>
      </c>
      <c r="Q123" s="87"/>
      <c r="R123" s="58"/>
      <c r="S123" s="97"/>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13.5" thickBot="1" x14ac:dyDescent="0.25">
      <c r="A124" s="1"/>
      <c r="B124" s="41"/>
      <c r="C124" s="35" t="s">
        <v>11</v>
      </c>
      <c r="D124" s="54">
        <v>0.24004132653342883</v>
      </c>
      <c r="E124" s="55">
        <v>0.31076277471276537</v>
      </c>
      <c r="F124" s="55">
        <v>0.28089683216330319</v>
      </c>
      <c r="G124" s="55">
        <v>0.14857146125174803</v>
      </c>
      <c r="H124" s="88"/>
      <c r="I124" s="88">
        <v>3.4727378363723295E-4</v>
      </c>
      <c r="J124" s="88">
        <v>8.6395076909585814E-3</v>
      </c>
      <c r="K124" s="88">
        <v>9.8823697432394112E-3</v>
      </c>
      <c r="L124" s="88">
        <v>1.358275777721108E-5</v>
      </c>
      <c r="M124" s="88"/>
      <c r="N124" s="88"/>
      <c r="O124" s="88"/>
      <c r="P124" s="88">
        <v>8.4487136314213829E-4</v>
      </c>
      <c r="Q124" s="88"/>
      <c r="R124" s="59"/>
      <c r="S124" s="97"/>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x14ac:dyDescent="0.2">
      <c r="A125" s="1"/>
      <c r="B125" s="42">
        <v>2019</v>
      </c>
      <c r="C125" s="31" t="s">
        <v>1</v>
      </c>
      <c r="D125" s="74">
        <v>0.23616002455543209</v>
      </c>
      <c r="E125" s="56">
        <v>0.31138671894465214</v>
      </c>
      <c r="F125" s="56">
        <v>0.2762971813920278</v>
      </c>
      <c r="G125" s="56">
        <v>0.1563558156796849</v>
      </c>
      <c r="H125" s="89"/>
      <c r="I125" s="89">
        <v>3.470834062578772E-4</v>
      </c>
      <c r="J125" s="89">
        <v>8.4794158189594668E-3</v>
      </c>
      <c r="K125" s="89">
        <v>9.8480928079992969E-3</v>
      </c>
      <c r="L125" s="89">
        <v>1.3944787857824142E-5</v>
      </c>
      <c r="M125" s="89"/>
      <c r="N125" s="89"/>
      <c r="O125" s="89"/>
      <c r="P125" s="89">
        <v>1.1117226071285676E-3</v>
      </c>
      <c r="Q125" s="89"/>
      <c r="R125" s="105"/>
      <c r="S125" s="97"/>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x14ac:dyDescent="0.2">
      <c r="A126" s="1"/>
      <c r="B126" s="40"/>
      <c r="C126" s="33" t="s">
        <v>33</v>
      </c>
      <c r="D126" s="52">
        <v>0.23960429073863765</v>
      </c>
      <c r="E126" s="24">
        <v>0.31343644338732579</v>
      </c>
      <c r="F126" s="24">
        <v>0.26882052917798338</v>
      </c>
      <c r="G126" s="24">
        <v>0.15799666266717155</v>
      </c>
      <c r="H126" s="87"/>
      <c r="I126" s="87">
        <v>3.3225781540625193E-4</v>
      </c>
      <c r="J126" s="87">
        <v>8.5474780632300469E-3</v>
      </c>
      <c r="K126" s="87">
        <v>1.0138246142792962E-2</v>
      </c>
      <c r="L126" s="87">
        <v>1.1978257162789552E-5</v>
      </c>
      <c r="M126" s="87"/>
      <c r="N126" s="87"/>
      <c r="O126" s="87"/>
      <c r="P126" s="87">
        <v>1.1121137502895903E-3</v>
      </c>
      <c r="Q126" s="87"/>
      <c r="R126" s="58"/>
      <c r="S126" s="97"/>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x14ac:dyDescent="0.2">
      <c r="A127" s="1"/>
      <c r="B127" s="40"/>
      <c r="C127" s="33" t="s">
        <v>2</v>
      </c>
      <c r="D127" s="52">
        <v>0.23645024165253334</v>
      </c>
      <c r="E127" s="24">
        <v>0.30739939435299457</v>
      </c>
      <c r="F127" s="24">
        <v>0.27607923622565017</v>
      </c>
      <c r="G127" s="24">
        <v>0.16013568762543157</v>
      </c>
      <c r="H127" s="87"/>
      <c r="I127" s="87">
        <v>3.2520881297228732E-4</v>
      </c>
      <c r="J127" s="87">
        <v>8.3412873729750234E-3</v>
      </c>
      <c r="K127" s="87">
        <v>1.0077975497412475E-2</v>
      </c>
      <c r="L127" s="87">
        <v>1.1659015761434775E-5</v>
      </c>
      <c r="M127" s="87"/>
      <c r="N127" s="87"/>
      <c r="O127" s="87"/>
      <c r="P127" s="87">
        <v>1.1793094442691275E-3</v>
      </c>
      <c r="Q127" s="87"/>
      <c r="R127" s="58"/>
      <c r="S127" s="97"/>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x14ac:dyDescent="0.2">
      <c r="A128" s="1"/>
      <c r="B128" s="76"/>
      <c r="C128" s="33" t="s">
        <v>3</v>
      </c>
      <c r="D128" s="52">
        <v>0.23708616773627877</v>
      </c>
      <c r="E128" s="24">
        <v>0.30187977972935348</v>
      </c>
      <c r="F128" s="24">
        <v>0.28126319343123846</v>
      </c>
      <c r="G128" s="24">
        <v>0.16019986131704764</v>
      </c>
      <c r="H128" s="87"/>
      <c r="I128" s="87">
        <v>3.1565375101874128E-4</v>
      </c>
      <c r="J128" s="87">
        <v>8.3946374374343023E-3</v>
      </c>
      <c r="K128" s="87">
        <v>1.0138758163402262E-2</v>
      </c>
      <c r="L128" s="87">
        <v>1.1397961532732736E-5</v>
      </c>
      <c r="M128" s="87"/>
      <c r="N128" s="87"/>
      <c r="O128" s="87"/>
      <c r="P128" s="87">
        <v>7.1055047269362437E-4</v>
      </c>
      <c r="Q128" s="87"/>
      <c r="R128" s="58"/>
      <c r="S128" s="97"/>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x14ac:dyDescent="0.2">
      <c r="A129" s="1"/>
      <c r="B129" s="40"/>
      <c r="C129" s="33" t="s">
        <v>4</v>
      </c>
      <c r="D129" s="52">
        <v>0.23557574350184399</v>
      </c>
      <c r="E129" s="24">
        <v>0.30298539106930217</v>
      </c>
      <c r="F129" s="24">
        <v>0.27992886629176111</v>
      </c>
      <c r="G129" s="24">
        <v>0.16206097844359735</v>
      </c>
      <c r="H129" s="87"/>
      <c r="I129" s="87">
        <v>3.1310984591957338E-4</v>
      </c>
      <c r="J129" s="87">
        <v>8.3599435260022781E-3</v>
      </c>
      <c r="K129" s="87">
        <v>1.0268013713737255E-2</v>
      </c>
      <c r="L129" s="87">
        <v>9.9850143195595441E-6</v>
      </c>
      <c r="M129" s="87"/>
      <c r="N129" s="87"/>
      <c r="O129" s="87"/>
      <c r="P129" s="87">
        <v>4.9796859351671082E-4</v>
      </c>
      <c r="Q129" s="87"/>
      <c r="R129" s="58"/>
      <c r="S129" s="97"/>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x14ac:dyDescent="0.2">
      <c r="A130" s="1"/>
      <c r="B130" s="40"/>
      <c r="C130" s="33" t="s">
        <v>5</v>
      </c>
      <c r="D130" s="52">
        <v>0.23401829229050358</v>
      </c>
      <c r="E130" s="24">
        <v>0.30778313000049107</v>
      </c>
      <c r="F130" s="24">
        <v>0.27449151614464401</v>
      </c>
      <c r="G130" s="24">
        <v>0.1640795687944534</v>
      </c>
      <c r="H130" s="87"/>
      <c r="I130" s="87">
        <v>3.1143695000970031E-4</v>
      </c>
      <c r="J130" s="87">
        <v>8.1678270066574514E-3</v>
      </c>
      <c r="K130" s="87">
        <v>1.0444110491479724E-2</v>
      </c>
      <c r="L130" s="87">
        <v>9.4940799353281957E-6</v>
      </c>
      <c r="M130" s="87"/>
      <c r="N130" s="87"/>
      <c r="O130" s="87"/>
      <c r="P130" s="87">
        <v>6.946242418257334E-4</v>
      </c>
      <c r="Q130" s="87"/>
      <c r="R130" s="58"/>
      <c r="S130" s="97"/>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x14ac:dyDescent="0.2">
      <c r="A131" s="1"/>
      <c r="B131" s="76"/>
      <c r="C131" s="33" t="s">
        <v>6</v>
      </c>
      <c r="D131" s="52">
        <v>0.23208825634378086</v>
      </c>
      <c r="E131" s="24">
        <v>0.30613074606492935</v>
      </c>
      <c r="F131" s="24">
        <v>0.27394994492892022</v>
      </c>
      <c r="G131" s="24">
        <v>0.16806762495833713</v>
      </c>
      <c r="H131" s="87"/>
      <c r="I131" s="87">
        <v>3.0239758194034464E-4</v>
      </c>
      <c r="J131" s="87">
        <v>8.1625549898267282E-3</v>
      </c>
      <c r="K131" s="87">
        <v>1.0619258012319558E-2</v>
      </c>
      <c r="L131" s="87">
        <v>9.1081264221959895E-6</v>
      </c>
      <c r="M131" s="87"/>
      <c r="N131" s="87"/>
      <c r="O131" s="87"/>
      <c r="P131" s="87">
        <v>6.7010899352361612E-4</v>
      </c>
      <c r="Q131" s="87"/>
      <c r="R131" s="58"/>
      <c r="S131" s="97"/>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x14ac:dyDescent="0.2">
      <c r="A132" s="1"/>
      <c r="B132" s="40"/>
      <c r="C132" s="33" t="s">
        <v>7</v>
      </c>
      <c r="D132" s="52">
        <v>0.23205611743640964</v>
      </c>
      <c r="E132" s="24">
        <v>0.30519625904669651</v>
      </c>
      <c r="F132" s="24">
        <v>0.27112783195478912</v>
      </c>
      <c r="G132" s="24">
        <v>0.17166224265222541</v>
      </c>
      <c r="H132" s="87"/>
      <c r="I132" s="87">
        <v>2.9882487051052981E-4</v>
      </c>
      <c r="J132" s="87">
        <v>8.0749373255907322E-3</v>
      </c>
      <c r="K132" s="87">
        <v>1.0898030492762643E-2</v>
      </c>
      <c r="L132" s="87">
        <v>9.2145183794744133E-6</v>
      </c>
      <c r="M132" s="87"/>
      <c r="N132" s="87"/>
      <c r="O132" s="87"/>
      <c r="P132" s="87">
        <v>6.7654170263596396E-4</v>
      </c>
      <c r="Q132" s="87"/>
      <c r="R132" s="58"/>
      <c r="S132" s="97"/>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x14ac:dyDescent="0.2">
      <c r="A133" s="1"/>
      <c r="B133" s="40"/>
      <c r="C133" s="33" t="s">
        <v>8</v>
      </c>
      <c r="D133" s="52">
        <v>0.23015662466160672</v>
      </c>
      <c r="E133" s="24">
        <v>0.31098625382392936</v>
      </c>
      <c r="F133" s="24">
        <v>0.26542261603649658</v>
      </c>
      <c r="G133" s="24">
        <v>0.17341997676315832</v>
      </c>
      <c r="H133" s="87"/>
      <c r="I133" s="87">
        <v>2.870276451249202E-4</v>
      </c>
      <c r="J133" s="87">
        <v>8.0588621668609868E-3</v>
      </c>
      <c r="K133" s="87">
        <v>1.1002307912554965E-2</v>
      </c>
      <c r="L133" s="87">
        <v>8.7489290408498083E-6</v>
      </c>
      <c r="M133" s="87"/>
      <c r="N133" s="87"/>
      <c r="O133" s="87"/>
      <c r="P133" s="87">
        <v>6.5758206122728093E-4</v>
      </c>
      <c r="Q133" s="87"/>
      <c r="R133" s="58"/>
      <c r="S133" s="97"/>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x14ac:dyDescent="0.2">
      <c r="A134" s="1"/>
      <c r="B134" s="76"/>
      <c r="C134" s="33" t="s">
        <v>9</v>
      </c>
      <c r="D134" s="52">
        <v>0.23435926151945799</v>
      </c>
      <c r="E134" s="24">
        <v>0.30283434775357204</v>
      </c>
      <c r="F134" s="24">
        <v>0.26276494615924262</v>
      </c>
      <c r="G134" s="24">
        <v>0.17947945182880323</v>
      </c>
      <c r="H134" s="87"/>
      <c r="I134" s="87">
        <v>2.904340838762207E-4</v>
      </c>
      <c r="J134" s="87">
        <v>8.1119551368265229E-3</v>
      </c>
      <c r="K134" s="87">
        <v>1.1491218875559778E-2</v>
      </c>
      <c r="L134" s="87">
        <v>9.5765186980521641E-6</v>
      </c>
      <c r="M134" s="87"/>
      <c r="N134" s="87"/>
      <c r="O134" s="87"/>
      <c r="P134" s="87">
        <v>6.5880815396305919E-4</v>
      </c>
      <c r="Q134" s="87"/>
      <c r="R134" s="58"/>
      <c r="S134" s="97"/>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x14ac:dyDescent="0.2">
      <c r="A135" s="1"/>
      <c r="B135" s="40"/>
      <c r="C135" s="33" t="s">
        <v>10</v>
      </c>
      <c r="D135" s="52">
        <v>0.23584258135633532</v>
      </c>
      <c r="E135" s="24">
        <v>0.30217568437249354</v>
      </c>
      <c r="F135" s="24">
        <v>0.2553545475141718</v>
      </c>
      <c r="G135" s="24">
        <v>0.1857809088059186</v>
      </c>
      <c r="H135" s="87"/>
      <c r="I135" s="87">
        <v>2.8542499156225391E-4</v>
      </c>
      <c r="J135" s="87">
        <v>8.1130634284022826E-3</v>
      </c>
      <c r="K135" s="87">
        <v>1.1697318295966638E-2</v>
      </c>
      <c r="L135" s="87">
        <v>1.8301187379403141E-5</v>
      </c>
      <c r="M135" s="87"/>
      <c r="N135" s="87"/>
      <c r="O135" s="87"/>
      <c r="P135" s="87">
        <v>7.3217004777018416E-4</v>
      </c>
      <c r="Q135" s="87"/>
      <c r="R135" s="58"/>
      <c r="S135" s="97"/>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13.5" thickBot="1" x14ac:dyDescent="0.25">
      <c r="A136" s="1"/>
      <c r="B136" s="41"/>
      <c r="C136" s="35" t="s">
        <v>11</v>
      </c>
      <c r="D136" s="54">
        <v>0.23033444319955063</v>
      </c>
      <c r="E136" s="55">
        <v>0.3055206942707368</v>
      </c>
      <c r="F136" s="55">
        <v>0.25362901983213254</v>
      </c>
      <c r="G136" s="55">
        <v>0.18988807451863085</v>
      </c>
      <c r="H136" s="88"/>
      <c r="I136" s="88">
        <v>2.7323529914255609E-4</v>
      </c>
      <c r="J136" s="88">
        <v>7.919193244936824E-3</v>
      </c>
      <c r="K136" s="88">
        <v>1.1656788681695765E-2</v>
      </c>
      <c r="L136" s="88">
        <v>1.7404030741585751E-5</v>
      </c>
      <c r="M136" s="88"/>
      <c r="N136" s="88"/>
      <c r="O136" s="88"/>
      <c r="P136" s="88">
        <v>7.6114692243247034E-4</v>
      </c>
      <c r="Q136" s="88"/>
      <c r="R136" s="59"/>
      <c r="S136" s="97"/>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x14ac:dyDescent="0.2">
      <c r="A137" s="1"/>
      <c r="B137" s="42">
        <v>2020</v>
      </c>
      <c r="C137" s="31" t="s">
        <v>1</v>
      </c>
      <c r="D137" s="74">
        <v>0.22943261019381714</v>
      </c>
      <c r="E137" s="56">
        <v>0.30751377581518602</v>
      </c>
      <c r="F137" s="56">
        <v>0.24973207829575908</v>
      </c>
      <c r="G137" s="56">
        <v>0.1926358554005865</v>
      </c>
      <c r="H137" s="89"/>
      <c r="I137" s="89">
        <v>2.6729151853069398E-4</v>
      </c>
      <c r="J137" s="89">
        <v>7.7821436721360986E-3</v>
      </c>
      <c r="K137" s="89">
        <v>1.1849175735870875E-2</v>
      </c>
      <c r="L137" s="89">
        <v>9.8433691884058077E-6</v>
      </c>
      <c r="M137" s="89"/>
      <c r="N137" s="89"/>
      <c r="O137" s="89"/>
      <c r="P137" s="89">
        <v>7.772260289251805E-4</v>
      </c>
      <c r="Q137" s="89"/>
      <c r="R137" s="105"/>
      <c r="S137" s="97"/>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x14ac:dyDescent="0.2">
      <c r="A138" s="1"/>
      <c r="B138" s="40"/>
      <c r="C138" s="33" t="s">
        <v>33</v>
      </c>
      <c r="D138" s="52">
        <v>0.22940736348754895</v>
      </c>
      <c r="E138" s="24">
        <v>0.30853804860337686</v>
      </c>
      <c r="F138" s="24">
        <v>0.24706468189669359</v>
      </c>
      <c r="G138" s="24">
        <v>0.19422696772707596</v>
      </c>
      <c r="H138" s="87"/>
      <c r="I138" s="87">
        <v>2.6008702853401737E-4</v>
      </c>
      <c r="J138" s="87">
        <v>7.6865256803505116E-3</v>
      </c>
      <c r="K138" s="87">
        <v>1.1915078833683805E-2</v>
      </c>
      <c r="L138" s="87">
        <v>8.0737440517895737E-6</v>
      </c>
      <c r="M138" s="87"/>
      <c r="N138" s="87"/>
      <c r="O138" s="87"/>
      <c r="P138" s="87">
        <v>8.9317299868454209E-4</v>
      </c>
      <c r="Q138" s="87"/>
      <c r="R138" s="58"/>
      <c r="S138" s="97"/>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x14ac:dyDescent="0.2">
      <c r="A139" s="1"/>
      <c r="B139" s="40"/>
      <c r="C139" s="33" t="s">
        <v>2</v>
      </c>
      <c r="D139" s="52">
        <v>0.22754051247819165</v>
      </c>
      <c r="E139" s="24">
        <v>0.30929778586430784</v>
      </c>
      <c r="F139" s="24">
        <v>0.2460510044804915</v>
      </c>
      <c r="G139" s="24">
        <v>0.19597866289596677</v>
      </c>
      <c r="H139" s="87"/>
      <c r="I139" s="87">
        <v>2.7046601172716408E-4</v>
      </c>
      <c r="J139" s="87">
        <v>7.8185668781105364E-3</v>
      </c>
      <c r="K139" s="87">
        <v>1.2111023956466436E-2</v>
      </c>
      <c r="L139" s="87">
        <v>8.6387651506885236E-6</v>
      </c>
      <c r="M139" s="87"/>
      <c r="N139" s="87"/>
      <c r="O139" s="87"/>
      <c r="P139" s="87">
        <v>9.2333866958737665E-4</v>
      </c>
      <c r="Q139" s="87"/>
      <c r="R139" s="58"/>
      <c r="S139" s="97"/>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x14ac:dyDescent="0.2">
      <c r="A140" s="1"/>
      <c r="B140" s="76"/>
      <c r="C140" s="33" t="s">
        <v>3</v>
      </c>
      <c r="D140" s="52">
        <v>0.22821012622399092</v>
      </c>
      <c r="E140" s="24">
        <v>0.31111704937430174</v>
      </c>
      <c r="F140" s="24">
        <v>0.24405180659189141</v>
      </c>
      <c r="G140" s="24">
        <v>0.19625691294195136</v>
      </c>
      <c r="H140" s="87"/>
      <c r="I140" s="87">
        <v>2.6093282003391882E-4</v>
      </c>
      <c r="J140" s="87">
        <v>7.2506275767270124E-3</v>
      </c>
      <c r="K140" s="87">
        <v>1.2125812861431313E-2</v>
      </c>
      <c r="L140" s="87">
        <v>7.2755370425336532E-6</v>
      </c>
      <c r="M140" s="87"/>
      <c r="N140" s="87"/>
      <c r="O140" s="87"/>
      <c r="P140" s="87">
        <v>7.1945607262975436E-4</v>
      </c>
      <c r="Q140" s="87"/>
      <c r="R140" s="58"/>
      <c r="S140" s="97"/>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x14ac:dyDescent="0.2">
      <c r="A141" s="1"/>
      <c r="B141" s="40"/>
      <c r="C141" s="33" t="s">
        <v>4</v>
      </c>
      <c r="D141" s="52">
        <v>0.22502332086171956</v>
      </c>
      <c r="E141" s="24">
        <v>0.31047133092183715</v>
      </c>
      <c r="F141" s="24">
        <v>0.24505207411240437</v>
      </c>
      <c r="G141" s="24">
        <v>0.1991075020805004</v>
      </c>
      <c r="H141" s="87"/>
      <c r="I141" s="87">
        <v>2.5808765413769551E-4</v>
      </c>
      <c r="J141" s="87">
        <v>7.3500315879907246E-3</v>
      </c>
      <c r="K141" s="87">
        <v>1.2117488689511482E-2</v>
      </c>
      <c r="L141" s="87">
        <v>8.9038584145706873E-6</v>
      </c>
      <c r="M141" s="87"/>
      <c r="N141" s="87"/>
      <c r="O141" s="87"/>
      <c r="P141" s="87">
        <v>6.1126023348401562E-4</v>
      </c>
      <c r="Q141" s="87"/>
      <c r="R141" s="58"/>
      <c r="S141" s="97"/>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x14ac:dyDescent="0.2">
      <c r="A142" s="1"/>
      <c r="B142" s="40"/>
      <c r="C142" s="33" t="s">
        <v>5</v>
      </c>
      <c r="D142" s="52">
        <v>0.22019647185886251</v>
      </c>
      <c r="E142" s="24">
        <v>0.30651251028118742</v>
      </c>
      <c r="F142" s="24">
        <v>0.25315091842261417</v>
      </c>
      <c r="G142" s="24">
        <v>0.19984183673511313</v>
      </c>
      <c r="H142" s="87"/>
      <c r="I142" s="87">
        <v>2.5088192845616563E-4</v>
      </c>
      <c r="J142" s="87">
        <v>7.4581699786286067E-3</v>
      </c>
      <c r="K142" s="87">
        <v>1.1971620512362858E-2</v>
      </c>
      <c r="L142" s="87">
        <v>9.6556261361282224E-6</v>
      </c>
      <c r="M142" s="87"/>
      <c r="N142" s="87"/>
      <c r="O142" s="87"/>
      <c r="P142" s="87">
        <v>6.0793465663894967E-4</v>
      </c>
      <c r="Q142" s="87"/>
      <c r="R142" s="58"/>
      <c r="S142" s="97"/>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2">
      <c r="A143" s="1"/>
      <c r="B143" s="76"/>
      <c r="C143" s="33" t="s">
        <v>6</v>
      </c>
      <c r="D143" s="52">
        <v>0.21703713818300938</v>
      </c>
      <c r="E143" s="24">
        <v>0.31369589128333947</v>
      </c>
      <c r="F143" s="24">
        <v>0.24744720807481568</v>
      </c>
      <c r="G143" s="24">
        <v>0.20231468133728089</v>
      </c>
      <c r="H143" s="87"/>
      <c r="I143" s="87">
        <v>2.481818541798455E-4</v>
      </c>
      <c r="J143" s="87">
        <v>6.7973684133018604E-3</v>
      </c>
      <c r="K143" s="87">
        <v>1.1807843839248518E-2</v>
      </c>
      <c r="L143" s="87">
        <v>1.014489860501099E-5</v>
      </c>
      <c r="M143" s="87"/>
      <c r="N143" s="87"/>
      <c r="O143" s="87"/>
      <c r="P143" s="87">
        <v>6.4154211621930387E-4</v>
      </c>
      <c r="Q143" s="87"/>
      <c r="R143" s="58"/>
      <c r="S143" s="97"/>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x14ac:dyDescent="0.2">
      <c r="A144" s="1"/>
      <c r="B144" s="40"/>
      <c r="C144" s="33" t="s">
        <v>7</v>
      </c>
      <c r="D144" s="52">
        <v>0.21560778650210854</v>
      </c>
      <c r="E144" s="24">
        <v>0.31449061282607327</v>
      </c>
      <c r="F144" s="24">
        <v>0.24547780518417769</v>
      </c>
      <c r="G144" s="24">
        <v>0.20528866269387416</v>
      </c>
      <c r="H144" s="87"/>
      <c r="I144" s="87">
        <v>2.4481690113488987E-4</v>
      </c>
      <c r="J144" s="87">
        <v>6.4605656452851375E-3</v>
      </c>
      <c r="K144" s="87">
        <v>1.1645401592971769E-2</v>
      </c>
      <c r="L144" s="87">
        <v>1.0239644661575478E-5</v>
      </c>
      <c r="M144" s="87"/>
      <c r="N144" s="87"/>
      <c r="O144" s="87"/>
      <c r="P144" s="87">
        <v>7.7410900971299369E-4</v>
      </c>
      <c r="Q144" s="87"/>
      <c r="R144" s="58"/>
      <c r="S144" s="97"/>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x14ac:dyDescent="0.2">
      <c r="A145" s="1"/>
      <c r="B145" s="40"/>
      <c r="C145" s="33" t="s">
        <v>8</v>
      </c>
      <c r="D145" s="52">
        <v>0.21571792572844978</v>
      </c>
      <c r="E145" s="24">
        <v>0.3151447016898169</v>
      </c>
      <c r="F145" s="24">
        <v>0.24443335446486247</v>
      </c>
      <c r="G145" s="24">
        <v>0.20578572791930205</v>
      </c>
      <c r="H145" s="87"/>
      <c r="I145" s="87">
        <v>2.4241615794680013E-4</v>
      </c>
      <c r="J145" s="87">
        <v>6.4011595031297393E-3</v>
      </c>
      <c r="K145" s="87">
        <v>1.1439012453114631E-2</v>
      </c>
      <c r="L145" s="87">
        <v>9.383065094790689E-6</v>
      </c>
      <c r="M145" s="87"/>
      <c r="N145" s="87"/>
      <c r="O145" s="87"/>
      <c r="P145" s="87">
        <v>8.2631901828280078E-4</v>
      </c>
      <c r="Q145" s="87"/>
      <c r="R145" s="58"/>
      <c r="S145" s="97"/>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x14ac:dyDescent="0.2">
      <c r="A146" s="1"/>
      <c r="B146" s="76"/>
      <c r="C146" s="33" t="s">
        <v>9</v>
      </c>
      <c r="D146" s="52">
        <v>0.21301000170926623</v>
      </c>
      <c r="E146" s="24">
        <v>0.3160582577331385</v>
      </c>
      <c r="F146" s="24">
        <v>0.24657940962040892</v>
      </c>
      <c r="G146" s="24">
        <v>0.20576866057926854</v>
      </c>
      <c r="H146" s="87"/>
      <c r="I146" s="87">
        <v>2.4033025799913196E-4</v>
      </c>
      <c r="J146" s="87">
        <v>6.2585130416691346E-3</v>
      </c>
      <c r="K146" s="87">
        <v>1.1229104462314714E-2</v>
      </c>
      <c r="L146" s="87">
        <v>8.6351032927827806E-6</v>
      </c>
      <c r="M146" s="87"/>
      <c r="N146" s="87"/>
      <c r="O146" s="87"/>
      <c r="P146" s="87">
        <v>8.2699271955879951E-4</v>
      </c>
      <c r="Q146" s="87">
        <v>2.0094773083204787E-5</v>
      </c>
      <c r="R146" s="58"/>
      <c r="S146" s="97"/>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2">
      <c r="A147" s="1"/>
      <c r="B147" s="40"/>
      <c r="C147" s="33" t="s">
        <v>10</v>
      </c>
      <c r="D147" s="52">
        <v>0.2110718863855246</v>
      </c>
      <c r="E147" s="24">
        <v>0.31691119509412552</v>
      </c>
      <c r="F147" s="24">
        <v>0.24745717324262156</v>
      </c>
      <c r="G147" s="24">
        <v>0.20608225093747559</v>
      </c>
      <c r="H147" s="87"/>
      <c r="I147" s="87">
        <v>2.3502869622615556E-4</v>
      </c>
      <c r="J147" s="87">
        <v>6.2281194247167989E-3</v>
      </c>
      <c r="K147" s="87">
        <v>1.1075520808360108E-2</v>
      </c>
      <c r="L147" s="87">
        <v>8.2197589628211439E-6</v>
      </c>
      <c r="M147" s="87"/>
      <c r="N147" s="87"/>
      <c r="O147" s="87"/>
      <c r="P147" s="87">
        <v>8.51147982012911E-4</v>
      </c>
      <c r="Q147" s="87">
        <v>7.9457669973937719E-5</v>
      </c>
      <c r="R147" s="58"/>
      <c r="S147" s="97"/>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13.5" thickBot="1" x14ac:dyDescent="0.25">
      <c r="A148" s="1"/>
      <c r="B148" s="41"/>
      <c r="C148" s="35" t="s">
        <v>11</v>
      </c>
      <c r="D148" s="54">
        <v>0.20762056416465308</v>
      </c>
      <c r="E148" s="55">
        <v>0.31886463230838341</v>
      </c>
      <c r="F148" s="55">
        <v>0.24778084819565976</v>
      </c>
      <c r="G148" s="55">
        <v>0.20762044449135639</v>
      </c>
      <c r="H148" s="88"/>
      <c r="I148" s="88">
        <v>2.2634209513396807E-4</v>
      </c>
      <c r="J148" s="88">
        <v>6.0652820226893391E-3</v>
      </c>
      <c r="K148" s="88">
        <v>1.085089748390484E-2</v>
      </c>
      <c r="L148" s="88">
        <v>8.1377841747143959E-6</v>
      </c>
      <c r="M148" s="88"/>
      <c r="N148" s="88"/>
      <c r="O148" s="88"/>
      <c r="P148" s="88">
        <v>8.0831333692273446E-4</v>
      </c>
      <c r="Q148" s="88">
        <v>1.5453811712178221E-4</v>
      </c>
      <c r="R148" s="59"/>
      <c r="S148" s="97"/>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x14ac:dyDescent="0.2">
      <c r="A149" s="1"/>
      <c r="B149" s="42">
        <v>2021</v>
      </c>
      <c r="C149" s="31" t="s">
        <v>1</v>
      </c>
      <c r="D149" s="74">
        <v>0.20948495836355996</v>
      </c>
      <c r="E149" s="56">
        <v>0.32057140725761973</v>
      </c>
      <c r="F149" s="56">
        <v>0.24171179632980203</v>
      </c>
      <c r="G149" s="56">
        <v>0.21013312610688265</v>
      </c>
      <c r="H149" s="89"/>
      <c r="I149" s="89">
        <v>2.1976588490674312E-4</v>
      </c>
      <c r="J149" s="89">
        <v>6.0042481156441672E-3</v>
      </c>
      <c r="K149" s="89">
        <v>1.0759193596032486E-2</v>
      </c>
      <c r="L149" s="89">
        <v>7.3800487761385868E-6</v>
      </c>
      <c r="M149" s="89"/>
      <c r="N149" s="89"/>
      <c r="O149" s="89"/>
      <c r="P149" s="89">
        <v>8.8616434331428417E-4</v>
      </c>
      <c r="Q149" s="89">
        <v>2.2195995346181133E-4</v>
      </c>
      <c r="R149" s="105"/>
      <c r="S149" s="97"/>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x14ac:dyDescent="0.2">
      <c r="A150" s="1"/>
      <c r="B150" s="40"/>
      <c r="C150" s="33" t="s">
        <v>33</v>
      </c>
      <c r="D150" s="52">
        <v>0.21059102633353682</v>
      </c>
      <c r="E150" s="24">
        <v>0.32629138686551329</v>
      </c>
      <c r="F150" s="24">
        <v>0.23980218684377907</v>
      </c>
      <c r="G150" s="24">
        <v>0.20530562116655107</v>
      </c>
      <c r="H150" s="87"/>
      <c r="I150" s="87">
        <v>2.1298714166541482E-4</v>
      </c>
      <c r="J150" s="87">
        <v>6.0222903369120178E-3</v>
      </c>
      <c r="K150" s="87">
        <v>1.0697380070380444E-2</v>
      </c>
      <c r="L150" s="87">
        <v>7.4711302741385431E-6</v>
      </c>
      <c r="M150" s="87"/>
      <c r="N150" s="87"/>
      <c r="O150" s="87"/>
      <c r="P150" s="87">
        <v>7.8019375397528053E-4</v>
      </c>
      <c r="Q150" s="87">
        <v>2.8945635741247993E-4</v>
      </c>
      <c r="R150" s="58"/>
      <c r="S150" s="97"/>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x14ac:dyDescent="0.2">
      <c r="A151" s="1"/>
      <c r="B151" s="40"/>
      <c r="C151" s="33" t="s">
        <v>2</v>
      </c>
      <c r="D151" s="52">
        <v>0.21026936144066879</v>
      </c>
      <c r="E151" s="24">
        <v>0.32309575660005363</v>
      </c>
      <c r="F151" s="24">
        <v>0.24443057122811024</v>
      </c>
      <c r="G151" s="24">
        <v>0.20431658810702413</v>
      </c>
      <c r="H151" s="87"/>
      <c r="I151" s="87">
        <v>2.098278110843723E-4</v>
      </c>
      <c r="J151" s="87">
        <v>5.9193219534961353E-3</v>
      </c>
      <c r="K151" s="87">
        <v>1.0398426377895171E-2</v>
      </c>
      <c r="L151" s="87">
        <v>7.2327308429232855E-6</v>
      </c>
      <c r="M151" s="87"/>
      <c r="N151" s="87"/>
      <c r="O151" s="87"/>
      <c r="P151" s="87">
        <v>9.493352314534798E-4</v>
      </c>
      <c r="Q151" s="87">
        <v>4.0357851937115966E-4</v>
      </c>
      <c r="R151" s="58"/>
      <c r="S151" s="97"/>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x14ac:dyDescent="0.2">
      <c r="A152" s="1"/>
      <c r="B152" s="76"/>
      <c r="C152" s="33" t="s">
        <v>3</v>
      </c>
      <c r="D152" s="52">
        <v>0.21319492564677203</v>
      </c>
      <c r="E152" s="24">
        <v>0.32397684293542894</v>
      </c>
      <c r="F152" s="24">
        <v>0.24335414228374258</v>
      </c>
      <c r="G152" s="24">
        <v>0.20209336964361899</v>
      </c>
      <c r="H152" s="87"/>
      <c r="I152" s="87">
        <v>2.0610669882225306E-4</v>
      </c>
      <c r="J152" s="87">
        <v>5.7388818790375861E-3</v>
      </c>
      <c r="K152" s="87">
        <v>1.0059677186170839E-2</v>
      </c>
      <c r="L152" s="87">
        <v>6.8544659011987834E-6</v>
      </c>
      <c r="M152" s="87"/>
      <c r="N152" s="87"/>
      <c r="O152" s="87"/>
      <c r="P152" s="87">
        <v>9.0037742895287003E-4</v>
      </c>
      <c r="Q152" s="87">
        <v>4.6882183155268231E-4</v>
      </c>
      <c r="R152" s="58"/>
      <c r="S152" s="97"/>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x14ac:dyDescent="0.2">
      <c r="A153" s="1"/>
      <c r="B153" s="40"/>
      <c r="C153" s="33" t="s">
        <v>4</v>
      </c>
      <c r="D153" s="52">
        <v>0.21486260918711325</v>
      </c>
      <c r="E153" s="24">
        <v>0.32459564580992645</v>
      </c>
      <c r="F153" s="24">
        <v>0.2431154557791923</v>
      </c>
      <c r="G153" s="24">
        <v>0.20011356673331324</v>
      </c>
      <c r="H153" s="87"/>
      <c r="I153" s="87">
        <v>1.9998265126112182E-4</v>
      </c>
      <c r="J153" s="87">
        <v>5.5787550605853782E-3</v>
      </c>
      <c r="K153" s="87">
        <v>1.0140037412559293E-2</v>
      </c>
      <c r="L153" s="87">
        <v>6.4384658454800194E-6</v>
      </c>
      <c r="M153" s="87"/>
      <c r="N153" s="87"/>
      <c r="O153" s="87"/>
      <c r="P153" s="87">
        <v>8.4539007601408859E-4</v>
      </c>
      <c r="Q153" s="87">
        <v>5.4211882418941763E-4</v>
      </c>
      <c r="R153" s="58"/>
      <c r="S153" s="97"/>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x14ac:dyDescent="0.2">
      <c r="A154" s="1"/>
      <c r="B154" s="40"/>
      <c r="C154" s="33" t="s">
        <v>5</v>
      </c>
      <c r="D154" s="52">
        <v>0.21762267939535401</v>
      </c>
      <c r="E154" s="24">
        <v>0.3225950516464649</v>
      </c>
      <c r="F154" s="24">
        <v>0.24328177292286451</v>
      </c>
      <c r="G154" s="24">
        <v>0.19926624048263727</v>
      </c>
      <c r="H154" s="87"/>
      <c r="I154" s="87">
        <v>1.9524690893754981E-4</v>
      </c>
      <c r="J154" s="87">
        <v>5.4113509580308245E-3</v>
      </c>
      <c r="K154" s="87">
        <v>1.0060818750675805E-2</v>
      </c>
      <c r="L154" s="87">
        <v>6.0698520913227925E-6</v>
      </c>
      <c r="M154" s="87"/>
      <c r="N154" s="87"/>
      <c r="O154" s="87"/>
      <c r="P154" s="87">
        <v>8.9818247228266239E-4</v>
      </c>
      <c r="Q154" s="87">
        <v>6.6258661066112708E-4</v>
      </c>
      <c r="R154" s="58"/>
      <c r="S154" s="97"/>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x14ac:dyDescent="0.2">
      <c r="A155" s="1"/>
      <c r="B155" s="76"/>
      <c r="C155" s="33" t="s">
        <v>6</v>
      </c>
      <c r="D155" s="52">
        <v>0.21864218448878472</v>
      </c>
      <c r="E155" s="24">
        <v>0.32109135429459401</v>
      </c>
      <c r="F155" s="24">
        <v>0.24357308774684444</v>
      </c>
      <c r="G155" s="24">
        <v>0.1996892165583882</v>
      </c>
      <c r="H155" s="87"/>
      <c r="I155" s="87">
        <v>1.9137102069214157E-4</v>
      </c>
      <c r="J155" s="87">
        <v>5.2751063879685409E-3</v>
      </c>
      <c r="K155" s="87">
        <v>9.8309750773398208E-3</v>
      </c>
      <c r="L155" s="87">
        <v>6.695083231494538E-6</v>
      </c>
      <c r="M155" s="87"/>
      <c r="N155" s="87"/>
      <c r="O155" s="87"/>
      <c r="P155" s="87">
        <v>8.7485000885066785E-4</v>
      </c>
      <c r="Q155" s="87">
        <v>8.2515933330593375E-4</v>
      </c>
      <c r="R155" s="58"/>
      <c r="S155" s="97"/>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x14ac:dyDescent="0.2">
      <c r="A156" s="1"/>
      <c r="B156" s="40"/>
      <c r="C156" s="33" t="s">
        <v>7</v>
      </c>
      <c r="D156" s="52">
        <v>0.21653966608005695</v>
      </c>
      <c r="E156" s="24">
        <v>0.32236377652686454</v>
      </c>
      <c r="F156" s="24">
        <v>0.24329909661079691</v>
      </c>
      <c r="G156" s="24">
        <v>0.20063458351446772</v>
      </c>
      <c r="H156" s="87"/>
      <c r="I156" s="87">
        <v>1.9037121233805241E-4</v>
      </c>
      <c r="J156" s="87">
        <v>5.0648731687816572E-3</v>
      </c>
      <c r="K156" s="87">
        <v>9.9820213503907986E-3</v>
      </c>
      <c r="L156" s="87">
        <v>5.5324832647183748E-6</v>
      </c>
      <c r="M156" s="87"/>
      <c r="N156" s="87"/>
      <c r="O156" s="87"/>
      <c r="P156" s="87">
        <v>1.1736932725964001E-3</v>
      </c>
      <c r="Q156" s="87">
        <v>7.4638578044224904E-4</v>
      </c>
      <c r="R156" s="58"/>
      <c r="S156" s="97"/>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x14ac:dyDescent="0.2">
      <c r="A157" s="1"/>
      <c r="B157" s="40"/>
      <c r="C157" s="33" t="s">
        <v>8</v>
      </c>
      <c r="D157" s="52">
        <v>0.21713808171978347</v>
      </c>
      <c r="E157" s="24">
        <v>0.32310541006781474</v>
      </c>
      <c r="F157" s="24">
        <v>0.24238980777004507</v>
      </c>
      <c r="G157" s="24">
        <v>0.20064907620547381</v>
      </c>
      <c r="H157" s="87"/>
      <c r="I157" s="87">
        <v>1.8742823305072719E-4</v>
      </c>
      <c r="J157" s="87">
        <v>4.8818784090499416E-3</v>
      </c>
      <c r="K157" s="87">
        <v>9.7315407927750196E-3</v>
      </c>
      <c r="L157" s="87">
        <v>4.2187652211131561E-6</v>
      </c>
      <c r="M157" s="87"/>
      <c r="N157" s="87"/>
      <c r="O157" s="87"/>
      <c r="P157" s="87">
        <v>1.1674857463264143E-3</v>
      </c>
      <c r="Q157" s="87">
        <v>7.4507229045968435E-4</v>
      </c>
      <c r="R157" s="58"/>
      <c r="S157" s="97"/>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x14ac:dyDescent="0.2">
      <c r="A158" s="1"/>
      <c r="B158" s="76"/>
      <c r="C158" s="33" t="s">
        <v>9</v>
      </c>
      <c r="D158" s="52">
        <v>0.21530455281626915</v>
      </c>
      <c r="E158" s="24">
        <v>0.32345959591820755</v>
      </c>
      <c r="F158" s="24">
        <v>0.24469916652522522</v>
      </c>
      <c r="G158" s="24">
        <v>0.19971388742577087</v>
      </c>
      <c r="H158" s="87"/>
      <c r="I158" s="87">
        <v>1.7880130098433717E-4</v>
      </c>
      <c r="J158" s="87">
        <v>4.6463944132578705E-3</v>
      </c>
      <c r="K158" s="87">
        <v>9.6132666220127162E-3</v>
      </c>
      <c r="L158" s="87">
        <v>8.0043217238778102E-7</v>
      </c>
      <c r="M158" s="87"/>
      <c r="N158" s="87"/>
      <c r="O158" s="87"/>
      <c r="P158" s="87">
        <v>1.2022872387441798E-3</v>
      </c>
      <c r="Q158" s="87">
        <v>1.1812473073557011E-3</v>
      </c>
      <c r="R158" s="58"/>
      <c r="S158" s="97"/>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x14ac:dyDescent="0.2">
      <c r="A159" s="1"/>
      <c r="B159" s="40"/>
      <c r="C159" s="33" t="s">
        <v>10</v>
      </c>
      <c r="D159" s="52">
        <v>0.2142123105138336</v>
      </c>
      <c r="E159" s="24">
        <v>0.32228654285256075</v>
      </c>
      <c r="F159" s="24">
        <v>0.24720872940982755</v>
      </c>
      <c r="G159" s="24">
        <v>0.19950912788458283</v>
      </c>
      <c r="H159" s="87"/>
      <c r="I159" s="87">
        <v>1.7436612434049086E-4</v>
      </c>
      <c r="J159" s="87">
        <v>4.4905913396919451E-3</v>
      </c>
      <c r="K159" s="87">
        <v>9.6732622290172012E-3</v>
      </c>
      <c r="L159" s="87">
        <v>1.0238985117862664E-6</v>
      </c>
      <c r="M159" s="87"/>
      <c r="N159" s="87"/>
      <c r="O159" s="87"/>
      <c r="P159" s="87">
        <v>1.1430878829916085E-3</v>
      </c>
      <c r="Q159" s="87">
        <v>1.3009578646422095E-3</v>
      </c>
      <c r="R159" s="58"/>
      <c r="S159" s="97"/>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13.5" thickBot="1" x14ac:dyDescent="0.25">
      <c r="A160" s="1"/>
      <c r="B160" s="41"/>
      <c r="C160" s="35" t="s">
        <v>11</v>
      </c>
      <c r="D160" s="54">
        <v>0.2125165819447164</v>
      </c>
      <c r="E160" s="55">
        <v>0.32237426841206945</v>
      </c>
      <c r="F160" s="55">
        <v>0.24885161247687071</v>
      </c>
      <c r="G160" s="55">
        <v>0.20026164557847612</v>
      </c>
      <c r="H160" s="88"/>
      <c r="I160" s="88">
        <v>1.681480416304143E-4</v>
      </c>
      <c r="J160" s="88">
        <v>4.1936528028204915E-3</v>
      </c>
      <c r="K160" s="88">
        <v>9.0877844549845151E-3</v>
      </c>
      <c r="L160" s="88">
        <v>0</v>
      </c>
      <c r="M160" s="88"/>
      <c r="N160" s="88"/>
      <c r="O160" s="88"/>
      <c r="P160" s="88">
        <v>1.1690579152209466E-3</v>
      </c>
      <c r="Q160" s="88">
        <v>1.3772483732109762E-3</v>
      </c>
      <c r="R160" s="59"/>
      <c r="S160" s="97"/>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x14ac:dyDescent="0.2">
      <c r="A161" s="1"/>
      <c r="B161" s="42">
        <v>2022</v>
      </c>
      <c r="C161" s="31" t="s">
        <v>1</v>
      </c>
      <c r="D161" s="74">
        <v>0.21053279273635281</v>
      </c>
      <c r="E161" s="56">
        <v>0.32534951681559054</v>
      </c>
      <c r="F161" s="56">
        <v>0.24572931480820034</v>
      </c>
      <c r="G161" s="56">
        <v>0.20244539275158835</v>
      </c>
      <c r="H161" s="89"/>
      <c r="I161" s="89">
        <v>1.6730390883386534E-4</v>
      </c>
      <c r="J161" s="89">
        <v>4.0472672801495652E-3</v>
      </c>
      <c r="K161" s="89">
        <v>9.0986977549944482E-3</v>
      </c>
      <c r="L161" s="89">
        <v>1.1702213839913866E-6</v>
      </c>
      <c r="M161" s="89"/>
      <c r="N161" s="89"/>
      <c r="O161" s="89"/>
      <c r="P161" s="89">
        <v>1.1650120113787799E-3</v>
      </c>
      <c r="Q161" s="89">
        <v>1.4635317115272921E-3</v>
      </c>
      <c r="R161" s="105"/>
      <c r="S161" s="97"/>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x14ac:dyDescent="0.2">
      <c r="A162" s="1"/>
      <c r="B162" s="40"/>
      <c r="C162" s="33" t="s">
        <v>33</v>
      </c>
      <c r="D162" s="52">
        <v>0.21116622743109437</v>
      </c>
      <c r="E162" s="24">
        <v>0.32753563724074219</v>
      </c>
      <c r="F162" s="24">
        <v>0.2406770410579101</v>
      </c>
      <c r="G162" s="24">
        <v>0.20469101914011983</v>
      </c>
      <c r="H162" s="87"/>
      <c r="I162" s="87">
        <v>1.6592835600106028E-4</v>
      </c>
      <c r="J162" s="87">
        <v>3.9847201063466205E-3</v>
      </c>
      <c r="K162" s="87">
        <v>8.9911594073296807E-3</v>
      </c>
      <c r="L162" s="87">
        <v>1.2578993218550402E-6</v>
      </c>
      <c r="M162" s="87"/>
      <c r="N162" s="87"/>
      <c r="O162" s="87"/>
      <c r="P162" s="87">
        <v>1.1215125408369391E-3</v>
      </c>
      <c r="Q162" s="87">
        <v>1.6654968202973414E-3</v>
      </c>
      <c r="R162" s="58"/>
      <c r="S162" s="97"/>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x14ac:dyDescent="0.2">
      <c r="A163" s="1"/>
      <c r="B163" s="40"/>
      <c r="C163" s="33" t="s">
        <v>2</v>
      </c>
      <c r="D163" s="52">
        <v>0.2068533845460008</v>
      </c>
      <c r="E163" s="24">
        <v>0.32132228883344904</v>
      </c>
      <c r="F163" s="24">
        <v>0.25263321449766468</v>
      </c>
      <c r="G163" s="24">
        <v>0.20328519803628051</v>
      </c>
      <c r="H163" s="87"/>
      <c r="I163" s="87">
        <v>1.6083106512682392E-4</v>
      </c>
      <c r="J163" s="87">
        <v>3.8316749121495089E-3</v>
      </c>
      <c r="K163" s="87">
        <v>9.0798133157585365E-3</v>
      </c>
      <c r="L163" s="87">
        <v>1.2985207103665138E-6</v>
      </c>
      <c r="M163" s="87"/>
      <c r="N163" s="87"/>
      <c r="O163" s="87"/>
      <c r="P163" s="87">
        <v>1.0656402961102106E-3</v>
      </c>
      <c r="Q163" s="87">
        <v>1.7666559767495044E-3</v>
      </c>
      <c r="R163" s="58"/>
      <c r="S163" s="97"/>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x14ac:dyDescent="0.2">
      <c r="A164" s="1"/>
      <c r="B164" s="76"/>
      <c r="C164" s="33" t="s">
        <v>3</v>
      </c>
      <c r="D164" s="52">
        <v>0.21025560443729416</v>
      </c>
      <c r="E164" s="24">
        <v>0.32138993455278098</v>
      </c>
      <c r="F164" s="24">
        <v>0.24431606901844219</v>
      </c>
      <c r="G164" s="24">
        <v>0.2091167179440335</v>
      </c>
      <c r="H164" s="87"/>
      <c r="I164" s="87">
        <v>1.5240858689109961E-4</v>
      </c>
      <c r="J164" s="87">
        <v>3.662532226135929E-3</v>
      </c>
      <c r="K164" s="87">
        <v>9.1950282057970383E-3</v>
      </c>
      <c r="L164" s="87">
        <v>6.4275514193716045E-7</v>
      </c>
      <c r="M164" s="87"/>
      <c r="N164" s="87"/>
      <c r="O164" s="87"/>
      <c r="P164" s="87"/>
      <c r="Q164" s="87">
        <v>1.911062273483163E-3</v>
      </c>
      <c r="R164" s="58"/>
      <c r="S164" s="97"/>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x14ac:dyDescent="0.2">
      <c r="A165" s="1"/>
      <c r="B165" s="76"/>
      <c r="C165" s="33" t="s">
        <v>4</v>
      </c>
      <c r="D165" s="52">
        <v>0.21017858017304583</v>
      </c>
      <c r="E165" s="24">
        <v>0.32228740937011857</v>
      </c>
      <c r="F165" s="24">
        <v>0.24598394713596133</v>
      </c>
      <c r="G165" s="24">
        <v>0.20636668562726201</v>
      </c>
      <c r="H165" s="87"/>
      <c r="I165" s="87">
        <v>1.4797337027666602E-4</v>
      </c>
      <c r="J165" s="87">
        <v>3.5527697941799322E-3</v>
      </c>
      <c r="K165" s="87">
        <v>9.3984414131692944E-3</v>
      </c>
      <c r="L165" s="87">
        <v>6.8541447889346077E-7</v>
      </c>
      <c r="M165" s="87"/>
      <c r="N165" s="87"/>
      <c r="O165" s="87"/>
      <c r="P165" s="87"/>
      <c r="Q165" s="87">
        <v>2.0835077015074776E-3</v>
      </c>
      <c r="R165" s="58"/>
      <c r="S165" s="97"/>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x14ac:dyDescent="0.2">
      <c r="A166" s="1"/>
      <c r="B166" s="40"/>
      <c r="C166" s="33" t="s">
        <v>5</v>
      </c>
      <c r="D166" s="52">
        <v>0.20652513364119168</v>
      </c>
      <c r="E166" s="24">
        <v>0.32115143742698232</v>
      </c>
      <c r="F166" s="24">
        <v>0.24915923808570192</v>
      </c>
      <c r="G166" s="24">
        <v>0.20748834846625916</v>
      </c>
      <c r="H166" s="87"/>
      <c r="I166" s="87">
        <v>1.4416550230191629E-4</v>
      </c>
      <c r="J166" s="87">
        <v>3.7478833085196699E-3</v>
      </c>
      <c r="K166" s="87">
        <v>9.5360633552814943E-3</v>
      </c>
      <c r="L166" s="87">
        <v>7.2502502481111957E-7</v>
      </c>
      <c r="M166" s="87"/>
      <c r="N166" s="87"/>
      <c r="O166" s="87"/>
      <c r="P166" s="87"/>
      <c r="Q166" s="87">
        <v>2.2470051887369881E-3</v>
      </c>
      <c r="R166" s="58"/>
      <c r="S166" s="97"/>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x14ac:dyDescent="0.2">
      <c r="A167" s="1"/>
      <c r="B167" s="76"/>
      <c r="C167" s="33" t="s">
        <v>6</v>
      </c>
      <c r="D167" s="52">
        <v>0.20669354392437789</v>
      </c>
      <c r="E167" s="24">
        <v>0.32381234070965992</v>
      </c>
      <c r="F167" s="24">
        <v>0.259924507990693</v>
      </c>
      <c r="G167" s="24">
        <v>0.1943871428792516</v>
      </c>
      <c r="H167" s="87"/>
      <c r="I167" s="87">
        <v>1.4343259034995518E-4</v>
      </c>
      <c r="J167" s="87">
        <v>3.4427661913985223E-3</v>
      </c>
      <c r="K167" s="87">
        <v>9.4348690656301838E-3</v>
      </c>
      <c r="L167" s="87">
        <v>6.5283909931706505E-7</v>
      </c>
      <c r="M167" s="87"/>
      <c r="N167" s="87"/>
      <c r="O167" s="87"/>
      <c r="P167" s="87"/>
      <c r="Q167" s="87">
        <v>2.1607438095396459E-3</v>
      </c>
      <c r="R167" s="58"/>
      <c r="S167" s="97"/>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x14ac:dyDescent="0.2">
      <c r="A168" s="1"/>
      <c r="B168" s="40"/>
      <c r="C168" s="33" t="s">
        <v>7</v>
      </c>
      <c r="D168" s="52">
        <v>0.19738378260430689</v>
      </c>
      <c r="E168" s="24">
        <v>0.32105911222113354</v>
      </c>
      <c r="F168" s="24">
        <v>0.25668372046776483</v>
      </c>
      <c r="G168" s="24">
        <v>0.20924072530510673</v>
      </c>
      <c r="H168" s="87"/>
      <c r="I168" s="87">
        <v>1.4895694626700218E-4</v>
      </c>
      <c r="J168" s="87">
        <v>3.2828327856089835E-3</v>
      </c>
      <c r="K168" s="87">
        <v>9.635772877641181E-3</v>
      </c>
      <c r="L168" s="87">
        <v>6.7999620411007844E-7</v>
      </c>
      <c r="M168" s="87"/>
      <c r="N168" s="87"/>
      <c r="O168" s="87"/>
      <c r="P168" s="87"/>
      <c r="Q168" s="87">
        <v>2.5644167959666857E-3</v>
      </c>
      <c r="R168" s="58"/>
      <c r="S168" s="97"/>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x14ac:dyDescent="0.2">
      <c r="A169" s="1"/>
      <c r="B169" s="40"/>
      <c r="C169" s="33" t="s">
        <v>8</v>
      </c>
      <c r="D169" s="52">
        <v>0.1951301007252158</v>
      </c>
      <c r="E169" s="24">
        <v>0.32194201525607019</v>
      </c>
      <c r="F169" s="24">
        <v>0.25556500332125559</v>
      </c>
      <c r="G169" s="24">
        <v>0.21175865154375426</v>
      </c>
      <c r="H169" s="87"/>
      <c r="I169" s="87">
        <v>1.3915769811688626E-4</v>
      </c>
      <c r="J169" s="87">
        <v>3.0973554062652276E-3</v>
      </c>
      <c r="K169" s="87">
        <v>9.8001052606979562E-3</v>
      </c>
      <c r="L169" s="87">
        <v>6.8066265383259585E-7</v>
      </c>
      <c r="M169" s="87"/>
      <c r="N169" s="87"/>
      <c r="O169" s="87"/>
      <c r="P169" s="87"/>
      <c r="Q169" s="87">
        <v>2.5669301259702375E-3</v>
      </c>
      <c r="R169" s="58"/>
      <c r="S169" s="97"/>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x14ac:dyDescent="0.2">
      <c r="A170" s="1"/>
      <c r="B170" s="76"/>
      <c r="C170" s="33" t="s">
        <v>9</v>
      </c>
      <c r="D170" s="52">
        <v>0.18801193373438857</v>
      </c>
      <c r="E170" s="24">
        <v>0.3274355476442059</v>
      </c>
      <c r="F170" s="24">
        <v>0.25296748288415821</v>
      </c>
      <c r="G170" s="24">
        <v>0.2155555637157924</v>
      </c>
      <c r="H170" s="87"/>
      <c r="I170" s="87">
        <v>1.4049632804641787E-4</v>
      </c>
      <c r="J170" s="87">
        <v>2.97035171742895E-3</v>
      </c>
      <c r="K170" s="87">
        <v>1.0102309479634955E-2</v>
      </c>
      <c r="L170" s="87">
        <v>6.1201776442763029E-7</v>
      </c>
      <c r="M170" s="87"/>
      <c r="N170" s="87"/>
      <c r="O170" s="87"/>
      <c r="P170" s="87"/>
      <c r="Q170" s="87">
        <v>2.8157024785801432E-3</v>
      </c>
      <c r="R170" s="58"/>
      <c r="S170" s="97"/>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x14ac:dyDescent="0.2">
      <c r="A171" s="1"/>
      <c r="B171" s="40"/>
      <c r="C171" s="33" t="s">
        <v>10</v>
      </c>
      <c r="D171" s="52">
        <v>0.18476720513645301</v>
      </c>
      <c r="E171" s="24">
        <v>0.3289627924438937</v>
      </c>
      <c r="F171" s="24">
        <v>0.25570121991330813</v>
      </c>
      <c r="G171" s="24">
        <v>0.21471751739376072</v>
      </c>
      <c r="H171" s="87"/>
      <c r="I171" s="87">
        <v>1.446071762455256E-4</v>
      </c>
      <c r="J171" s="87">
        <v>2.858584897511761E-3</v>
      </c>
      <c r="K171" s="87">
        <v>9.9410569404103644E-3</v>
      </c>
      <c r="L171" s="87">
        <v>6.1015686179546664E-7</v>
      </c>
      <c r="M171" s="87"/>
      <c r="N171" s="87"/>
      <c r="O171" s="87"/>
      <c r="P171" s="87"/>
      <c r="Q171" s="87">
        <v>2.906405941554981E-3</v>
      </c>
      <c r="R171" s="58"/>
      <c r="S171" s="97"/>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13.5" thickBot="1" x14ac:dyDescent="0.25">
      <c r="A172" s="1"/>
      <c r="B172" s="41"/>
      <c r="C172" s="35" t="s">
        <v>11</v>
      </c>
      <c r="D172" s="54">
        <v>0.18254185330041958</v>
      </c>
      <c r="E172" s="55">
        <v>0.32882915380720745</v>
      </c>
      <c r="F172" s="55">
        <v>0.25694444865018073</v>
      </c>
      <c r="G172" s="55">
        <v>0.21551149054254401</v>
      </c>
      <c r="H172" s="88"/>
      <c r="I172" s="88">
        <v>1.6953743495576508E-4</v>
      </c>
      <c r="J172" s="88">
        <v>2.7114634104981636E-3</v>
      </c>
      <c r="K172" s="88">
        <v>1.0237313043246543E-2</v>
      </c>
      <c r="L172" s="88">
        <v>6.0562602350797977E-7</v>
      </c>
      <c r="M172" s="88"/>
      <c r="N172" s="88"/>
      <c r="O172" s="88"/>
      <c r="P172" s="88"/>
      <c r="Q172" s="88">
        <v>3.0541341849242725E-3</v>
      </c>
      <c r="R172" s="59"/>
      <c r="S172" s="97"/>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x14ac:dyDescent="0.2">
      <c r="A173" s="1"/>
      <c r="B173" s="42">
        <v>2023</v>
      </c>
      <c r="C173" s="31" t="s">
        <v>1</v>
      </c>
      <c r="D173" s="74">
        <v>0.18196099091787157</v>
      </c>
      <c r="E173" s="56">
        <v>0.3284308901310124</v>
      </c>
      <c r="F173" s="56">
        <v>0.25877792988020171</v>
      </c>
      <c r="G173" s="56">
        <v>0.21477636284390572</v>
      </c>
      <c r="H173" s="89"/>
      <c r="I173" s="89">
        <v>1.4538496673987433E-4</v>
      </c>
      <c r="J173" s="89">
        <v>2.5960573021323102E-3</v>
      </c>
      <c r="K173" s="89">
        <v>1.0136983852116746E-2</v>
      </c>
      <c r="L173" s="89">
        <v>6.0608636473110716E-7</v>
      </c>
      <c r="M173" s="89"/>
      <c r="N173" s="89"/>
      <c r="O173" s="89"/>
      <c r="P173" s="89"/>
      <c r="Q173" s="89">
        <v>3.1747940196549264E-3</v>
      </c>
      <c r="R173" s="105"/>
      <c r="S173" s="97"/>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2">
      <c r="A174" s="1"/>
      <c r="B174" s="40"/>
      <c r="C174" s="33" t="s">
        <v>33</v>
      </c>
      <c r="D174" s="52">
        <v>0.18336393230100473</v>
      </c>
      <c r="E174" s="24">
        <v>0.32905611543460556</v>
      </c>
      <c r="F174" s="24">
        <v>0.25659008227236396</v>
      </c>
      <c r="G174" s="24">
        <v>0.21464506977693779</v>
      </c>
      <c r="H174" s="87"/>
      <c r="I174" s="87">
        <v>1.3408664980671685E-4</v>
      </c>
      <c r="J174" s="87">
        <v>2.5407035951854231E-3</v>
      </c>
      <c r="K174" s="87">
        <v>1.0336001689453641E-2</v>
      </c>
      <c r="L174" s="87">
        <v>6.1035174876457175E-7</v>
      </c>
      <c r="M174" s="87"/>
      <c r="N174" s="87"/>
      <c r="O174" s="87"/>
      <c r="P174" s="87"/>
      <c r="Q174" s="87">
        <v>3.3333979288934111E-3</v>
      </c>
      <c r="R174" s="58"/>
      <c r="S174" s="97"/>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x14ac:dyDescent="0.2">
      <c r="A175" s="1"/>
      <c r="B175" s="40"/>
      <c r="C175" s="33" t="s">
        <v>2</v>
      </c>
      <c r="D175" s="52">
        <v>0.18091694497506647</v>
      </c>
      <c r="E175" s="24">
        <v>0.3256620028885811</v>
      </c>
      <c r="F175" s="24">
        <v>0.2598788473045317</v>
      </c>
      <c r="G175" s="24">
        <v>0.216925787613336</v>
      </c>
      <c r="H175" s="87"/>
      <c r="I175" s="87">
        <v>1.3165498445093661E-4</v>
      </c>
      <c r="J175" s="87">
        <v>2.3883825052279976E-3</v>
      </c>
      <c r="K175" s="87">
        <v>1.0421256054793163E-2</v>
      </c>
      <c r="L175" s="87">
        <v>6.02195469186674E-7</v>
      </c>
      <c r="M175" s="87"/>
      <c r="N175" s="87"/>
      <c r="O175" s="87"/>
      <c r="P175" s="87"/>
      <c r="Q175" s="87">
        <v>3.6745214785434367E-3</v>
      </c>
      <c r="R175" s="58"/>
      <c r="S175" s="97"/>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x14ac:dyDescent="0.2">
      <c r="A176" s="1"/>
      <c r="B176" s="76"/>
      <c r="C176" s="33" t="s">
        <v>3</v>
      </c>
      <c r="D176" s="52">
        <v>0.18269096805433843</v>
      </c>
      <c r="E176" s="24">
        <v>0.32554160617641237</v>
      </c>
      <c r="F176" s="24">
        <v>0.25787284725414711</v>
      </c>
      <c r="G176" s="24">
        <v>0.21742651805011037</v>
      </c>
      <c r="H176" s="87"/>
      <c r="I176" s="87">
        <v>1.2729615257022503E-4</v>
      </c>
      <c r="J176" s="87">
        <v>2.3206020540743164E-3</v>
      </c>
      <c r="K176" s="87">
        <v>1.0171363463568719E-2</v>
      </c>
      <c r="L176" s="87">
        <v>6.0509163432073694E-7</v>
      </c>
      <c r="M176" s="87"/>
      <c r="N176" s="87"/>
      <c r="O176" s="87"/>
      <c r="P176" s="87"/>
      <c r="Q176" s="87">
        <v>3.848193703144162E-3</v>
      </c>
      <c r="R176" s="58"/>
      <c r="S176" s="97"/>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x14ac:dyDescent="0.2">
      <c r="A177" s="1"/>
      <c r="B177" s="40"/>
      <c r="C177" s="33" t="s">
        <v>4</v>
      </c>
      <c r="D177" s="52">
        <v>0.18219066265903336</v>
      </c>
      <c r="E177" s="24">
        <v>0.32530452402388255</v>
      </c>
      <c r="F177" s="24">
        <v>0.2603632778404531</v>
      </c>
      <c r="G177" s="24">
        <v>0.21484637560750705</v>
      </c>
      <c r="H177" s="87"/>
      <c r="I177" s="87">
        <v>1.2154479129265488E-4</v>
      </c>
      <c r="J177" s="87">
        <v>2.2397890869677501E-3</v>
      </c>
      <c r="K177" s="87">
        <v>1.0702128271175105E-2</v>
      </c>
      <c r="L177" s="87">
        <v>6.0357438258301623E-7</v>
      </c>
      <c r="M177" s="87"/>
      <c r="N177" s="87"/>
      <c r="O177" s="87"/>
      <c r="P177" s="87"/>
      <c r="Q177" s="87">
        <v>4.2310941453058545E-3</v>
      </c>
      <c r="R177" s="58"/>
      <c r="S177" s="97"/>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x14ac:dyDescent="0.2">
      <c r="A178" s="1"/>
      <c r="B178" s="40"/>
      <c r="C178" s="33" t="s">
        <v>5</v>
      </c>
      <c r="D178" s="187">
        <v>0.18354920253138327</v>
      </c>
      <c r="E178" s="104">
        <v>0.32746832966839517</v>
      </c>
      <c r="F178" s="104">
        <v>0.25650226312386565</v>
      </c>
      <c r="G178" s="104">
        <v>0.21506028184822384</v>
      </c>
      <c r="H178" s="87"/>
      <c r="I178" s="87">
        <v>1.1501448517140105E-4</v>
      </c>
      <c r="J178" s="104">
        <v>2.201320214204498E-3</v>
      </c>
      <c r="K178" s="104">
        <v>1.0769081901149518E-2</v>
      </c>
      <c r="L178" s="87">
        <v>0</v>
      </c>
      <c r="M178" s="87"/>
      <c r="N178" s="87"/>
      <c r="O178" s="87"/>
      <c r="P178" s="87"/>
      <c r="Q178" s="87">
        <v>4.1904814772498493E-3</v>
      </c>
      <c r="R178" s="58">
        <v>1.4402475035678254E-4</v>
      </c>
      <c r="S178" s="97"/>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x14ac:dyDescent="0.2">
      <c r="A179" s="1"/>
      <c r="B179" s="76"/>
      <c r="C179" s="33" t="s">
        <v>6</v>
      </c>
      <c r="D179" s="52">
        <v>0.17957521973071691</v>
      </c>
      <c r="E179" s="24">
        <v>0.32796628197778838</v>
      </c>
      <c r="F179" s="24">
        <v>0.25933228205211473</v>
      </c>
      <c r="G179" s="24">
        <v>0.21551959349283364</v>
      </c>
      <c r="H179" s="87"/>
      <c r="I179" s="87">
        <v>1.23058199269522E-4</v>
      </c>
      <c r="J179" s="87">
        <v>2.1236707304352867E-3</v>
      </c>
      <c r="K179" s="87">
        <v>1.0877853338746635E-2</v>
      </c>
      <c r="L179" s="87">
        <v>6.0489437428950903E-7</v>
      </c>
      <c r="M179" s="87"/>
      <c r="N179" s="87"/>
      <c r="O179" s="87"/>
      <c r="P179" s="87"/>
      <c r="Q179" s="87">
        <v>4.3403817768159787E-3</v>
      </c>
      <c r="R179" s="58">
        <v>1.4105380690463489E-4</v>
      </c>
      <c r="S179" s="97"/>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x14ac:dyDescent="0.2">
      <c r="A180" s="1"/>
      <c r="B180" s="40"/>
      <c r="C180" s="33" t="s">
        <v>7</v>
      </c>
      <c r="D180" s="52">
        <v>0.18159478318356245</v>
      </c>
      <c r="E180" s="24">
        <v>0.32218683129186687</v>
      </c>
      <c r="F180" s="24">
        <v>0.26728803351827513</v>
      </c>
      <c r="G180" s="24">
        <v>0.21213208906965614</v>
      </c>
      <c r="H180" s="87"/>
      <c r="I180" s="87">
        <v>1.1156471549331851E-4</v>
      </c>
      <c r="J180" s="87">
        <v>2.0307073180752975E-3</v>
      </c>
      <c r="K180" s="87">
        <v>1.0268099561329316E-2</v>
      </c>
      <c r="L180" s="87">
        <v>6.6627899100190222E-7</v>
      </c>
      <c r="M180" s="87"/>
      <c r="N180" s="87"/>
      <c r="O180" s="87"/>
      <c r="P180" s="87"/>
      <c r="Q180" s="87">
        <v>4.2082551226675143E-3</v>
      </c>
      <c r="R180" s="58">
        <v>1.7896994008301096E-4</v>
      </c>
      <c r="S180" s="97"/>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x14ac:dyDescent="0.2">
      <c r="A181" s="1"/>
      <c r="B181" s="40"/>
      <c r="C181" s="33" t="s">
        <v>8</v>
      </c>
      <c r="D181" s="52">
        <v>0.17533069934540019</v>
      </c>
      <c r="E181" s="24">
        <v>0.32382487760313627</v>
      </c>
      <c r="F181" s="24">
        <v>0.26941337640568669</v>
      </c>
      <c r="G181" s="24">
        <v>0.2131564938831283</v>
      </c>
      <c r="H181" s="87"/>
      <c r="I181" s="87">
        <v>1.0499222519303581E-4</v>
      </c>
      <c r="J181" s="87">
        <v>2.0511421651542281E-3</v>
      </c>
      <c r="K181" s="87">
        <v>1.1224450054163131E-2</v>
      </c>
      <c r="L181" s="87">
        <v>6.7278748788702198E-7</v>
      </c>
      <c r="M181" s="87"/>
      <c r="N181" s="87"/>
      <c r="O181" s="87"/>
      <c r="P181" s="87"/>
      <c r="Q181" s="87">
        <v>4.7370593251298615E-3</v>
      </c>
      <c r="R181" s="58">
        <v>1.5623620552043064E-4</v>
      </c>
      <c r="S181" s="97"/>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x14ac:dyDescent="0.2">
      <c r="A182" s="1"/>
      <c r="B182" s="76"/>
      <c r="C182" s="33" t="s">
        <v>9</v>
      </c>
      <c r="D182" s="52">
        <v>0.17169658428682102</v>
      </c>
      <c r="E182" s="24">
        <v>0.3216703269905134</v>
      </c>
      <c r="F182" s="24">
        <v>0.27464970712035036</v>
      </c>
      <c r="G182" s="24">
        <v>0.21403865862897695</v>
      </c>
      <c r="H182" s="87"/>
      <c r="I182" s="87">
        <v>1.0532164119387723E-4</v>
      </c>
      <c r="J182" s="87">
        <v>1.9911001900888774E-3</v>
      </c>
      <c r="K182" s="87">
        <v>1.0736058418003709E-2</v>
      </c>
      <c r="L182" s="87">
        <v>6.7489837717685659E-7</v>
      </c>
      <c r="M182" s="87"/>
      <c r="N182" s="87"/>
      <c r="O182" s="87"/>
      <c r="P182" s="87"/>
      <c r="Q182" s="87">
        <v>4.9517668877008848E-3</v>
      </c>
      <c r="R182" s="58">
        <v>1.5980093797376461E-4</v>
      </c>
      <c r="S182" s="97"/>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x14ac:dyDescent="0.2">
      <c r="A183" s="1"/>
      <c r="B183" s="40"/>
      <c r="C183" s="33" t="s">
        <v>10</v>
      </c>
      <c r="D183" s="52">
        <v>0.17769558997394225</v>
      </c>
      <c r="E183" s="24">
        <v>0.31981172514033551</v>
      </c>
      <c r="F183" s="24">
        <v>0.27111424218587382</v>
      </c>
      <c r="G183" s="24">
        <v>0.21300421296430996</v>
      </c>
      <c r="H183" s="87"/>
      <c r="I183" s="87">
        <v>1.0359073924221393E-4</v>
      </c>
      <c r="J183" s="87">
        <v>1.9528163255414898E-3</v>
      </c>
      <c r="K183" s="87">
        <v>1.1106310949780481E-2</v>
      </c>
      <c r="L183" s="87">
        <v>6.731528181804515E-7</v>
      </c>
      <c r="M183" s="87"/>
      <c r="N183" s="87"/>
      <c r="O183" s="87"/>
      <c r="P183" s="87"/>
      <c r="Q183" s="87">
        <v>5.0589304155200321E-3</v>
      </c>
      <c r="R183" s="58">
        <v>1.5190815263605521E-4</v>
      </c>
      <c r="S183" s="97"/>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3.5" thickBot="1" x14ac:dyDescent="0.25">
      <c r="A184" s="1"/>
      <c r="B184" s="41"/>
      <c r="C184" s="35" t="s">
        <v>11</v>
      </c>
      <c r="D184" s="54">
        <v>0.17920847313540775</v>
      </c>
      <c r="E184" s="55">
        <v>0.32032049803002011</v>
      </c>
      <c r="F184" s="55">
        <v>0.26636028234250431</v>
      </c>
      <c r="G184" s="55">
        <v>0.21547943427420921</v>
      </c>
      <c r="H184" s="88"/>
      <c r="I184" s="88">
        <v>1.0048415467087152E-4</v>
      </c>
      <c r="J184" s="88">
        <v>1.9016364203994964E-3</v>
      </c>
      <c r="K184" s="88">
        <v>1.1252802671171331E-2</v>
      </c>
      <c r="L184" s="88">
        <v>6.7388777350062869E-7</v>
      </c>
      <c r="M184" s="88"/>
      <c r="N184" s="88"/>
      <c r="O184" s="88"/>
      <c r="P184" s="88"/>
      <c r="Q184" s="88">
        <v>5.1572256923906722E-3</v>
      </c>
      <c r="R184" s="59">
        <v>2.1848939145275941E-4</v>
      </c>
      <c r="S184" s="97"/>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x14ac:dyDescent="0.2">
      <c r="A185" s="1"/>
      <c r="B185" s="42">
        <v>2024</v>
      </c>
      <c r="C185" s="31" t="s">
        <v>1</v>
      </c>
      <c r="D185" s="74">
        <v>0.1772472688606542</v>
      </c>
      <c r="E185" s="56">
        <v>0.3169818539919011</v>
      </c>
      <c r="F185" s="56">
        <v>0.27344934979640578</v>
      </c>
      <c r="G185" s="56">
        <v>0.21351976155897762</v>
      </c>
      <c r="H185" s="89"/>
      <c r="I185" s="89">
        <v>9.5971838287078472E-5</v>
      </c>
      <c r="J185" s="89">
        <v>1.8668504817853605E-3</v>
      </c>
      <c r="K185" s="89">
        <v>1.1426707773232684E-2</v>
      </c>
      <c r="L185" s="89">
        <v>5.9842143904647523E-7</v>
      </c>
      <c r="M185" s="89"/>
      <c r="N185" s="89"/>
      <c r="O185" s="89"/>
      <c r="P185" s="89"/>
      <c r="Q185" s="89">
        <v>5.2242565642156699E-3</v>
      </c>
      <c r="R185" s="105">
        <v>1.8738071310142758E-4</v>
      </c>
      <c r="S185" s="97"/>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2">
      <c r="A186" s="1"/>
      <c r="B186" s="40"/>
      <c r="C186" s="33" t="s">
        <v>33</v>
      </c>
      <c r="D186" s="52">
        <v>0.17662669928764757</v>
      </c>
      <c r="E186" s="24">
        <v>0.31426477497230454</v>
      </c>
      <c r="F186" s="24">
        <v>0.27668683366966002</v>
      </c>
      <c r="G186" s="24">
        <v>0.21301650463896504</v>
      </c>
      <c r="H186" s="87"/>
      <c r="I186" s="87">
        <v>9.286623293814474E-5</v>
      </c>
      <c r="J186" s="87">
        <v>1.8481022896799043E-3</v>
      </c>
      <c r="K186" s="87">
        <v>1.1851122237588638E-2</v>
      </c>
      <c r="L186" s="87">
        <v>6.425421082411317E-7</v>
      </c>
      <c r="M186" s="87"/>
      <c r="N186" s="87"/>
      <c r="O186" s="87"/>
      <c r="P186" s="87"/>
      <c r="Q186" s="87">
        <v>5.4246428505284527E-3</v>
      </c>
      <c r="R186" s="58">
        <v>1.8781127857942255E-4</v>
      </c>
      <c r="S186" s="97"/>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x14ac:dyDescent="0.2">
      <c r="A187" s="1"/>
      <c r="B187" s="40"/>
      <c r="C187" s="33" t="s">
        <v>2</v>
      </c>
      <c r="D187" s="52">
        <v>0.17934296654869772</v>
      </c>
      <c r="E187" s="24">
        <v>0.30894517803589083</v>
      </c>
      <c r="F187" s="24">
        <v>0.27943873698715554</v>
      </c>
      <c r="G187" s="24">
        <v>0.21248563809188253</v>
      </c>
      <c r="H187" s="87"/>
      <c r="I187" s="87">
        <v>9.498638809795048E-5</v>
      </c>
      <c r="J187" s="87">
        <v>1.7270491109262819E-3</v>
      </c>
      <c r="K187" s="87">
        <v>1.2108513620211482E-2</v>
      </c>
      <c r="L187" s="87">
        <v>0</v>
      </c>
      <c r="M187" s="87"/>
      <c r="N187" s="87"/>
      <c r="O187" s="87"/>
      <c r="P187" s="87"/>
      <c r="Q187" s="87">
        <v>5.6210783648580976E-3</v>
      </c>
      <c r="R187" s="58">
        <v>2.3585285227954765E-4</v>
      </c>
      <c r="S187" s="97"/>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x14ac:dyDescent="0.2">
      <c r="A188" s="1"/>
      <c r="B188" s="76"/>
      <c r="C188" s="33" t="s">
        <v>3</v>
      </c>
      <c r="D188" s="52">
        <v>0.17963600791723963</v>
      </c>
      <c r="E188" s="24">
        <v>0.31047543791882892</v>
      </c>
      <c r="F188" s="24">
        <v>0.27950188913556406</v>
      </c>
      <c r="G188" s="24">
        <v>0.21011380522839226</v>
      </c>
      <c r="H188" s="87"/>
      <c r="I188" s="87">
        <v>9.3342327385145376E-5</v>
      </c>
      <c r="J188" s="87">
        <v>1.7140291292929645E-3</v>
      </c>
      <c r="K188" s="87">
        <v>1.2576888620766983E-2</v>
      </c>
      <c r="L188" s="87">
        <v>1.8857035835382905E-6</v>
      </c>
      <c r="M188" s="87"/>
      <c r="N188" s="87"/>
      <c r="O188" s="87"/>
      <c r="P188" s="87"/>
      <c r="Q188" s="87">
        <v>5.6868294390914351E-3</v>
      </c>
      <c r="R188" s="58">
        <v>1.998845798550588E-4</v>
      </c>
      <c r="S188" s="97"/>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x14ac:dyDescent="0.2">
      <c r="A189" s="1"/>
      <c r="B189" s="40"/>
      <c r="C189" s="33" t="s">
        <v>4</v>
      </c>
      <c r="D189" s="52">
        <v>0.18017162443405571</v>
      </c>
      <c r="E189" s="24">
        <v>0.30835948154721782</v>
      </c>
      <c r="F189" s="24">
        <v>0.28305886150924386</v>
      </c>
      <c r="G189" s="24">
        <v>0.20777849517460584</v>
      </c>
      <c r="H189" s="87"/>
      <c r="I189" s="87">
        <v>1.011184336615799E-4</v>
      </c>
      <c r="J189" s="87">
        <v>1.9318686131233492E-3</v>
      </c>
      <c r="K189" s="87">
        <v>1.2671209079302217E-2</v>
      </c>
      <c r="L189" s="87">
        <v>1.8760377302704991E-6</v>
      </c>
      <c r="M189" s="87"/>
      <c r="N189" s="87"/>
      <c r="O189" s="87"/>
      <c r="P189" s="87"/>
      <c r="Q189" s="87">
        <v>5.7545581338317294E-3</v>
      </c>
      <c r="R189" s="58">
        <v>1.7090703722764247E-4</v>
      </c>
      <c r="S189" s="97"/>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x14ac:dyDescent="0.2">
      <c r="A190" s="1"/>
      <c r="B190" s="40"/>
      <c r="C190" s="33" t="s">
        <v>5</v>
      </c>
      <c r="D190" s="52">
        <v>0.18613363246050701</v>
      </c>
      <c r="E190" s="24">
        <v>0.3077758555260397</v>
      </c>
      <c r="F190" s="24">
        <v>0.2805913342411322</v>
      </c>
      <c r="G190" s="24">
        <v>0.20474164936640102</v>
      </c>
      <c r="H190" s="87"/>
      <c r="I190" s="87">
        <v>9.8518501983019694E-5</v>
      </c>
      <c r="J190" s="87">
        <v>1.9316025626716074E-3</v>
      </c>
      <c r="K190" s="87">
        <v>1.2839327038268932E-2</v>
      </c>
      <c r="L190" s="87">
        <v>1.8602436175041484E-6</v>
      </c>
      <c r="M190" s="87"/>
      <c r="N190" s="87"/>
      <c r="O190" s="87"/>
      <c r="P190" s="87"/>
      <c r="Q190" s="87">
        <v>5.7429068910864571E-3</v>
      </c>
      <c r="R190" s="58">
        <v>1.433131682925196E-4</v>
      </c>
      <c r="S190" s="97"/>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x14ac:dyDescent="0.2">
      <c r="A191" s="1"/>
      <c r="B191" s="76"/>
      <c r="C191" s="33" t="s">
        <v>6</v>
      </c>
      <c r="D191" s="52">
        <v>0.18923205639129981</v>
      </c>
      <c r="E191" s="24">
        <v>0.30645572026434675</v>
      </c>
      <c r="F191" s="24">
        <v>0.27886833829289748</v>
      </c>
      <c r="G191" s="24">
        <v>0.20457198614421299</v>
      </c>
      <c r="H191" s="87"/>
      <c r="I191" s="87">
        <v>9.3605224595719148E-5</v>
      </c>
      <c r="J191" s="87">
        <v>1.8774175200349124E-3</v>
      </c>
      <c r="K191" s="87">
        <v>1.2934714543543734E-2</v>
      </c>
      <c r="L191" s="87">
        <v>1.8448014307394392E-6</v>
      </c>
      <c r="M191" s="87"/>
      <c r="N191" s="87"/>
      <c r="O191" s="87"/>
      <c r="P191" s="87"/>
      <c r="Q191" s="87">
        <v>5.9377885730638033E-3</v>
      </c>
      <c r="R191" s="58">
        <v>2.6528244574033136E-5</v>
      </c>
      <c r="S191" s="97"/>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2">
      <c r="A192" s="1"/>
      <c r="B192" s="40"/>
      <c r="C192" s="33" t="s">
        <v>7</v>
      </c>
      <c r="D192" s="52">
        <v>0.19380310109197069</v>
      </c>
      <c r="E192" s="24">
        <v>0.32448568713538928</v>
      </c>
      <c r="F192" s="24">
        <v>0.24333365200872084</v>
      </c>
      <c r="G192" s="24">
        <v>0.21617434543449918</v>
      </c>
      <c r="H192" s="87"/>
      <c r="I192" s="87">
        <v>8.623967285721012E-5</v>
      </c>
      <c r="J192" s="87">
        <v>1.9186682892157502E-3</v>
      </c>
      <c r="K192" s="87">
        <v>1.372464349529046E-2</v>
      </c>
      <c r="L192" s="87">
        <v>2.2440112273298281E-6</v>
      </c>
      <c r="M192" s="87"/>
      <c r="N192" s="87"/>
      <c r="O192" s="87"/>
      <c r="P192" s="87"/>
      <c r="Q192" s="87">
        <v>6.4388806980329658E-3</v>
      </c>
      <c r="R192" s="58">
        <v>3.253816279628251E-5</v>
      </c>
      <c r="S192" s="97"/>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2">
      <c r="A193" s="1"/>
      <c r="B193" s="40"/>
      <c r="C193" s="33" t="s">
        <v>8</v>
      </c>
      <c r="D193" s="52">
        <v>0.19820402236229964</v>
      </c>
      <c r="E193" s="24">
        <v>0.32324838459220373</v>
      </c>
      <c r="F193" s="24">
        <v>0.237295241069027</v>
      </c>
      <c r="G193" s="24">
        <v>0.21885495169653621</v>
      </c>
      <c r="H193" s="87"/>
      <c r="I193" s="87">
        <v>8.7829432362698123E-5</v>
      </c>
      <c r="J193" s="87">
        <v>1.9015830934140923E-3</v>
      </c>
      <c r="K193" s="87">
        <v>1.3822531467608413E-2</v>
      </c>
      <c r="L193" s="87">
        <v>2.2570257319612278E-6</v>
      </c>
      <c r="M193" s="87"/>
      <c r="N193" s="87"/>
      <c r="O193" s="87"/>
      <c r="P193" s="87"/>
      <c r="Q193" s="87">
        <v>6.5589946055528434E-3</v>
      </c>
      <c r="R193" s="58">
        <v>2.420465526344627E-5</v>
      </c>
      <c r="S193" s="97"/>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2">
      <c r="A194" s="1"/>
      <c r="B194" s="76"/>
      <c r="C194" s="33" t="s">
        <v>9</v>
      </c>
      <c r="D194" s="52">
        <v>0.19726827966403565</v>
      </c>
      <c r="E194" s="24">
        <v>0.32345122750463939</v>
      </c>
      <c r="F194" s="24">
        <v>0.23694873596747174</v>
      </c>
      <c r="G194" s="24">
        <v>0.21996261425919028</v>
      </c>
      <c r="H194" s="87"/>
      <c r="I194" s="87">
        <v>8.9705484671738652E-5</v>
      </c>
      <c r="J194" s="87">
        <v>1.8943461561699462E-3</v>
      </c>
      <c r="K194" s="87">
        <v>1.3851733668028826E-2</v>
      </c>
      <c r="L194" s="87">
        <v>0</v>
      </c>
      <c r="M194" s="87"/>
      <c r="N194" s="87"/>
      <c r="O194" s="87"/>
      <c r="P194" s="87"/>
      <c r="Q194" s="87">
        <v>6.5020718354141882E-3</v>
      </c>
      <c r="R194" s="58">
        <v>3.1285460378232758E-5</v>
      </c>
      <c r="S194" s="97"/>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2">
      <c r="A195" s="1"/>
      <c r="B195" s="40"/>
      <c r="C195" s="33" t="s">
        <v>10</v>
      </c>
      <c r="D195" s="52">
        <v>0.19754305538290404</v>
      </c>
      <c r="E195" s="24">
        <v>0.32166811948454793</v>
      </c>
      <c r="F195" s="24">
        <v>0.23992057962852048</v>
      </c>
      <c r="G195" s="24">
        <v>0.2186239442508881</v>
      </c>
      <c r="H195" s="87"/>
      <c r="I195" s="87">
        <v>9.315545629833203E-5</v>
      </c>
      <c r="J195" s="87">
        <v>1.901020342402806E-3</v>
      </c>
      <c r="K195" s="87">
        <v>1.3806745798917991E-2</v>
      </c>
      <c r="L195" s="87">
        <v>2.1761725446741497E-6</v>
      </c>
      <c r="M195" s="87"/>
      <c r="N195" s="87"/>
      <c r="O195" s="87"/>
      <c r="P195" s="87"/>
      <c r="Q195" s="87">
        <v>6.4145549139197769E-3</v>
      </c>
      <c r="R195" s="58">
        <v>2.6648569055834328E-5</v>
      </c>
      <c r="S195" s="97"/>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13.5" thickBot="1" x14ac:dyDescent="0.25">
      <c r="A196" s="1"/>
      <c r="B196" s="41"/>
      <c r="C196" s="35" t="s">
        <v>11</v>
      </c>
      <c r="D196" s="54">
        <v>0.20286917335627355</v>
      </c>
      <c r="E196" s="55">
        <v>0.32095616533713583</v>
      </c>
      <c r="F196" s="55">
        <v>0.23391548124322989</v>
      </c>
      <c r="G196" s="55">
        <v>0.22013696706479238</v>
      </c>
      <c r="H196" s="88"/>
      <c r="I196" s="88">
        <v>9.2639114850610757E-5</v>
      </c>
      <c r="J196" s="88">
        <v>1.8592277521006272E-3</v>
      </c>
      <c r="K196" s="88">
        <v>1.3741481415769764E-2</v>
      </c>
      <c r="L196" s="88">
        <v>2.2501884628184578E-6</v>
      </c>
      <c r="M196" s="88"/>
      <c r="N196" s="88"/>
      <c r="O196" s="88"/>
      <c r="P196" s="88"/>
      <c r="Q196" s="88">
        <v>6.3956076931426381E-3</v>
      </c>
      <c r="R196" s="59">
        <v>3.1006834241888245E-5</v>
      </c>
      <c r="S196" s="97"/>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x14ac:dyDescent="0.2">
      <c r="A197" s="1"/>
      <c r="B197" s="42">
        <v>2025</v>
      </c>
      <c r="C197" s="31" t="s">
        <v>1</v>
      </c>
      <c r="D197" s="74">
        <v>0.20188570727516217</v>
      </c>
      <c r="E197" s="56">
        <v>0.32264110028045218</v>
      </c>
      <c r="F197" s="56">
        <v>0.2332225471058382</v>
      </c>
      <c r="G197" s="56">
        <v>0.22027129578927485</v>
      </c>
      <c r="H197" s="89"/>
      <c r="I197" s="89">
        <v>8.9955992380153261E-5</v>
      </c>
      <c r="J197" s="89">
        <v>1.8544714922761297E-3</v>
      </c>
      <c r="K197" s="89">
        <v>1.362159571595113E-2</v>
      </c>
      <c r="L197" s="89">
        <v>2.105353013152523E-6</v>
      </c>
      <c r="M197" s="89"/>
      <c r="N197" s="89"/>
      <c r="O197" s="89"/>
      <c r="P197" s="89"/>
      <c r="Q197" s="89">
        <v>6.3793727464349194E-3</v>
      </c>
      <c r="R197" s="105">
        <v>3.1848249217143623E-5</v>
      </c>
      <c r="S197" s="97"/>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x14ac:dyDescent="0.2">
      <c r="A198" s="1"/>
      <c r="B198" s="40"/>
      <c r="C198" s="33" t="s">
        <v>33</v>
      </c>
      <c r="D198" s="52">
        <v>0.20265558994665622</v>
      </c>
      <c r="E198" s="24">
        <v>0.32519950553234911</v>
      </c>
      <c r="F198" s="24">
        <v>0.23401537403717318</v>
      </c>
      <c r="G198" s="24">
        <v>0.21601799141719255</v>
      </c>
      <c r="H198" s="87"/>
      <c r="I198" s="87">
        <v>8.5504459741845152E-5</v>
      </c>
      <c r="J198" s="87">
        <v>1.9009438826783677E-3</v>
      </c>
      <c r="K198" s="87">
        <v>1.3768752350349163E-2</v>
      </c>
      <c r="L198" s="87">
        <v>2.6513010772665163E-6</v>
      </c>
      <c r="M198" s="87"/>
      <c r="N198" s="87"/>
      <c r="O198" s="87"/>
      <c r="P198" s="87"/>
      <c r="Q198" s="87">
        <v>6.3247177095409994E-3</v>
      </c>
      <c r="R198" s="58">
        <v>2.8969363241309142E-5</v>
      </c>
      <c r="S198" s="97"/>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2">
      <c r="A199" s="1"/>
      <c r="B199" s="40"/>
      <c r="C199" s="33" t="s">
        <v>2</v>
      </c>
      <c r="D199" s="52">
        <v>0.20523973718253888</v>
      </c>
      <c r="E199" s="24">
        <v>0.32357921190668926</v>
      </c>
      <c r="F199" s="24">
        <v>0.2345147281909272</v>
      </c>
      <c r="G199" s="24">
        <v>0.21425384025176117</v>
      </c>
      <c r="H199" s="87"/>
      <c r="I199" s="87">
        <v>9.4226961103560279E-5</v>
      </c>
      <c r="J199" s="87">
        <v>1.9114893956196696E-3</v>
      </c>
      <c r="K199" s="87">
        <v>1.3979485117526235E-2</v>
      </c>
      <c r="L199" s="87">
        <v>2.0913019005396543E-6</v>
      </c>
      <c r="M199" s="87"/>
      <c r="N199" s="87"/>
      <c r="O199" s="87"/>
      <c r="P199" s="87"/>
      <c r="Q199" s="87">
        <v>6.3975687234357802E-3</v>
      </c>
      <c r="R199" s="58">
        <v>2.7620968497693552E-5</v>
      </c>
      <c r="S199" s="97"/>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2">
      <c r="A200" s="1"/>
      <c r="B200" s="40"/>
      <c r="C200" s="33" t="s">
        <v>3</v>
      </c>
      <c r="D200" s="52">
        <v>0.20952262492925422</v>
      </c>
      <c r="E200" s="24">
        <v>0.32985431733348974</v>
      </c>
      <c r="F200" s="24">
        <v>0.23404868118851391</v>
      </c>
      <c r="G200" s="24">
        <v>0.21232436237027716</v>
      </c>
      <c r="H200" s="87"/>
      <c r="I200" s="87">
        <v>9.7217985076614844E-5</v>
      </c>
      <c r="J200" s="87">
        <v>1.797461507033994E-3</v>
      </c>
      <c r="K200" s="87">
        <v>1.2324612994604583E-2</v>
      </c>
      <c r="L200" s="87">
        <v>3.5572485183958863E-6</v>
      </c>
      <c r="M200" s="87"/>
      <c r="N200" s="87"/>
      <c r="O200" s="87"/>
      <c r="P200" s="87"/>
      <c r="Q200" s="87">
        <v>0</v>
      </c>
      <c r="R200" s="58">
        <v>2.7164443231386766E-5</v>
      </c>
      <c r="S200" s="97"/>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2">
      <c r="A201" s="1"/>
      <c r="B201" s="40"/>
      <c r="C201" s="33" t="s">
        <v>4</v>
      </c>
      <c r="D201" s="52">
        <v>0.20705807569935467</v>
      </c>
      <c r="E201" s="24">
        <v>0.32968406170618952</v>
      </c>
      <c r="F201" s="24">
        <v>0.2303874114943556</v>
      </c>
      <c r="G201" s="24">
        <v>0.21124626212355907</v>
      </c>
      <c r="H201" s="87"/>
      <c r="I201" s="87">
        <v>9.629550114218851E-5</v>
      </c>
      <c r="J201" s="87">
        <v>1.6915464450323906E-3</v>
      </c>
      <c r="K201" s="87">
        <v>1.36508081455227E-2</v>
      </c>
      <c r="L201" s="87">
        <v>3.6834344699197788E-6</v>
      </c>
      <c r="M201" s="87"/>
      <c r="N201" s="87"/>
      <c r="O201" s="87"/>
      <c r="P201" s="87"/>
      <c r="Q201" s="87">
        <v>6.1553832949527553E-3</v>
      </c>
      <c r="R201" s="58">
        <v>2.6472155421181706E-5</v>
      </c>
      <c r="S201" s="97"/>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13.5" thickBot="1" x14ac:dyDescent="0.25">
      <c r="A202" s="1"/>
      <c r="B202" s="41"/>
      <c r="C202" s="35" t="s">
        <v>5</v>
      </c>
      <c r="D202" s="54">
        <v>0.20932335111905973</v>
      </c>
      <c r="E202" s="55">
        <v>0.33203351453805041</v>
      </c>
      <c r="F202" s="55">
        <v>0.23175226723616915</v>
      </c>
      <c r="G202" s="55">
        <v>0.21220407952487391</v>
      </c>
      <c r="H202" s="88"/>
      <c r="I202" s="88">
        <v>9.8300820513846311E-5</v>
      </c>
      <c r="J202" s="88">
        <v>1.6978119290576696E-3</v>
      </c>
      <c r="K202" s="88">
        <v>1.2866956901744289E-2</v>
      </c>
      <c r="L202" s="88">
        <v>0</v>
      </c>
      <c r="M202" s="88"/>
      <c r="N202" s="88"/>
      <c r="O202" s="88"/>
      <c r="P202" s="88"/>
      <c r="Q202" s="88">
        <v>0</v>
      </c>
      <c r="R202" s="59">
        <v>2.3717930530957105E-5</v>
      </c>
      <c r="S202" s="97"/>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x14ac:dyDescent="0.2">
      <c r="A203" s="1"/>
      <c r="B203" s="51" t="s">
        <v>27</v>
      </c>
      <c r="C203" s="18"/>
      <c r="D203" s="83"/>
      <c r="E203" s="83"/>
      <c r="F203" s="83"/>
      <c r="G203" s="83"/>
      <c r="H203" s="119"/>
      <c r="I203" s="119"/>
      <c r="J203" s="119"/>
      <c r="K203" s="119"/>
      <c r="L203" s="119"/>
      <c r="M203" s="119"/>
      <c r="N203" s="119"/>
      <c r="O203" s="119"/>
      <c r="P203" s="119"/>
      <c r="Q203" s="119"/>
      <c r="R203" s="119"/>
      <c r="S203" s="1"/>
      <c r="T203" s="1"/>
      <c r="U203" s="1"/>
      <c r="V203" s="1"/>
      <c r="W203" s="1"/>
      <c r="X203" s="1"/>
      <c r="Y203" s="1"/>
      <c r="Z203" s="1"/>
      <c r="AA203" s="1"/>
      <c r="AB203" s="1"/>
      <c r="AC203" s="1"/>
      <c r="AD203" s="1"/>
      <c r="AE203" s="1"/>
      <c r="AF203" s="1"/>
      <c r="AG203" s="1"/>
      <c r="AH203" s="1"/>
      <c r="AI203" s="1"/>
      <c r="AJ203" s="1"/>
      <c r="AK203" s="1"/>
      <c r="AL203" s="1"/>
      <c r="AM203" s="1"/>
      <c r="AN203" s="3"/>
      <c r="AO203" s="1"/>
      <c r="AP203" s="1"/>
    </row>
    <row r="204" spans="1:42" x14ac:dyDescent="0.2">
      <c r="A204" s="1"/>
      <c r="B204" s="1"/>
      <c r="C204" s="1"/>
      <c r="D204" s="96"/>
      <c r="E204" s="96"/>
      <c r="F204" s="96"/>
      <c r="G204" s="96"/>
      <c r="H204" s="120"/>
      <c r="I204" s="120"/>
      <c r="J204" s="120"/>
      <c r="K204" s="120"/>
      <c r="L204" s="120"/>
      <c r="M204" s="120"/>
      <c r="N204" s="120"/>
      <c r="O204" s="120"/>
      <c r="P204" s="120"/>
      <c r="Q204" s="120"/>
      <c r="R204" s="120"/>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2">
      <c r="A205" s="1"/>
      <c r="B205" s="1"/>
      <c r="C205" s="1"/>
      <c r="D205" s="29"/>
      <c r="E205" s="29"/>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x14ac:dyDescent="0.2">
      <c r="A206" s="1"/>
      <c r="B206" s="1"/>
      <c r="C206" s="1"/>
      <c r="D206" s="29"/>
      <c r="E206" s="29"/>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x14ac:dyDescent="0.2">
      <c r="A207" s="1"/>
      <c r="B207" s="1"/>
      <c r="C207" s="1"/>
      <c r="D207" s="29"/>
      <c r="E207" s="29"/>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x14ac:dyDescent="0.2">
      <c r="A208" s="1"/>
      <c r="B208" s="1"/>
      <c r="C208" s="1"/>
      <c r="D208" s="29"/>
      <c r="E208" s="29"/>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x14ac:dyDescent="0.2">
      <c r="A209" s="1"/>
      <c r="B209" s="1"/>
      <c r="C209" s="1"/>
      <c r="D209" s="29"/>
      <c r="E209" s="29"/>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2">
      <c r="A210" s="1"/>
      <c r="B210" s="1"/>
      <c r="C210" s="1"/>
      <c r="D210" s="29"/>
      <c r="E210" s="29"/>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2">
      <c r="A211" s="1"/>
      <c r="B211" s="1"/>
      <c r="C211" s="1"/>
      <c r="D211" s="29"/>
      <c r="E211" s="29"/>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x14ac:dyDescent="0.2">
      <c r="A212" s="1"/>
      <c r="B212" s="1"/>
      <c r="C212" s="1"/>
      <c r="D212" s="29"/>
      <c r="E212" s="29"/>
      <c r="F212" s="1"/>
      <c r="G212" s="1"/>
      <c r="H212" s="1"/>
      <c r="I212" s="1"/>
      <c r="J212" s="1"/>
      <c r="K212" s="1"/>
      <c r="L212" s="1"/>
      <c r="M212" s="1"/>
      <c r="N212" s="1"/>
      <c r="O212" s="1"/>
      <c r="P212" s="1"/>
      <c r="Q212" s="1"/>
      <c r="R212" s="1"/>
      <c r="S212" s="1"/>
      <c r="T212" s="8"/>
      <c r="U212" s="8"/>
      <c r="V212" s="2"/>
      <c r="W212" s="2"/>
      <c r="X212" s="1"/>
      <c r="Y212" s="1"/>
      <c r="Z212" s="1"/>
      <c r="AA212" s="1"/>
      <c r="AB212" s="1"/>
      <c r="AC212" s="1"/>
      <c r="AD212" s="1"/>
      <c r="AE212" s="1"/>
      <c r="AF212" s="1"/>
      <c r="AG212" s="1"/>
      <c r="AH212" s="1"/>
      <c r="AI212" s="1"/>
      <c r="AJ212" s="1"/>
      <c r="AK212" s="1"/>
      <c r="AL212" s="1"/>
      <c r="AM212" s="1"/>
      <c r="AN212" s="1"/>
      <c r="AO212" s="1"/>
      <c r="AP212" s="1"/>
    </row>
    <row r="213" spans="1:42" x14ac:dyDescent="0.2">
      <c r="A213" s="1"/>
      <c r="B213" s="1"/>
      <c r="C213" s="1"/>
      <c r="D213" s="29"/>
      <c r="E213" s="29"/>
      <c r="F213" s="1"/>
      <c r="G213" s="1"/>
      <c r="H213" s="1"/>
      <c r="I213" s="1"/>
      <c r="J213" s="1"/>
      <c r="K213" s="1"/>
      <c r="L213" s="1"/>
      <c r="M213" s="1"/>
      <c r="N213" s="1"/>
      <c r="O213" s="1"/>
      <c r="P213" s="1"/>
      <c r="Q213" s="1"/>
      <c r="R213" s="1"/>
      <c r="S213" s="1"/>
      <c r="T213" s="8"/>
      <c r="U213" s="8"/>
      <c r="V213" s="2"/>
      <c r="W213" s="2"/>
      <c r="X213" s="1"/>
      <c r="Y213" s="1"/>
      <c r="Z213" s="1"/>
      <c r="AA213" s="1"/>
      <c r="AB213" s="1"/>
      <c r="AC213" s="1"/>
      <c r="AD213" s="1"/>
      <c r="AE213" s="1"/>
      <c r="AF213" s="1"/>
      <c r="AG213" s="1"/>
      <c r="AH213" s="1"/>
      <c r="AI213" s="1"/>
      <c r="AJ213" s="1"/>
      <c r="AK213" s="1"/>
      <c r="AL213" s="1"/>
      <c r="AM213" s="1"/>
      <c r="AN213" s="1"/>
      <c r="AO213" s="1"/>
      <c r="AP213" s="1"/>
    </row>
    <row r="214" spans="1:42" x14ac:dyDescent="0.2">
      <c r="A214" s="1"/>
      <c r="B214" s="1"/>
      <c r="C214" s="1"/>
      <c r="D214" s="29"/>
      <c r="E214" s="29"/>
      <c r="F214" s="1"/>
      <c r="G214" s="1"/>
      <c r="H214" s="1"/>
      <c r="I214" s="1"/>
      <c r="J214" s="1"/>
      <c r="K214" s="1"/>
      <c r="L214" s="1"/>
      <c r="M214" s="1"/>
      <c r="N214" s="1"/>
      <c r="O214" s="1"/>
      <c r="P214" s="1"/>
      <c r="Q214" s="1"/>
      <c r="R214" s="1"/>
      <c r="S214" s="1"/>
      <c r="T214" s="8"/>
      <c r="U214" s="8"/>
      <c r="V214" s="2"/>
      <c r="W214" s="2"/>
      <c r="X214" s="1"/>
      <c r="Y214" s="1"/>
      <c r="Z214" s="1"/>
      <c r="AA214" s="1"/>
      <c r="AB214" s="1"/>
      <c r="AC214" s="1"/>
      <c r="AD214" s="1"/>
      <c r="AE214" s="1"/>
      <c r="AF214" s="1"/>
      <c r="AG214" s="1"/>
      <c r="AH214" s="1"/>
      <c r="AI214" s="1"/>
      <c r="AJ214" s="1"/>
      <c r="AK214" s="1"/>
      <c r="AL214" s="1"/>
      <c r="AM214" s="1"/>
      <c r="AN214" s="1"/>
      <c r="AO214" s="1"/>
      <c r="AP214" s="1"/>
    </row>
    <row r="215" spans="1:42" x14ac:dyDescent="0.2">
      <c r="A215" s="1"/>
      <c r="B215" s="1"/>
      <c r="C215" s="1"/>
      <c r="D215" s="29"/>
      <c r="E215" s="29"/>
      <c r="F215" s="1"/>
      <c r="G215" s="1"/>
      <c r="H215" s="1"/>
      <c r="I215" s="1"/>
      <c r="J215" s="1"/>
      <c r="K215" s="1"/>
      <c r="L215" s="1"/>
      <c r="M215" s="1"/>
      <c r="N215" s="1"/>
      <c r="O215" s="1"/>
      <c r="P215" s="1"/>
      <c r="Q215" s="1"/>
      <c r="R215" s="1"/>
      <c r="S215" s="1"/>
      <c r="T215" s="8"/>
      <c r="U215" s="8"/>
      <c r="V215" s="2"/>
      <c r="W215" s="2"/>
      <c r="X215" s="1"/>
      <c r="Y215" s="1"/>
      <c r="Z215" s="1"/>
      <c r="AA215" s="1"/>
      <c r="AB215" s="1"/>
      <c r="AC215" s="1"/>
      <c r="AD215" s="1"/>
      <c r="AE215" s="1"/>
      <c r="AF215" s="1"/>
      <c r="AG215" s="1"/>
      <c r="AH215" s="1"/>
      <c r="AI215" s="1"/>
      <c r="AJ215" s="1"/>
      <c r="AK215" s="1"/>
      <c r="AL215" s="1"/>
      <c r="AM215" s="1"/>
      <c r="AN215" s="1"/>
      <c r="AO215" s="1"/>
      <c r="AP215" s="1"/>
    </row>
    <row r="216" spans="1:42" x14ac:dyDescent="0.2">
      <c r="A216" s="1"/>
      <c r="B216" s="1"/>
      <c r="C216" s="1"/>
      <c r="D216" s="29"/>
      <c r="E216" s="29"/>
      <c r="F216" s="1"/>
      <c r="G216" s="1"/>
      <c r="H216" s="1"/>
      <c r="I216" s="1"/>
      <c r="J216" s="1"/>
      <c r="K216" s="1"/>
      <c r="L216" s="1"/>
      <c r="M216" s="1"/>
      <c r="N216" s="1"/>
      <c r="O216" s="1"/>
      <c r="P216" s="1"/>
      <c r="Q216" s="1"/>
      <c r="R216" s="1"/>
      <c r="S216" s="1"/>
      <c r="T216" s="8"/>
      <c r="U216" s="8"/>
      <c r="V216" s="2"/>
      <c r="W216" s="2"/>
      <c r="X216" s="1"/>
      <c r="Y216" s="1"/>
      <c r="Z216" s="1"/>
      <c r="AA216" s="1"/>
      <c r="AB216" s="1"/>
      <c r="AC216" s="1"/>
      <c r="AD216" s="1"/>
      <c r="AE216" s="1"/>
      <c r="AF216" s="1"/>
      <c r="AG216" s="1"/>
      <c r="AH216" s="1"/>
      <c r="AI216" s="1"/>
      <c r="AJ216" s="1"/>
      <c r="AK216" s="1"/>
      <c r="AL216" s="1"/>
      <c r="AM216" s="1"/>
      <c r="AN216" s="1"/>
      <c r="AO216" s="1"/>
      <c r="AP216" s="1"/>
    </row>
    <row r="217" spans="1:42" x14ac:dyDescent="0.2">
      <c r="A217" s="1"/>
      <c r="B217" s="1"/>
      <c r="C217" s="1"/>
      <c r="D217" s="29"/>
      <c r="E217" s="29"/>
      <c r="F217" s="1"/>
      <c r="G217" s="1"/>
      <c r="H217" s="1"/>
      <c r="I217" s="1"/>
      <c r="J217" s="1"/>
      <c r="K217" s="1"/>
      <c r="L217" s="1"/>
      <c r="M217" s="1"/>
      <c r="N217" s="1"/>
      <c r="O217" s="1"/>
      <c r="P217" s="1"/>
      <c r="Q217" s="1"/>
      <c r="R217" s="1"/>
      <c r="S217" s="1"/>
      <c r="T217" s="8"/>
      <c r="U217" s="8"/>
      <c r="V217" s="2"/>
      <c r="W217" s="2"/>
      <c r="X217" s="1"/>
      <c r="Y217" s="1"/>
      <c r="Z217" s="1"/>
      <c r="AA217" s="1"/>
      <c r="AB217" s="1"/>
      <c r="AC217" s="1"/>
      <c r="AD217" s="1"/>
      <c r="AE217" s="1"/>
      <c r="AF217" s="1"/>
      <c r="AG217" s="1"/>
      <c r="AH217" s="1"/>
      <c r="AI217" s="1"/>
      <c r="AJ217" s="1"/>
      <c r="AK217" s="1"/>
      <c r="AL217" s="1"/>
      <c r="AM217" s="1"/>
      <c r="AN217" s="1"/>
      <c r="AO217" s="1"/>
      <c r="AP217" s="1"/>
    </row>
    <row r="218" spans="1:42" x14ac:dyDescent="0.2">
      <c r="A218" s="1"/>
      <c r="B218" s="1"/>
      <c r="C218" s="1"/>
      <c r="D218" s="29"/>
      <c r="E218" s="29"/>
      <c r="F218" s="1"/>
      <c r="G218" s="1"/>
      <c r="H218" s="1"/>
      <c r="I218" s="1"/>
      <c r="J218" s="1"/>
      <c r="K218" s="1"/>
      <c r="L218" s="1"/>
      <c r="M218" s="1"/>
      <c r="N218" s="1"/>
      <c r="O218" s="1"/>
      <c r="P218" s="1"/>
      <c r="Q218" s="1"/>
      <c r="R218" s="1"/>
      <c r="S218" s="1"/>
      <c r="T218" s="8"/>
      <c r="U218" s="8"/>
      <c r="V218" s="2"/>
      <c r="W218" s="2"/>
      <c r="X218" s="1"/>
      <c r="Y218" s="1"/>
      <c r="Z218" s="1"/>
      <c r="AA218" s="1"/>
      <c r="AB218" s="1"/>
      <c r="AC218" s="1"/>
      <c r="AD218" s="1"/>
      <c r="AE218" s="1"/>
      <c r="AF218" s="1"/>
      <c r="AG218" s="1"/>
      <c r="AH218" s="1"/>
      <c r="AI218" s="1"/>
      <c r="AJ218" s="1"/>
      <c r="AK218" s="1"/>
      <c r="AL218" s="1"/>
      <c r="AM218" s="1"/>
      <c r="AN218" s="1"/>
      <c r="AO218" s="1"/>
      <c r="AP218" s="1"/>
    </row>
    <row r="219" spans="1:42" x14ac:dyDescent="0.2">
      <c r="A219" s="1"/>
      <c r="B219" s="1"/>
      <c r="C219" s="1"/>
      <c r="D219" s="29"/>
      <c r="E219" s="29"/>
      <c r="F219" s="1"/>
      <c r="G219" s="1"/>
      <c r="H219" s="1"/>
      <c r="I219" s="1"/>
      <c r="J219" s="1"/>
      <c r="K219" s="1"/>
      <c r="L219" s="1"/>
      <c r="M219" s="1"/>
      <c r="N219" s="1"/>
      <c r="O219" s="1"/>
      <c r="P219" s="1"/>
      <c r="Q219" s="1"/>
      <c r="R219" s="1"/>
      <c r="S219" s="1"/>
      <c r="T219" s="8"/>
      <c r="U219" s="8"/>
      <c r="V219" s="2"/>
      <c r="W219" s="2"/>
      <c r="X219" s="1"/>
      <c r="Y219" s="1"/>
      <c r="Z219" s="1"/>
      <c r="AA219" s="1"/>
      <c r="AB219" s="1"/>
      <c r="AC219" s="1"/>
      <c r="AD219" s="1"/>
      <c r="AE219" s="1"/>
      <c r="AF219" s="1"/>
      <c r="AG219" s="1"/>
      <c r="AH219" s="1"/>
      <c r="AI219" s="1"/>
      <c r="AJ219" s="1"/>
      <c r="AK219" s="1"/>
      <c r="AL219" s="1"/>
      <c r="AM219" s="1"/>
      <c r="AN219" s="1"/>
      <c r="AO219" s="1"/>
      <c r="AP219" s="1"/>
    </row>
    <row r="220" spans="1:42" x14ac:dyDescent="0.2">
      <c r="A220" s="1"/>
      <c r="B220" s="1"/>
      <c r="C220" s="1"/>
      <c r="D220" s="29"/>
      <c r="E220" s="29"/>
      <c r="F220" s="1"/>
      <c r="G220" s="1"/>
      <c r="H220" s="1"/>
      <c r="I220" s="1"/>
      <c r="J220" s="1"/>
      <c r="K220" s="1"/>
      <c r="L220" s="1"/>
      <c r="M220" s="1"/>
      <c r="N220" s="1"/>
      <c r="O220" s="1"/>
      <c r="P220" s="1"/>
      <c r="Q220" s="1"/>
      <c r="R220" s="1"/>
      <c r="S220" s="1"/>
      <c r="T220" s="8"/>
      <c r="U220" s="8"/>
      <c r="V220" s="2"/>
      <c r="W220" s="2"/>
      <c r="X220" s="1"/>
      <c r="Y220" s="1"/>
      <c r="Z220" s="1"/>
      <c r="AA220" s="1"/>
      <c r="AB220" s="1"/>
      <c r="AC220" s="1"/>
      <c r="AD220" s="1"/>
      <c r="AE220" s="1"/>
      <c r="AF220" s="1"/>
      <c r="AG220" s="1"/>
      <c r="AH220" s="1"/>
      <c r="AI220" s="1"/>
      <c r="AJ220" s="1"/>
      <c r="AK220" s="1"/>
      <c r="AL220" s="1"/>
      <c r="AM220" s="1"/>
      <c r="AN220" s="1"/>
      <c r="AO220" s="1"/>
      <c r="AP220" s="1"/>
    </row>
    <row r="221" spans="1:42" x14ac:dyDescent="0.2">
      <c r="A221" s="1"/>
      <c r="B221" s="1"/>
      <c r="C221" s="1"/>
      <c r="D221" s="29"/>
      <c r="E221" s="29"/>
      <c r="F221" s="1"/>
      <c r="G221" s="1"/>
      <c r="H221" s="1"/>
      <c r="I221" s="1"/>
      <c r="J221" s="1"/>
      <c r="K221" s="1"/>
      <c r="L221" s="1"/>
      <c r="M221" s="1"/>
      <c r="N221" s="1"/>
      <c r="O221" s="1"/>
      <c r="P221" s="1"/>
      <c r="Q221" s="1"/>
      <c r="R221" s="1"/>
      <c r="S221" s="1"/>
      <c r="T221" s="8"/>
      <c r="U221" s="8"/>
      <c r="V221" s="2"/>
      <c r="W221" s="2"/>
      <c r="X221" s="1"/>
      <c r="Y221" s="1"/>
      <c r="Z221" s="1"/>
      <c r="AA221" s="1"/>
      <c r="AB221" s="1"/>
      <c r="AC221" s="1"/>
      <c r="AD221" s="1"/>
      <c r="AE221" s="1"/>
      <c r="AF221" s="1"/>
      <c r="AG221" s="1"/>
      <c r="AH221" s="1"/>
      <c r="AI221" s="1"/>
      <c r="AJ221" s="1"/>
      <c r="AK221" s="1"/>
      <c r="AL221" s="1"/>
      <c r="AM221" s="1"/>
      <c r="AN221" s="1"/>
      <c r="AO221" s="1"/>
      <c r="AP221" s="1"/>
    </row>
    <row r="222" spans="1:42" x14ac:dyDescent="0.2">
      <c r="A222" s="1"/>
      <c r="B222" s="1"/>
      <c r="C222" s="1"/>
      <c r="D222" s="29"/>
      <c r="E222" s="29"/>
      <c r="F222" s="1"/>
      <c r="G222" s="1"/>
      <c r="H222" s="1"/>
      <c r="I222" s="1"/>
      <c r="J222" s="1"/>
      <c r="K222" s="1"/>
      <c r="L222" s="1"/>
      <c r="M222" s="1"/>
      <c r="N222" s="1"/>
      <c r="O222" s="1"/>
      <c r="P222" s="1"/>
      <c r="Q222" s="1"/>
      <c r="R222" s="1"/>
      <c r="S222" s="1"/>
      <c r="T222" s="8"/>
      <c r="U222" s="8"/>
      <c r="V222" s="2"/>
      <c r="W222" s="2"/>
      <c r="X222" s="1"/>
      <c r="Y222" s="1"/>
      <c r="Z222" s="1"/>
      <c r="AA222" s="1"/>
      <c r="AB222" s="1"/>
      <c r="AC222" s="1"/>
      <c r="AD222" s="1"/>
      <c r="AE222" s="1"/>
      <c r="AF222" s="1"/>
      <c r="AG222" s="1"/>
      <c r="AH222" s="1"/>
      <c r="AI222" s="1"/>
      <c r="AJ222" s="1"/>
      <c r="AK222" s="1"/>
      <c r="AL222" s="1"/>
      <c r="AM222" s="1"/>
      <c r="AN222" s="1"/>
      <c r="AO222" s="1"/>
      <c r="AP222" s="1"/>
    </row>
    <row r="223" spans="1:42" x14ac:dyDescent="0.2"/>
    <row r="224" spans="1:42" x14ac:dyDescent="0.2"/>
    <row r="225" x14ac:dyDescent="0.2"/>
    <row r="326" x14ac:dyDescent="0.2"/>
    <row r="327" x14ac:dyDescent="0.2"/>
    <row r="328" x14ac:dyDescent="0.2"/>
    <row r="329" x14ac:dyDescent="0.2"/>
    <row r="330" x14ac:dyDescent="0.2"/>
    <row r="331" x14ac:dyDescent="0.2"/>
    <row r="332" x14ac:dyDescent="0.2"/>
    <row r="333" x14ac:dyDescent="0.2"/>
    <row r="334" x14ac:dyDescent="0.2"/>
    <row r="337" x14ac:dyDescent="0.2"/>
    <row r="338" x14ac:dyDescent="0.2"/>
    <row r="339"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sheetData>
  <phoneticPr fontId="0" type="noConversion"/>
  <hyperlinks>
    <hyperlink ref="B4" location="ÍNDICE!A1" display="&lt;&lt; VOLVER" xr:uid="{00000000-0004-0000-0400-000000000000}"/>
    <hyperlink ref="B203" location="ÍNDICE!A1" display="&lt;&lt; VOLVER" xr:uid="{00000000-0004-0000-0400-000001000000}"/>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350"/>
  <sheetViews>
    <sheetView showGridLines="0" topLeftCell="A16" zoomScale="94" zoomScaleNormal="94" zoomScaleSheetLayoutView="100" zoomScalePageLayoutView="82" workbookViewId="0">
      <pane xSplit="3" ySplit="1" topLeftCell="D197" activePane="bottomRight" state="frozen"/>
      <selection activeCell="A16" sqref="A16"/>
      <selection pane="topRight" activeCell="D16" sqref="D16"/>
      <selection pane="bottomLeft" activeCell="A17" sqref="A17"/>
      <selection pane="bottomRight" activeCell="L208" sqref="L208"/>
    </sheetView>
  </sheetViews>
  <sheetFormatPr baseColWidth="10" defaultColWidth="0" defaultRowHeight="12.75" zeroHeight="1" x14ac:dyDescent="0.2"/>
  <cols>
    <col min="1" max="1" width="20.42578125" customWidth="1"/>
    <col min="2" max="2" width="12.140625" customWidth="1"/>
    <col min="3" max="3" width="10.140625" customWidth="1"/>
    <col min="4" max="18" width="14.42578125" customWidth="1"/>
    <col min="19" max="19" width="14.28515625" customWidth="1"/>
    <col min="20" max="20" width="13" customWidth="1"/>
    <col min="21" max="25" width="3" customWidth="1"/>
    <col min="26" max="39" width="3" hidden="1" customWidth="1"/>
    <col min="40" max="40" width="13.28515625" hidden="1" customWidth="1"/>
    <col min="41" max="41" width="5.42578125" hidden="1" customWidth="1"/>
    <col min="42" max="16384" width="3" hidden="1"/>
  </cols>
  <sheetData>
    <row r="1" spans="1:42" s="18" customFormat="1" ht="33.75" customHeight="1" x14ac:dyDescent="0.2"/>
    <row r="2" spans="1:42" s="2" customFormat="1" ht="12.75" customHeight="1" x14ac:dyDescent="0.2">
      <c r="B2" s="160" t="s">
        <v>12</v>
      </c>
      <c r="D2" s="27"/>
      <c r="E2" s="27"/>
    </row>
    <row r="3" spans="1:42" s="2" customFormat="1" ht="10.5" customHeight="1" x14ac:dyDescent="0.2">
      <c r="B3" s="160" t="s">
        <v>51</v>
      </c>
      <c r="D3" s="27"/>
      <c r="E3" s="27"/>
    </row>
    <row r="4" spans="1:42" s="18" customFormat="1" ht="28.5" customHeight="1" thickBot="1" x14ac:dyDescent="0.25">
      <c r="B4" s="51" t="s">
        <v>27</v>
      </c>
      <c r="AI4" s="3"/>
    </row>
    <row r="5" spans="1:42" ht="13.5" thickBot="1" x14ac:dyDescent="0.25">
      <c r="A5" s="1"/>
      <c r="B5" s="149" t="s">
        <v>13</v>
      </c>
      <c r="C5" s="150" t="s">
        <v>19</v>
      </c>
      <c r="D5" s="171" t="s">
        <v>37</v>
      </c>
      <c r="E5" s="155" t="s">
        <v>38</v>
      </c>
      <c r="F5" s="155" t="s">
        <v>39</v>
      </c>
      <c r="G5" s="155" t="s">
        <v>66</v>
      </c>
      <c r="H5" s="155" t="s">
        <v>40</v>
      </c>
      <c r="I5" s="155" t="s">
        <v>41</v>
      </c>
      <c r="J5" s="155" t="s">
        <v>42</v>
      </c>
      <c r="K5" s="155" t="s">
        <v>43</v>
      </c>
      <c r="L5" s="155" t="s">
        <v>44</v>
      </c>
      <c r="M5" s="155" t="s">
        <v>45</v>
      </c>
      <c r="N5" s="155" t="s">
        <v>46</v>
      </c>
      <c r="O5" s="155" t="s">
        <v>61</v>
      </c>
      <c r="P5" s="155" t="s">
        <v>65</v>
      </c>
      <c r="Q5" s="173" t="s">
        <v>69</v>
      </c>
      <c r="R5" s="184" t="s">
        <v>70</v>
      </c>
      <c r="S5" s="172" t="s">
        <v>64</v>
      </c>
      <c r="T5" s="4"/>
      <c r="U5" s="4"/>
      <c r="V5" s="4"/>
      <c r="W5" s="4"/>
      <c r="X5" s="4"/>
      <c r="Y5" s="4"/>
      <c r="Z5" s="4"/>
      <c r="AA5" s="4"/>
      <c r="AB5" s="4"/>
      <c r="AC5" s="4"/>
      <c r="AD5" s="4"/>
      <c r="AE5" s="4"/>
      <c r="AF5" s="4"/>
      <c r="AG5" s="4"/>
      <c r="AH5" s="4"/>
      <c r="AI5" s="4"/>
      <c r="AJ5" s="4"/>
      <c r="AK5" s="4"/>
      <c r="AL5" s="4"/>
      <c r="AM5" s="4"/>
      <c r="AN5" s="5"/>
      <c r="AO5" s="1"/>
      <c r="AP5" s="1"/>
    </row>
    <row r="6" spans="1:42" x14ac:dyDescent="0.2">
      <c r="A6" s="1"/>
      <c r="B6" s="30">
        <v>2000</v>
      </c>
      <c r="C6" s="31" t="s">
        <v>11</v>
      </c>
      <c r="D6" s="75">
        <v>264032</v>
      </c>
      <c r="E6" s="65">
        <v>1273977</v>
      </c>
      <c r="F6" s="65">
        <v>1863516</v>
      </c>
      <c r="G6" s="65"/>
      <c r="H6" s="65"/>
      <c r="I6" s="65"/>
      <c r="J6" s="65"/>
      <c r="K6" s="65"/>
      <c r="L6" s="65"/>
      <c r="M6" s="56"/>
      <c r="N6" s="56"/>
      <c r="O6" s="56"/>
      <c r="P6" s="56"/>
      <c r="Q6" s="56"/>
      <c r="R6" s="53"/>
      <c r="S6" s="107">
        <f>SUM(D6:R6)</f>
        <v>3401525</v>
      </c>
      <c r="T6" s="6"/>
      <c r="U6" s="6"/>
      <c r="V6" s="6"/>
      <c r="W6" s="6"/>
      <c r="X6" s="6"/>
      <c r="Y6" s="6"/>
      <c r="Z6" s="6"/>
      <c r="AA6" s="6"/>
      <c r="AB6" s="6"/>
      <c r="AC6" s="6"/>
      <c r="AD6" s="6"/>
      <c r="AE6" s="6"/>
      <c r="AF6" s="6"/>
      <c r="AG6" s="6"/>
      <c r="AH6" s="6"/>
      <c r="AI6" s="6"/>
      <c r="AJ6" s="6"/>
      <c r="AK6" s="6"/>
      <c r="AL6" s="6"/>
      <c r="AM6" s="6"/>
      <c r="AN6" s="6"/>
      <c r="AO6" s="1"/>
      <c r="AP6" s="1"/>
    </row>
    <row r="7" spans="1:42" x14ac:dyDescent="0.2">
      <c r="A7" s="1"/>
      <c r="B7" s="32">
        <v>2001</v>
      </c>
      <c r="C7" s="33" t="s">
        <v>11</v>
      </c>
      <c r="D7" s="60">
        <v>629775</v>
      </c>
      <c r="E7" s="25">
        <v>2210284</v>
      </c>
      <c r="F7" s="25">
        <v>2260724</v>
      </c>
      <c r="G7" s="25"/>
      <c r="H7" s="25"/>
      <c r="I7" s="25"/>
      <c r="J7" s="25"/>
      <c r="K7" s="25"/>
      <c r="L7" s="25"/>
      <c r="M7" s="24"/>
      <c r="N7" s="24"/>
      <c r="O7" s="24"/>
      <c r="P7" s="24"/>
      <c r="Q7" s="24"/>
      <c r="R7" s="53"/>
      <c r="S7" s="107">
        <f t="shared" ref="S7:S15" si="0">SUM(D7:R7)</f>
        <v>5100783</v>
      </c>
      <c r="T7" s="6"/>
      <c r="U7" s="6"/>
      <c r="V7" s="6"/>
      <c r="W7" s="6"/>
      <c r="X7" s="6"/>
      <c r="Y7" s="6"/>
      <c r="Z7" s="6"/>
      <c r="AA7" s="6"/>
      <c r="AB7" s="6"/>
      <c r="AC7" s="6"/>
      <c r="AD7" s="6"/>
      <c r="AE7" s="6"/>
      <c r="AF7" s="6"/>
      <c r="AG7" s="6"/>
      <c r="AH7" s="6"/>
      <c r="AI7" s="6"/>
      <c r="AJ7" s="6"/>
      <c r="AK7" s="6"/>
      <c r="AL7" s="6"/>
      <c r="AM7" s="6"/>
      <c r="AN7" s="6"/>
      <c r="AO7" s="1"/>
      <c r="AP7" s="1"/>
    </row>
    <row r="8" spans="1:42" x14ac:dyDescent="0.2">
      <c r="A8" s="1"/>
      <c r="B8" s="32">
        <v>2002</v>
      </c>
      <c r="C8" s="33" t="s">
        <v>11</v>
      </c>
      <c r="D8" s="60">
        <v>986402</v>
      </c>
      <c r="E8" s="25">
        <v>2568427</v>
      </c>
      <c r="F8" s="25">
        <v>2689481</v>
      </c>
      <c r="G8" s="25"/>
      <c r="H8" s="25"/>
      <c r="I8" s="25"/>
      <c r="J8" s="25"/>
      <c r="K8" s="25"/>
      <c r="L8" s="25"/>
      <c r="M8" s="24"/>
      <c r="N8" s="24"/>
      <c r="O8" s="24"/>
      <c r="P8" s="24"/>
      <c r="Q8" s="24"/>
      <c r="R8" s="53"/>
      <c r="S8" s="107">
        <f t="shared" si="0"/>
        <v>6244310</v>
      </c>
      <c r="T8" s="6"/>
      <c r="U8" s="6"/>
      <c r="V8" s="6"/>
      <c r="W8" s="6"/>
      <c r="X8" s="6"/>
      <c r="Y8" s="6"/>
      <c r="Z8" s="6"/>
      <c r="AA8" s="6"/>
      <c r="AB8" s="6"/>
      <c r="AC8" s="6"/>
      <c r="AD8" s="6"/>
      <c r="AE8" s="6"/>
      <c r="AF8" s="6"/>
      <c r="AG8" s="6"/>
      <c r="AH8" s="6"/>
      <c r="AI8" s="6"/>
      <c r="AJ8" s="6"/>
      <c r="AK8" s="6"/>
      <c r="AL8" s="6"/>
      <c r="AM8" s="6"/>
      <c r="AN8" s="6"/>
      <c r="AO8" s="1"/>
      <c r="AP8" s="1"/>
    </row>
    <row r="9" spans="1:42" x14ac:dyDescent="0.2">
      <c r="A9" s="36"/>
      <c r="B9" s="32">
        <v>2003</v>
      </c>
      <c r="C9" s="33" t="s">
        <v>11</v>
      </c>
      <c r="D9" s="60">
        <v>1211157</v>
      </c>
      <c r="E9" s="25">
        <v>2716350</v>
      </c>
      <c r="F9" s="25">
        <v>3340774</v>
      </c>
      <c r="G9" s="25"/>
      <c r="H9" s="25"/>
      <c r="I9" s="25"/>
      <c r="J9" s="25"/>
      <c r="K9" s="25"/>
      <c r="L9" s="25"/>
      <c r="M9" s="24"/>
      <c r="N9" s="24"/>
      <c r="O9" s="24"/>
      <c r="P9" s="24"/>
      <c r="Q9" s="24"/>
      <c r="R9" s="53"/>
      <c r="S9" s="107">
        <f t="shared" si="0"/>
        <v>7268281</v>
      </c>
      <c r="T9" s="6"/>
      <c r="U9" s="6"/>
      <c r="V9" s="6"/>
      <c r="W9" s="6"/>
      <c r="X9" s="6"/>
      <c r="Y9" s="6"/>
      <c r="Z9" s="6"/>
      <c r="AA9" s="6"/>
      <c r="AB9" s="6"/>
      <c r="AC9" s="6"/>
      <c r="AD9" s="6"/>
      <c r="AE9" s="6"/>
      <c r="AF9" s="6"/>
      <c r="AG9" s="6"/>
      <c r="AH9" s="6"/>
      <c r="AI9" s="6"/>
      <c r="AJ9" s="6"/>
      <c r="AK9" s="6"/>
      <c r="AL9" s="6"/>
      <c r="AM9" s="6"/>
      <c r="AN9" s="6"/>
      <c r="AO9" s="1"/>
      <c r="AP9" s="1"/>
    </row>
    <row r="10" spans="1:42" x14ac:dyDescent="0.2">
      <c r="A10" s="1"/>
      <c r="B10" s="32">
        <v>2004</v>
      </c>
      <c r="C10" s="33" t="s">
        <v>11</v>
      </c>
      <c r="D10" s="60">
        <v>1538511</v>
      </c>
      <c r="E10" s="25">
        <v>3270725</v>
      </c>
      <c r="F10" s="25">
        <v>4452149</v>
      </c>
      <c r="G10" s="25"/>
      <c r="H10" s="25"/>
      <c r="I10" s="25"/>
      <c r="J10" s="25"/>
      <c r="K10" s="25"/>
      <c r="L10" s="25"/>
      <c r="M10" s="24"/>
      <c r="N10" s="24"/>
      <c r="O10" s="24"/>
      <c r="P10" s="24"/>
      <c r="Q10" s="24"/>
      <c r="R10" s="53"/>
      <c r="S10" s="107">
        <f t="shared" si="0"/>
        <v>9261385</v>
      </c>
      <c r="T10" s="6"/>
      <c r="U10" s="6"/>
      <c r="V10" s="6"/>
      <c r="W10" s="6"/>
      <c r="X10" s="6"/>
      <c r="Y10" s="6"/>
      <c r="Z10" s="6"/>
      <c r="AA10" s="6"/>
      <c r="AB10" s="6"/>
      <c r="AC10" s="6"/>
      <c r="AD10" s="6"/>
      <c r="AE10" s="6"/>
      <c r="AF10" s="6"/>
      <c r="AG10" s="6"/>
      <c r="AH10" s="6"/>
      <c r="AI10" s="6"/>
      <c r="AJ10" s="6"/>
      <c r="AK10" s="6"/>
      <c r="AL10" s="6"/>
      <c r="AM10" s="6"/>
      <c r="AN10" s="6"/>
      <c r="AO10" s="1"/>
      <c r="AP10" s="1"/>
    </row>
    <row r="11" spans="1:42" x14ac:dyDescent="0.2">
      <c r="A11" s="1"/>
      <c r="B11" s="32">
        <v>2005</v>
      </c>
      <c r="C11" s="33" t="s">
        <v>11</v>
      </c>
      <c r="D11" s="60">
        <v>1853361</v>
      </c>
      <c r="E11" s="25">
        <v>4033990</v>
      </c>
      <c r="F11" s="25">
        <v>4682221</v>
      </c>
      <c r="G11" s="25"/>
      <c r="H11" s="25"/>
      <c r="I11" s="25"/>
      <c r="J11" s="25"/>
      <c r="K11" s="25"/>
      <c r="L11" s="25"/>
      <c r="M11" s="24"/>
      <c r="N11" s="24"/>
      <c r="O11" s="24"/>
      <c r="P11" s="24"/>
      <c r="Q11" s="24"/>
      <c r="R11" s="53"/>
      <c r="S11" s="107">
        <f t="shared" si="0"/>
        <v>10569572</v>
      </c>
      <c r="T11" s="6"/>
      <c r="U11" s="6"/>
      <c r="V11" s="6"/>
      <c r="W11" s="6"/>
      <c r="X11" s="6"/>
      <c r="Y11" s="6"/>
      <c r="Z11" s="6"/>
      <c r="AA11" s="6"/>
      <c r="AB11" s="6"/>
      <c r="AC11" s="6"/>
      <c r="AD11" s="6"/>
      <c r="AE11" s="6"/>
      <c r="AF11" s="6"/>
      <c r="AG11" s="6"/>
      <c r="AH11" s="6"/>
      <c r="AI11" s="6"/>
      <c r="AJ11" s="6"/>
      <c r="AK11" s="6"/>
      <c r="AL11" s="6"/>
      <c r="AM11" s="6"/>
      <c r="AN11" s="6"/>
      <c r="AO11" s="1"/>
      <c r="AP11" s="1"/>
    </row>
    <row r="12" spans="1:42" x14ac:dyDescent="0.2">
      <c r="A12" s="1"/>
      <c r="B12" s="32">
        <v>2006</v>
      </c>
      <c r="C12" s="33" t="s">
        <v>11</v>
      </c>
      <c r="D12" s="60">
        <v>2281273</v>
      </c>
      <c r="E12" s="25">
        <v>4864081</v>
      </c>
      <c r="F12" s="25">
        <v>5305447</v>
      </c>
      <c r="G12" s="25"/>
      <c r="H12" s="25"/>
      <c r="I12" s="25"/>
      <c r="J12" s="25"/>
      <c r="K12" s="25"/>
      <c r="L12" s="25"/>
      <c r="M12" s="24"/>
      <c r="N12" s="24"/>
      <c r="O12" s="24"/>
      <c r="P12" s="24"/>
      <c r="Q12" s="24"/>
      <c r="R12" s="53"/>
      <c r="S12" s="107">
        <f t="shared" si="0"/>
        <v>12450801</v>
      </c>
      <c r="T12" s="6"/>
      <c r="U12" s="6"/>
      <c r="V12" s="6"/>
      <c r="W12" s="6"/>
      <c r="X12" s="6"/>
      <c r="Y12" s="6"/>
      <c r="Z12" s="6"/>
      <c r="AA12" s="6"/>
      <c r="AB12" s="6"/>
      <c r="AC12" s="6"/>
      <c r="AD12" s="6"/>
      <c r="AE12" s="6"/>
      <c r="AF12" s="6"/>
      <c r="AG12" s="6"/>
      <c r="AH12" s="6"/>
      <c r="AI12" s="6"/>
      <c r="AJ12" s="6"/>
      <c r="AK12" s="6"/>
      <c r="AL12" s="6"/>
      <c r="AM12" s="6"/>
      <c r="AN12" s="6"/>
      <c r="AO12" s="1"/>
      <c r="AP12" s="1"/>
    </row>
    <row r="13" spans="1:42" x14ac:dyDescent="0.2">
      <c r="A13" s="37"/>
      <c r="B13" s="32">
        <v>2007</v>
      </c>
      <c r="C13" s="33" t="s">
        <v>11</v>
      </c>
      <c r="D13" s="60">
        <v>2520345</v>
      </c>
      <c r="E13" s="25">
        <v>5532612</v>
      </c>
      <c r="F13" s="25">
        <v>5902245</v>
      </c>
      <c r="G13" s="25"/>
      <c r="H13" s="25"/>
      <c r="I13" s="25"/>
      <c r="J13" s="25"/>
      <c r="K13" s="25"/>
      <c r="L13" s="25"/>
      <c r="M13" s="24"/>
      <c r="N13" s="24"/>
      <c r="O13" s="24"/>
      <c r="P13" s="24"/>
      <c r="Q13" s="24"/>
      <c r="R13" s="53"/>
      <c r="S13" s="107">
        <f t="shared" si="0"/>
        <v>13955202</v>
      </c>
      <c r="T13" s="6"/>
      <c r="U13" s="2"/>
      <c r="V13" s="2"/>
      <c r="W13" s="2"/>
      <c r="X13" s="2"/>
      <c r="Y13" s="2"/>
      <c r="Z13" s="2"/>
      <c r="AA13" s="2"/>
      <c r="AB13" s="2"/>
      <c r="AC13" s="2"/>
      <c r="AD13" s="2"/>
      <c r="AE13" s="2"/>
      <c r="AF13" s="2"/>
      <c r="AG13" s="2"/>
      <c r="AH13" s="2"/>
      <c r="AI13" s="2"/>
      <c r="AJ13" s="2"/>
      <c r="AK13" s="2"/>
      <c r="AL13" s="2"/>
      <c r="AM13" s="2"/>
      <c r="AN13" s="2"/>
      <c r="AO13" s="1"/>
      <c r="AP13" s="1"/>
    </row>
    <row r="14" spans="1:42" x14ac:dyDescent="0.2">
      <c r="A14" s="37"/>
      <c r="B14" s="32">
        <v>2008</v>
      </c>
      <c r="C14" s="33" t="s">
        <v>11</v>
      </c>
      <c r="D14" s="60">
        <v>2749208</v>
      </c>
      <c r="E14" s="25">
        <v>5741086</v>
      </c>
      <c r="F14" s="25">
        <v>6299087</v>
      </c>
      <c r="G14" s="25">
        <v>7212</v>
      </c>
      <c r="H14" s="25"/>
      <c r="I14" s="25"/>
      <c r="J14" s="25"/>
      <c r="K14" s="25"/>
      <c r="L14" s="25"/>
      <c r="M14" s="24"/>
      <c r="N14" s="24"/>
      <c r="O14" s="24"/>
      <c r="P14" s="24"/>
      <c r="Q14" s="24"/>
      <c r="R14" s="53"/>
      <c r="S14" s="107">
        <f t="shared" si="0"/>
        <v>14796593</v>
      </c>
      <c r="T14" s="6"/>
      <c r="U14" s="2"/>
      <c r="V14" s="2"/>
      <c r="W14" s="2"/>
      <c r="X14" s="2"/>
      <c r="Y14" s="2"/>
      <c r="Z14" s="2"/>
      <c r="AA14" s="2"/>
      <c r="AB14" s="2"/>
      <c r="AC14" s="2"/>
      <c r="AD14" s="2"/>
      <c r="AE14" s="2"/>
      <c r="AF14" s="2"/>
      <c r="AG14" s="2"/>
      <c r="AH14" s="2"/>
      <c r="AI14" s="2"/>
      <c r="AJ14" s="2"/>
      <c r="AK14" s="2"/>
      <c r="AL14" s="2"/>
      <c r="AM14" s="2"/>
      <c r="AN14" s="2"/>
      <c r="AO14" s="1"/>
      <c r="AP14" s="1"/>
    </row>
    <row r="15" spans="1:42" ht="13.5" thickBot="1" x14ac:dyDescent="0.25">
      <c r="A15" s="37"/>
      <c r="B15" s="32">
        <v>2009</v>
      </c>
      <c r="C15" s="33" t="s">
        <v>11</v>
      </c>
      <c r="D15" s="60">
        <v>3225329</v>
      </c>
      <c r="E15" s="25">
        <v>6299268</v>
      </c>
      <c r="F15" s="25">
        <v>6911730</v>
      </c>
      <c r="G15" s="25">
        <v>13896</v>
      </c>
      <c r="H15" s="25"/>
      <c r="I15" s="25"/>
      <c r="J15" s="25"/>
      <c r="K15" s="25"/>
      <c r="L15" s="25"/>
      <c r="M15" s="24"/>
      <c r="N15" s="24"/>
      <c r="O15" s="24"/>
      <c r="P15" s="24"/>
      <c r="Q15" s="24"/>
      <c r="R15" s="53"/>
      <c r="S15" s="107">
        <f t="shared" si="0"/>
        <v>16450223</v>
      </c>
      <c r="T15" s="6"/>
      <c r="U15" s="2"/>
      <c r="V15" s="2"/>
      <c r="W15" s="2"/>
      <c r="X15" s="2"/>
      <c r="Y15" s="2"/>
      <c r="Z15" s="2"/>
      <c r="AA15" s="2"/>
      <c r="AB15" s="2"/>
      <c r="AC15" s="2"/>
      <c r="AD15" s="2"/>
      <c r="AE15" s="2"/>
      <c r="AF15" s="2"/>
      <c r="AG15" s="2"/>
      <c r="AH15" s="2"/>
      <c r="AI15" s="2"/>
      <c r="AJ15" s="2"/>
      <c r="AK15" s="2"/>
      <c r="AL15" s="2"/>
      <c r="AM15" s="2"/>
      <c r="AN15" s="2"/>
      <c r="AO15" s="1"/>
      <c r="AP15" s="1"/>
    </row>
    <row r="16" spans="1:42" ht="13.5" thickBot="1" x14ac:dyDescent="0.25">
      <c r="A16" s="1"/>
      <c r="B16" s="149" t="s">
        <v>13</v>
      </c>
      <c r="C16" s="157" t="s">
        <v>19</v>
      </c>
      <c r="D16" s="155" t="s">
        <v>37</v>
      </c>
      <c r="E16" s="155" t="s">
        <v>38</v>
      </c>
      <c r="F16" s="155" t="s">
        <v>39</v>
      </c>
      <c r="G16" s="155" t="s">
        <v>66</v>
      </c>
      <c r="H16" s="173" t="s">
        <v>40</v>
      </c>
      <c r="I16" s="155" t="s">
        <v>41</v>
      </c>
      <c r="J16" s="155" t="s">
        <v>42</v>
      </c>
      <c r="K16" s="155" t="s">
        <v>43</v>
      </c>
      <c r="L16" s="155" t="s">
        <v>44</v>
      </c>
      <c r="M16" s="155" t="s">
        <v>45</v>
      </c>
      <c r="N16" s="155" t="s">
        <v>46</v>
      </c>
      <c r="O16" s="155" t="s">
        <v>61</v>
      </c>
      <c r="P16" s="155" t="s">
        <v>65</v>
      </c>
      <c r="Q16" s="173" t="s">
        <v>69</v>
      </c>
      <c r="R16" s="184" t="s">
        <v>70</v>
      </c>
      <c r="S16" s="172" t="s">
        <v>64</v>
      </c>
      <c r="T16" s="6"/>
      <c r="U16" s="4"/>
      <c r="V16" s="4"/>
      <c r="W16" s="4"/>
      <c r="X16" s="4"/>
      <c r="Y16" s="4"/>
      <c r="Z16" s="4"/>
      <c r="AA16" s="4"/>
      <c r="AB16" s="4"/>
      <c r="AC16" s="4"/>
      <c r="AD16" s="4"/>
      <c r="AE16" s="4"/>
      <c r="AF16" s="4"/>
      <c r="AG16" s="4"/>
      <c r="AH16" s="4"/>
      <c r="AI16" s="4"/>
      <c r="AJ16" s="4"/>
      <c r="AK16" s="4"/>
      <c r="AL16" s="4"/>
      <c r="AM16" s="4"/>
      <c r="AN16" s="5"/>
      <c r="AO16" s="1"/>
      <c r="AP16" s="1"/>
    </row>
    <row r="17" spans="1:42" x14ac:dyDescent="0.2">
      <c r="A17" s="1"/>
      <c r="B17" s="42">
        <v>2010</v>
      </c>
      <c r="C17" s="31" t="s">
        <v>1</v>
      </c>
      <c r="D17" s="75">
        <v>3305023</v>
      </c>
      <c r="E17" s="65">
        <v>6269935</v>
      </c>
      <c r="F17" s="65">
        <v>6941276</v>
      </c>
      <c r="G17" s="65">
        <v>13688</v>
      </c>
      <c r="H17" s="65"/>
      <c r="I17" s="65"/>
      <c r="J17" s="65"/>
      <c r="K17" s="65"/>
      <c r="L17" s="65"/>
      <c r="M17" s="56"/>
      <c r="N17" s="24"/>
      <c r="O17" s="24"/>
      <c r="P17" s="56"/>
      <c r="Q17" s="56"/>
      <c r="R17" s="57"/>
      <c r="S17" s="108">
        <f t="shared" ref="S17:S80" si="1">SUM(D17:R17)</f>
        <v>16529922</v>
      </c>
      <c r="T17" s="6"/>
      <c r="U17" s="1"/>
      <c r="V17" s="1"/>
      <c r="W17" s="1"/>
      <c r="X17" s="1"/>
      <c r="Y17" s="1"/>
      <c r="Z17" s="1"/>
      <c r="AA17" s="1"/>
      <c r="AB17" s="1"/>
      <c r="AC17" s="1"/>
      <c r="AD17" s="1"/>
      <c r="AE17" s="1"/>
      <c r="AF17" s="1"/>
      <c r="AG17" s="1"/>
      <c r="AH17" s="1"/>
      <c r="AI17" s="1"/>
      <c r="AJ17" s="1"/>
      <c r="AK17" s="1"/>
      <c r="AL17" s="1"/>
      <c r="AM17" s="1"/>
      <c r="AN17" s="1"/>
      <c r="AO17" s="1"/>
      <c r="AP17" s="1"/>
    </row>
    <row r="18" spans="1:42" x14ac:dyDescent="0.2">
      <c r="A18" s="1"/>
      <c r="B18" s="40"/>
      <c r="C18" s="33" t="s">
        <v>33</v>
      </c>
      <c r="D18" s="60">
        <v>3361051</v>
      </c>
      <c r="E18" s="25">
        <v>6249161</v>
      </c>
      <c r="F18" s="25">
        <v>6960893</v>
      </c>
      <c r="G18" s="25">
        <v>13371</v>
      </c>
      <c r="H18" s="25"/>
      <c r="I18" s="25"/>
      <c r="J18" s="25"/>
      <c r="K18" s="25"/>
      <c r="L18" s="25"/>
      <c r="M18" s="24"/>
      <c r="N18" s="24"/>
      <c r="O18" s="24"/>
      <c r="P18" s="24"/>
      <c r="Q18" s="24"/>
      <c r="R18" s="53"/>
      <c r="S18" s="107">
        <f t="shared" si="1"/>
        <v>16584476</v>
      </c>
      <c r="T18" s="6"/>
      <c r="U18" s="1"/>
      <c r="V18" s="1"/>
      <c r="W18" s="1"/>
      <c r="X18" s="1"/>
      <c r="Y18" s="1"/>
      <c r="Z18" s="1"/>
      <c r="AA18" s="1"/>
      <c r="AB18" s="1"/>
      <c r="AC18" s="1"/>
      <c r="AD18" s="1"/>
      <c r="AE18" s="1"/>
      <c r="AF18" s="1"/>
      <c r="AG18" s="1"/>
      <c r="AH18" s="1"/>
      <c r="AI18" s="1"/>
      <c r="AJ18" s="1"/>
      <c r="AK18" s="1"/>
      <c r="AL18" s="1"/>
      <c r="AM18" s="1"/>
      <c r="AN18" s="1"/>
      <c r="AO18" s="1"/>
      <c r="AP18" s="1"/>
    </row>
    <row r="19" spans="1:42" x14ac:dyDescent="0.2">
      <c r="A19" s="1"/>
      <c r="B19" s="40"/>
      <c r="C19" s="33" t="s">
        <v>2</v>
      </c>
      <c r="D19" s="60">
        <v>3535944</v>
      </c>
      <c r="E19" s="25">
        <v>6402680</v>
      </c>
      <c r="F19" s="25">
        <v>7124043</v>
      </c>
      <c r="G19" s="25">
        <v>15865</v>
      </c>
      <c r="H19" s="25">
        <v>42</v>
      </c>
      <c r="I19" s="25"/>
      <c r="J19" s="25"/>
      <c r="K19" s="25"/>
      <c r="L19" s="25"/>
      <c r="M19" s="87"/>
      <c r="N19" s="87"/>
      <c r="O19" s="87"/>
      <c r="P19" s="87"/>
      <c r="Q19" s="87"/>
      <c r="R19" s="58"/>
      <c r="S19" s="107">
        <f t="shared" si="1"/>
        <v>17078574</v>
      </c>
      <c r="T19" s="6"/>
      <c r="U19" s="1"/>
      <c r="V19" s="1"/>
      <c r="W19" s="1"/>
      <c r="X19" s="1"/>
      <c r="Y19" s="1"/>
      <c r="Z19" s="1"/>
      <c r="AA19" s="1"/>
      <c r="AB19" s="1"/>
      <c r="AC19" s="1"/>
      <c r="AD19" s="1"/>
      <c r="AE19" s="1"/>
      <c r="AF19" s="1"/>
      <c r="AG19" s="1"/>
      <c r="AH19" s="1"/>
      <c r="AI19" s="1"/>
      <c r="AJ19" s="1"/>
      <c r="AK19" s="1"/>
      <c r="AL19" s="1"/>
      <c r="AM19" s="1"/>
      <c r="AN19" s="1"/>
      <c r="AO19" s="1"/>
      <c r="AP19" s="1"/>
    </row>
    <row r="20" spans="1:42" x14ac:dyDescent="0.2">
      <c r="A20" s="1"/>
      <c r="B20" s="40"/>
      <c r="C20" s="33" t="s">
        <v>3</v>
      </c>
      <c r="D20" s="60">
        <v>3607440</v>
      </c>
      <c r="E20" s="25">
        <v>6347956</v>
      </c>
      <c r="F20" s="25">
        <v>7151216</v>
      </c>
      <c r="G20" s="25">
        <v>16043</v>
      </c>
      <c r="H20" s="25">
        <v>143</v>
      </c>
      <c r="I20" s="25"/>
      <c r="J20" s="25"/>
      <c r="K20" s="25"/>
      <c r="L20" s="25"/>
      <c r="M20" s="87"/>
      <c r="N20" s="87"/>
      <c r="O20" s="87"/>
      <c r="P20" s="87"/>
      <c r="Q20" s="87"/>
      <c r="R20" s="58"/>
      <c r="S20" s="107">
        <f t="shared" si="1"/>
        <v>17122798</v>
      </c>
      <c r="T20" s="6"/>
      <c r="U20" s="1"/>
      <c r="V20" s="1"/>
      <c r="W20" s="1"/>
      <c r="X20" s="1"/>
      <c r="Y20" s="1"/>
      <c r="Z20" s="1"/>
      <c r="AA20" s="1"/>
      <c r="AB20" s="1"/>
      <c r="AC20" s="1"/>
      <c r="AD20" s="1"/>
      <c r="AE20" s="1"/>
      <c r="AF20" s="1"/>
      <c r="AG20" s="1"/>
      <c r="AH20" s="1"/>
      <c r="AI20" s="1"/>
      <c r="AJ20" s="1"/>
      <c r="AK20" s="1"/>
      <c r="AL20" s="1"/>
      <c r="AM20" s="1"/>
      <c r="AN20" s="1"/>
      <c r="AO20" s="1"/>
      <c r="AP20" s="1"/>
    </row>
    <row r="21" spans="1:42" x14ac:dyDescent="0.2">
      <c r="A21" s="1"/>
      <c r="B21" s="40"/>
      <c r="C21" s="33" t="s">
        <v>4</v>
      </c>
      <c r="D21" s="60">
        <v>3735938</v>
      </c>
      <c r="E21" s="25">
        <v>6472675</v>
      </c>
      <c r="F21" s="25">
        <v>7231585</v>
      </c>
      <c r="G21" s="25">
        <v>16332</v>
      </c>
      <c r="H21" s="25">
        <v>161</v>
      </c>
      <c r="I21" s="25"/>
      <c r="J21" s="25"/>
      <c r="K21" s="25"/>
      <c r="L21" s="25"/>
      <c r="M21" s="87"/>
      <c r="N21" s="87"/>
      <c r="O21" s="87"/>
      <c r="P21" s="87"/>
      <c r="Q21" s="87"/>
      <c r="R21" s="58"/>
      <c r="S21" s="107">
        <f t="shared" si="1"/>
        <v>17456691</v>
      </c>
      <c r="T21" s="6"/>
      <c r="U21" s="1"/>
      <c r="V21" s="1"/>
      <c r="W21" s="1"/>
      <c r="X21" s="1"/>
      <c r="Y21" s="1"/>
      <c r="Z21" s="1"/>
      <c r="AA21" s="1"/>
      <c r="AB21" s="1"/>
      <c r="AC21" s="1"/>
      <c r="AD21" s="1"/>
      <c r="AE21" s="1"/>
      <c r="AF21" s="1"/>
      <c r="AG21" s="1"/>
      <c r="AH21" s="1"/>
      <c r="AI21" s="1"/>
      <c r="AJ21" s="1"/>
      <c r="AK21" s="1"/>
      <c r="AL21" s="1"/>
      <c r="AM21" s="1"/>
      <c r="AN21" s="1"/>
      <c r="AO21" s="1"/>
      <c r="AP21" s="1"/>
    </row>
    <row r="22" spans="1:42" x14ac:dyDescent="0.2">
      <c r="A22" s="1"/>
      <c r="B22" s="40"/>
      <c r="C22" s="33" t="s">
        <v>5</v>
      </c>
      <c r="D22" s="60">
        <v>3747990</v>
      </c>
      <c r="E22" s="25">
        <v>6473179</v>
      </c>
      <c r="F22" s="25">
        <v>7322010</v>
      </c>
      <c r="G22" s="25">
        <v>17294</v>
      </c>
      <c r="H22" s="25">
        <v>162</v>
      </c>
      <c r="I22" s="25"/>
      <c r="J22" s="25"/>
      <c r="K22" s="25"/>
      <c r="L22" s="25"/>
      <c r="M22" s="87"/>
      <c r="N22" s="87"/>
      <c r="O22" s="87"/>
      <c r="P22" s="87"/>
      <c r="Q22" s="87"/>
      <c r="R22" s="58"/>
      <c r="S22" s="107">
        <f t="shared" si="1"/>
        <v>17560635</v>
      </c>
      <c r="T22" s="6"/>
      <c r="U22" s="1"/>
      <c r="V22" s="1"/>
      <c r="W22" s="1"/>
      <c r="X22" s="1"/>
      <c r="Y22" s="1"/>
      <c r="Z22" s="1"/>
      <c r="AA22" s="1"/>
      <c r="AB22" s="1"/>
      <c r="AC22" s="1"/>
      <c r="AD22" s="1"/>
      <c r="AE22" s="1"/>
      <c r="AF22" s="1"/>
      <c r="AG22" s="1"/>
      <c r="AH22" s="1"/>
      <c r="AI22" s="1"/>
      <c r="AJ22" s="1"/>
      <c r="AK22" s="1"/>
      <c r="AL22" s="1"/>
      <c r="AM22" s="1"/>
      <c r="AN22" s="1"/>
      <c r="AO22" s="1"/>
      <c r="AP22" s="1"/>
    </row>
    <row r="23" spans="1:42" x14ac:dyDescent="0.2">
      <c r="A23" s="1"/>
      <c r="B23" s="40"/>
      <c r="C23" s="33" t="s">
        <v>6</v>
      </c>
      <c r="D23" s="60">
        <v>3808078</v>
      </c>
      <c r="E23" s="25">
        <v>6548220</v>
      </c>
      <c r="F23" s="25">
        <v>7402030</v>
      </c>
      <c r="G23" s="25">
        <v>19625</v>
      </c>
      <c r="H23" s="25">
        <v>186</v>
      </c>
      <c r="I23" s="25"/>
      <c r="J23" s="25"/>
      <c r="K23" s="25"/>
      <c r="L23" s="25"/>
      <c r="M23" s="87"/>
      <c r="N23" s="87"/>
      <c r="O23" s="87"/>
      <c r="P23" s="87"/>
      <c r="Q23" s="87"/>
      <c r="R23" s="58"/>
      <c r="S23" s="107">
        <f t="shared" si="1"/>
        <v>17778139</v>
      </c>
      <c r="T23" s="6"/>
      <c r="U23" s="1"/>
      <c r="V23" s="1"/>
      <c r="W23" s="1"/>
      <c r="X23" s="1"/>
      <c r="Y23" s="1"/>
      <c r="Z23" s="1"/>
      <c r="AA23" s="1"/>
      <c r="AB23" s="1"/>
      <c r="AC23" s="1"/>
      <c r="AD23" s="1"/>
      <c r="AE23" s="1"/>
      <c r="AF23" s="1"/>
      <c r="AG23" s="1"/>
      <c r="AH23" s="1"/>
      <c r="AI23" s="1"/>
      <c r="AJ23" s="1"/>
      <c r="AK23" s="1"/>
      <c r="AL23" s="1"/>
      <c r="AM23" s="1"/>
      <c r="AN23" s="1"/>
      <c r="AO23" s="1"/>
      <c r="AP23" s="1"/>
    </row>
    <row r="24" spans="1:42" x14ac:dyDescent="0.2">
      <c r="A24" s="1"/>
      <c r="B24" s="40"/>
      <c r="C24" s="33" t="s">
        <v>7</v>
      </c>
      <c r="D24" s="60">
        <v>3969075</v>
      </c>
      <c r="E24" s="25">
        <v>6609475</v>
      </c>
      <c r="F24" s="25">
        <v>7619231</v>
      </c>
      <c r="G24" s="25">
        <v>21919</v>
      </c>
      <c r="H24" s="25">
        <v>724</v>
      </c>
      <c r="I24" s="25"/>
      <c r="J24" s="25"/>
      <c r="K24" s="25"/>
      <c r="L24" s="25"/>
      <c r="M24" s="87"/>
      <c r="N24" s="87"/>
      <c r="O24" s="87"/>
      <c r="P24" s="87"/>
      <c r="Q24" s="87"/>
      <c r="R24" s="58"/>
      <c r="S24" s="107">
        <f t="shared" si="1"/>
        <v>18220424</v>
      </c>
      <c r="T24" s="6"/>
      <c r="U24" s="1"/>
      <c r="V24" s="1"/>
      <c r="W24" s="1"/>
      <c r="X24" s="1"/>
      <c r="Y24" s="1"/>
      <c r="Z24" s="1"/>
      <c r="AA24" s="1"/>
      <c r="AB24" s="1"/>
      <c r="AC24" s="1"/>
      <c r="AD24" s="1"/>
      <c r="AE24" s="1"/>
      <c r="AF24" s="1"/>
      <c r="AG24" s="1"/>
      <c r="AH24" s="1"/>
      <c r="AI24" s="1"/>
      <c r="AJ24" s="1"/>
      <c r="AK24" s="1"/>
      <c r="AL24" s="1"/>
      <c r="AM24" s="1"/>
      <c r="AN24" s="1"/>
      <c r="AO24" s="1"/>
      <c r="AP24" s="1"/>
    </row>
    <row r="25" spans="1:42" x14ac:dyDescent="0.2">
      <c r="A25" s="1"/>
      <c r="B25" s="40"/>
      <c r="C25" s="33" t="s">
        <v>8</v>
      </c>
      <c r="D25" s="60">
        <v>3983174</v>
      </c>
      <c r="E25" s="25">
        <v>6640941</v>
      </c>
      <c r="F25" s="25">
        <v>7662526</v>
      </c>
      <c r="G25" s="25">
        <v>22971</v>
      </c>
      <c r="H25" s="25">
        <v>817</v>
      </c>
      <c r="I25" s="25"/>
      <c r="J25" s="25"/>
      <c r="K25" s="25"/>
      <c r="L25" s="25"/>
      <c r="M25" s="87"/>
      <c r="N25" s="87"/>
      <c r="O25" s="87"/>
      <c r="P25" s="87"/>
      <c r="Q25" s="87"/>
      <c r="R25" s="58"/>
      <c r="S25" s="107">
        <f t="shared" si="1"/>
        <v>18310429</v>
      </c>
      <c r="T25" s="6"/>
      <c r="U25" s="1"/>
      <c r="V25" s="1"/>
      <c r="W25" s="1"/>
      <c r="X25" s="1"/>
      <c r="Y25" s="1"/>
      <c r="Z25" s="1"/>
      <c r="AA25" s="1"/>
      <c r="AB25" s="1"/>
      <c r="AC25" s="1"/>
      <c r="AD25" s="1"/>
      <c r="AE25" s="1"/>
      <c r="AF25" s="1"/>
      <c r="AG25" s="1"/>
      <c r="AH25" s="1"/>
      <c r="AI25" s="1"/>
      <c r="AJ25" s="1"/>
      <c r="AK25" s="1"/>
      <c r="AL25" s="1"/>
      <c r="AM25" s="1"/>
      <c r="AN25" s="1"/>
      <c r="AO25" s="1"/>
      <c r="AP25" s="1"/>
    </row>
    <row r="26" spans="1:42" x14ac:dyDescent="0.2">
      <c r="A26" s="1"/>
      <c r="B26" s="40"/>
      <c r="C26" s="33" t="s">
        <v>9</v>
      </c>
      <c r="D26" s="60">
        <v>4198241</v>
      </c>
      <c r="E26" s="25">
        <v>6716736</v>
      </c>
      <c r="F26" s="25">
        <v>7794771</v>
      </c>
      <c r="G26" s="25">
        <v>25000</v>
      </c>
      <c r="H26" s="25">
        <v>799</v>
      </c>
      <c r="I26" s="25"/>
      <c r="J26" s="25"/>
      <c r="K26" s="25"/>
      <c r="L26" s="25"/>
      <c r="M26" s="87"/>
      <c r="N26" s="87"/>
      <c r="O26" s="87"/>
      <c r="P26" s="87"/>
      <c r="Q26" s="87"/>
      <c r="R26" s="58"/>
      <c r="S26" s="107">
        <f t="shared" si="1"/>
        <v>18735547</v>
      </c>
      <c r="T26" s="6"/>
      <c r="U26" s="1"/>
      <c r="V26" s="1"/>
      <c r="W26" s="1"/>
      <c r="X26" s="1"/>
      <c r="Y26" s="1"/>
      <c r="Z26" s="1"/>
      <c r="AA26" s="1"/>
      <c r="AB26" s="1"/>
      <c r="AC26" s="1"/>
      <c r="AD26" s="1"/>
      <c r="AE26" s="1"/>
      <c r="AF26" s="1"/>
      <c r="AG26" s="1"/>
      <c r="AH26" s="1"/>
      <c r="AI26" s="1"/>
      <c r="AJ26" s="1"/>
      <c r="AK26" s="1"/>
      <c r="AL26" s="1"/>
      <c r="AM26" s="1"/>
      <c r="AN26" s="1"/>
      <c r="AO26" s="1"/>
      <c r="AP26" s="1"/>
    </row>
    <row r="27" spans="1:42" x14ac:dyDescent="0.2">
      <c r="A27" s="1"/>
      <c r="B27" s="40"/>
      <c r="C27" s="33" t="s">
        <v>10</v>
      </c>
      <c r="D27" s="60">
        <v>4203079</v>
      </c>
      <c r="E27" s="25">
        <v>6830983</v>
      </c>
      <c r="F27" s="25">
        <v>7802659</v>
      </c>
      <c r="G27" s="25">
        <v>27091</v>
      </c>
      <c r="H27" s="25">
        <v>647</v>
      </c>
      <c r="I27" s="25"/>
      <c r="J27" s="25"/>
      <c r="K27" s="25"/>
      <c r="L27" s="25"/>
      <c r="M27" s="87"/>
      <c r="N27" s="87"/>
      <c r="O27" s="87"/>
      <c r="P27" s="87"/>
      <c r="Q27" s="87"/>
      <c r="R27" s="58"/>
      <c r="S27" s="107">
        <f t="shared" si="1"/>
        <v>18864459</v>
      </c>
      <c r="T27" s="6"/>
      <c r="U27" s="1"/>
      <c r="V27" s="1"/>
      <c r="W27" s="1"/>
      <c r="X27" s="1"/>
      <c r="Y27" s="1"/>
      <c r="Z27" s="1"/>
      <c r="AA27" s="1"/>
      <c r="AB27" s="1"/>
      <c r="AC27" s="1"/>
      <c r="AD27" s="1"/>
      <c r="AE27" s="1"/>
      <c r="AF27" s="1"/>
      <c r="AG27" s="1"/>
      <c r="AH27" s="1"/>
      <c r="AI27" s="1"/>
      <c r="AJ27" s="1"/>
      <c r="AK27" s="1"/>
      <c r="AL27" s="1"/>
      <c r="AM27" s="1"/>
      <c r="AN27" s="1"/>
      <c r="AO27" s="1"/>
      <c r="AP27" s="1"/>
    </row>
    <row r="28" spans="1:42" ht="13.5" thickBot="1" x14ac:dyDescent="0.25">
      <c r="A28" s="1"/>
      <c r="B28" s="41"/>
      <c r="C28" s="35" t="s">
        <v>11</v>
      </c>
      <c r="D28" s="62">
        <v>4465518</v>
      </c>
      <c r="E28" s="63">
        <v>7229289</v>
      </c>
      <c r="F28" s="63">
        <v>8129251</v>
      </c>
      <c r="G28" s="63">
        <v>27557</v>
      </c>
      <c r="H28" s="63">
        <v>627</v>
      </c>
      <c r="I28" s="63"/>
      <c r="J28" s="63"/>
      <c r="K28" s="63"/>
      <c r="L28" s="63"/>
      <c r="M28" s="88"/>
      <c r="N28" s="88"/>
      <c r="O28" s="88"/>
      <c r="P28" s="88"/>
      <c r="Q28" s="88"/>
      <c r="R28" s="59"/>
      <c r="S28" s="109">
        <f t="shared" si="1"/>
        <v>19852242</v>
      </c>
      <c r="T28" s="6"/>
      <c r="U28" s="1"/>
      <c r="V28" s="1"/>
      <c r="W28" s="1"/>
      <c r="X28" s="1"/>
      <c r="Y28" s="1"/>
      <c r="Z28" s="1"/>
      <c r="AA28" s="1"/>
      <c r="AB28" s="1"/>
      <c r="AC28" s="1"/>
      <c r="AD28" s="1"/>
      <c r="AE28" s="1"/>
      <c r="AF28" s="1"/>
      <c r="AG28" s="1"/>
      <c r="AH28" s="1"/>
      <c r="AI28" s="1"/>
      <c r="AJ28" s="1"/>
      <c r="AK28" s="1"/>
      <c r="AL28" s="1"/>
      <c r="AM28" s="1"/>
      <c r="AN28" s="1"/>
      <c r="AO28" s="1"/>
      <c r="AP28" s="1"/>
    </row>
    <row r="29" spans="1:42" x14ac:dyDescent="0.2">
      <c r="A29" s="1"/>
      <c r="B29" s="42">
        <v>2011</v>
      </c>
      <c r="C29" s="33" t="s">
        <v>1</v>
      </c>
      <c r="D29" s="75">
        <v>4473411</v>
      </c>
      <c r="E29" s="65">
        <v>7257563</v>
      </c>
      <c r="F29" s="65">
        <v>8171923</v>
      </c>
      <c r="G29" s="65">
        <v>28694</v>
      </c>
      <c r="H29" s="65">
        <v>461</v>
      </c>
      <c r="I29" s="65"/>
      <c r="J29" s="65"/>
      <c r="K29" s="65"/>
      <c r="L29" s="65"/>
      <c r="M29" s="89"/>
      <c r="N29" s="87"/>
      <c r="O29" s="87"/>
      <c r="P29" s="87"/>
      <c r="Q29" s="87"/>
      <c r="R29" s="58"/>
      <c r="S29" s="108">
        <f t="shared" si="1"/>
        <v>19932052</v>
      </c>
      <c r="T29" s="6"/>
      <c r="U29" s="1"/>
      <c r="V29" s="1"/>
      <c r="W29" s="1"/>
      <c r="X29" s="1"/>
      <c r="Y29" s="1"/>
      <c r="Z29" s="1"/>
      <c r="AA29" s="1"/>
      <c r="AB29" s="1"/>
      <c r="AC29" s="1"/>
      <c r="AD29" s="1"/>
      <c r="AE29" s="1"/>
      <c r="AF29" s="1"/>
      <c r="AG29" s="1"/>
      <c r="AH29" s="1"/>
      <c r="AI29" s="1"/>
      <c r="AJ29" s="1"/>
      <c r="AK29" s="1"/>
      <c r="AL29" s="1"/>
      <c r="AM29" s="1"/>
      <c r="AN29" s="1"/>
      <c r="AO29" s="1"/>
      <c r="AP29" s="1"/>
    </row>
    <row r="30" spans="1:42" x14ac:dyDescent="0.2">
      <c r="A30" s="1"/>
      <c r="B30" s="40"/>
      <c r="C30" s="33" t="s">
        <v>33</v>
      </c>
      <c r="D30" s="60">
        <v>4513196</v>
      </c>
      <c r="E30" s="25">
        <v>7252982</v>
      </c>
      <c r="F30" s="25">
        <v>8218629</v>
      </c>
      <c r="G30" s="25">
        <v>29240</v>
      </c>
      <c r="H30" s="25">
        <v>529</v>
      </c>
      <c r="I30" s="25"/>
      <c r="J30" s="25"/>
      <c r="K30" s="25"/>
      <c r="L30" s="25"/>
      <c r="M30" s="87"/>
      <c r="N30" s="87"/>
      <c r="O30" s="87"/>
      <c r="P30" s="87"/>
      <c r="Q30" s="87"/>
      <c r="R30" s="58"/>
      <c r="S30" s="107">
        <f t="shared" si="1"/>
        <v>20014576</v>
      </c>
      <c r="T30" s="6"/>
      <c r="U30" s="1"/>
      <c r="V30" s="1"/>
      <c r="W30" s="1"/>
      <c r="X30" s="1"/>
      <c r="Y30" s="1"/>
      <c r="Z30" s="1"/>
      <c r="AA30" s="1"/>
      <c r="AB30" s="1"/>
      <c r="AC30" s="1"/>
      <c r="AD30" s="1"/>
      <c r="AE30" s="1"/>
      <c r="AF30" s="1"/>
      <c r="AG30" s="1"/>
      <c r="AH30" s="1"/>
      <c r="AI30" s="1"/>
      <c r="AJ30" s="1"/>
      <c r="AK30" s="1"/>
      <c r="AL30" s="1"/>
      <c r="AM30" s="1"/>
      <c r="AN30" s="1"/>
      <c r="AO30" s="1"/>
      <c r="AP30" s="1"/>
    </row>
    <row r="31" spans="1:42" x14ac:dyDescent="0.2">
      <c r="A31" s="1"/>
      <c r="B31" s="40"/>
      <c r="C31" s="33" t="s">
        <v>2</v>
      </c>
      <c r="D31" s="60">
        <v>4584536</v>
      </c>
      <c r="E31" s="25">
        <v>7431120</v>
      </c>
      <c r="F31" s="25">
        <v>8241809</v>
      </c>
      <c r="G31" s="25">
        <v>32914</v>
      </c>
      <c r="H31" s="25">
        <v>699</v>
      </c>
      <c r="I31" s="25"/>
      <c r="J31" s="25"/>
      <c r="K31" s="25"/>
      <c r="L31" s="25"/>
      <c r="M31" s="87"/>
      <c r="N31" s="87"/>
      <c r="O31" s="87"/>
      <c r="P31" s="87"/>
      <c r="Q31" s="87"/>
      <c r="R31" s="58"/>
      <c r="S31" s="107">
        <f t="shared" si="1"/>
        <v>20291078</v>
      </c>
      <c r="T31" s="6"/>
      <c r="U31" s="1"/>
      <c r="V31" s="1"/>
      <c r="W31" s="1"/>
      <c r="X31" s="1"/>
      <c r="Y31" s="1"/>
      <c r="Z31" s="1"/>
      <c r="AA31" s="1"/>
      <c r="AB31" s="1"/>
      <c r="AC31" s="1"/>
      <c r="AD31" s="1"/>
      <c r="AE31" s="1"/>
      <c r="AF31" s="1"/>
      <c r="AG31" s="1"/>
      <c r="AH31" s="1"/>
      <c r="AI31" s="1"/>
      <c r="AJ31" s="1"/>
      <c r="AK31" s="1"/>
      <c r="AL31" s="1"/>
      <c r="AM31" s="1"/>
      <c r="AN31" s="1"/>
      <c r="AO31" s="1"/>
      <c r="AP31" s="1"/>
    </row>
    <row r="32" spans="1:42" x14ac:dyDescent="0.2">
      <c r="A32" s="1"/>
      <c r="B32" s="76"/>
      <c r="C32" s="33" t="s">
        <v>3</v>
      </c>
      <c r="D32" s="60">
        <v>4640729</v>
      </c>
      <c r="E32" s="25">
        <v>7445199</v>
      </c>
      <c r="F32" s="25">
        <v>8321896</v>
      </c>
      <c r="G32" s="25">
        <v>32413</v>
      </c>
      <c r="H32" s="25">
        <v>703</v>
      </c>
      <c r="I32" s="25"/>
      <c r="J32" s="25"/>
      <c r="K32" s="25"/>
      <c r="L32" s="25"/>
      <c r="M32" s="87"/>
      <c r="N32" s="87"/>
      <c r="O32" s="87"/>
      <c r="P32" s="87"/>
      <c r="Q32" s="87"/>
      <c r="R32" s="58"/>
      <c r="S32" s="107">
        <f t="shared" si="1"/>
        <v>20440940</v>
      </c>
      <c r="T32" s="6"/>
      <c r="U32" s="1"/>
      <c r="V32" s="1"/>
      <c r="W32" s="1"/>
      <c r="X32" s="1"/>
      <c r="Y32" s="1"/>
      <c r="Z32" s="1"/>
      <c r="AA32" s="1"/>
      <c r="AB32" s="1"/>
      <c r="AC32" s="1"/>
      <c r="AD32" s="1"/>
      <c r="AE32" s="1"/>
      <c r="AF32" s="1"/>
      <c r="AG32" s="1"/>
      <c r="AH32" s="1"/>
      <c r="AI32" s="1"/>
      <c r="AJ32" s="1"/>
      <c r="AK32" s="1"/>
      <c r="AL32" s="1"/>
      <c r="AM32" s="1"/>
      <c r="AN32" s="1"/>
      <c r="AO32" s="1"/>
      <c r="AP32" s="1"/>
    </row>
    <row r="33" spans="1:42" x14ac:dyDescent="0.2">
      <c r="A33" s="1"/>
      <c r="B33" s="40"/>
      <c r="C33" s="33" t="s">
        <v>4</v>
      </c>
      <c r="D33" s="60">
        <v>4693205</v>
      </c>
      <c r="E33" s="25">
        <v>7567484</v>
      </c>
      <c r="F33" s="25">
        <v>8391284</v>
      </c>
      <c r="G33" s="25">
        <v>33401</v>
      </c>
      <c r="H33" s="25">
        <v>692</v>
      </c>
      <c r="I33" s="25"/>
      <c r="J33" s="25"/>
      <c r="K33" s="25"/>
      <c r="L33" s="25"/>
      <c r="M33" s="87"/>
      <c r="N33" s="87"/>
      <c r="O33" s="87"/>
      <c r="P33" s="87"/>
      <c r="Q33" s="87"/>
      <c r="R33" s="58"/>
      <c r="S33" s="107">
        <f t="shared" si="1"/>
        <v>20686066</v>
      </c>
      <c r="T33" s="6"/>
      <c r="U33" s="1"/>
      <c r="V33" s="1"/>
      <c r="W33" s="1"/>
      <c r="X33" s="1"/>
      <c r="Y33" s="1"/>
      <c r="Z33" s="1"/>
      <c r="AA33" s="1"/>
      <c r="AB33" s="1"/>
      <c r="AC33" s="1"/>
      <c r="AD33" s="1"/>
      <c r="AE33" s="1"/>
      <c r="AF33" s="1"/>
      <c r="AG33" s="1"/>
      <c r="AH33" s="1"/>
      <c r="AI33" s="1"/>
      <c r="AJ33" s="1"/>
      <c r="AK33" s="1"/>
      <c r="AL33" s="1"/>
      <c r="AM33" s="1"/>
      <c r="AN33" s="1"/>
      <c r="AO33" s="1"/>
      <c r="AP33" s="1"/>
    </row>
    <row r="34" spans="1:42" x14ac:dyDescent="0.2">
      <c r="A34" s="1"/>
      <c r="B34" s="40"/>
      <c r="C34" s="33" t="s">
        <v>5</v>
      </c>
      <c r="D34" s="60">
        <v>4737198</v>
      </c>
      <c r="E34" s="25">
        <v>7616316</v>
      </c>
      <c r="F34" s="25">
        <v>8411562</v>
      </c>
      <c r="G34" s="25">
        <v>33297</v>
      </c>
      <c r="H34" s="25">
        <v>684</v>
      </c>
      <c r="I34" s="25"/>
      <c r="J34" s="25"/>
      <c r="K34" s="25"/>
      <c r="L34" s="25"/>
      <c r="M34" s="87"/>
      <c r="N34" s="87"/>
      <c r="O34" s="87"/>
      <c r="P34" s="87"/>
      <c r="Q34" s="87"/>
      <c r="R34" s="58"/>
      <c r="S34" s="107">
        <f t="shared" si="1"/>
        <v>20799057</v>
      </c>
      <c r="T34" s="6"/>
      <c r="U34" s="1"/>
      <c r="V34" s="1"/>
      <c r="W34" s="1"/>
      <c r="X34" s="1"/>
      <c r="Y34" s="1"/>
      <c r="Z34" s="1"/>
      <c r="AA34" s="1"/>
      <c r="AB34" s="1"/>
      <c r="AC34" s="1"/>
      <c r="AD34" s="1"/>
      <c r="AE34" s="1"/>
      <c r="AF34" s="1"/>
      <c r="AG34" s="1"/>
      <c r="AH34" s="1"/>
      <c r="AI34" s="1"/>
      <c r="AJ34" s="1"/>
      <c r="AK34" s="1"/>
      <c r="AL34" s="1"/>
      <c r="AM34" s="1"/>
      <c r="AN34" s="1"/>
      <c r="AO34" s="1"/>
      <c r="AP34" s="1"/>
    </row>
    <row r="35" spans="1:42" x14ac:dyDescent="0.2">
      <c r="A35" s="1"/>
      <c r="B35" s="76"/>
      <c r="C35" s="33" t="s">
        <v>6</v>
      </c>
      <c r="D35" s="60">
        <v>4801336</v>
      </c>
      <c r="E35" s="25">
        <v>7755542</v>
      </c>
      <c r="F35" s="25">
        <v>8421314</v>
      </c>
      <c r="G35" s="25">
        <v>32869</v>
      </c>
      <c r="H35" s="25">
        <v>652</v>
      </c>
      <c r="I35" s="25"/>
      <c r="J35" s="25"/>
      <c r="K35" s="25"/>
      <c r="L35" s="25"/>
      <c r="M35" s="87"/>
      <c r="N35" s="87"/>
      <c r="O35" s="87"/>
      <c r="P35" s="87"/>
      <c r="Q35" s="87"/>
      <c r="R35" s="58"/>
      <c r="S35" s="107">
        <f t="shared" si="1"/>
        <v>21011713</v>
      </c>
      <c r="T35" s="6"/>
      <c r="U35" s="1"/>
      <c r="V35" s="1"/>
      <c r="W35" s="1"/>
      <c r="X35" s="1"/>
      <c r="Y35" s="1"/>
      <c r="Z35" s="1"/>
      <c r="AA35" s="1"/>
      <c r="AB35" s="1"/>
      <c r="AC35" s="1"/>
      <c r="AD35" s="1"/>
      <c r="AE35" s="1"/>
      <c r="AF35" s="1"/>
      <c r="AG35" s="1"/>
      <c r="AH35" s="1"/>
      <c r="AI35" s="1"/>
      <c r="AJ35" s="1"/>
      <c r="AK35" s="1"/>
      <c r="AL35" s="1"/>
      <c r="AM35" s="1"/>
      <c r="AN35" s="1"/>
      <c r="AO35" s="1"/>
      <c r="AP35" s="1"/>
    </row>
    <row r="36" spans="1:42" x14ac:dyDescent="0.2">
      <c r="A36" s="1"/>
      <c r="B36" s="40"/>
      <c r="C36" s="33" t="s">
        <v>7</v>
      </c>
      <c r="D36" s="60">
        <v>4867585</v>
      </c>
      <c r="E36" s="25">
        <v>7821161</v>
      </c>
      <c r="F36" s="25">
        <v>8422226</v>
      </c>
      <c r="G36" s="25">
        <v>34697</v>
      </c>
      <c r="H36" s="25">
        <v>733</v>
      </c>
      <c r="I36" s="25">
        <v>92</v>
      </c>
      <c r="J36" s="25"/>
      <c r="K36" s="25"/>
      <c r="L36" s="25"/>
      <c r="M36" s="87"/>
      <c r="N36" s="87"/>
      <c r="O36" s="87"/>
      <c r="P36" s="87"/>
      <c r="Q36" s="87"/>
      <c r="R36" s="58"/>
      <c r="S36" s="107">
        <f t="shared" si="1"/>
        <v>21146494</v>
      </c>
      <c r="T36" s="6"/>
      <c r="U36" s="1"/>
      <c r="V36" s="1"/>
      <c r="W36" s="1"/>
      <c r="X36" s="1"/>
      <c r="Y36" s="1"/>
      <c r="Z36" s="1"/>
      <c r="AA36" s="1"/>
      <c r="AB36" s="1"/>
      <c r="AC36" s="1"/>
      <c r="AD36" s="1"/>
      <c r="AE36" s="1"/>
      <c r="AF36" s="1"/>
      <c r="AG36" s="1"/>
      <c r="AH36" s="1"/>
      <c r="AI36" s="1"/>
      <c r="AJ36" s="1"/>
      <c r="AK36" s="1"/>
      <c r="AL36" s="1"/>
      <c r="AM36" s="1"/>
      <c r="AN36" s="1"/>
      <c r="AO36" s="1"/>
      <c r="AP36" s="1"/>
    </row>
    <row r="37" spans="1:42" x14ac:dyDescent="0.2">
      <c r="A37" s="1"/>
      <c r="B37" s="40"/>
      <c r="C37" s="33" t="s">
        <v>8</v>
      </c>
      <c r="D37" s="60">
        <v>5089155</v>
      </c>
      <c r="E37" s="25">
        <v>7877392</v>
      </c>
      <c r="F37" s="25">
        <v>8420109</v>
      </c>
      <c r="G37" s="25">
        <v>34187</v>
      </c>
      <c r="H37" s="25">
        <v>478</v>
      </c>
      <c r="I37" s="25"/>
      <c r="J37" s="25"/>
      <c r="K37" s="25"/>
      <c r="L37" s="25"/>
      <c r="M37" s="87"/>
      <c r="N37" s="87"/>
      <c r="O37" s="87"/>
      <c r="P37" s="87"/>
      <c r="Q37" s="87"/>
      <c r="R37" s="58"/>
      <c r="S37" s="107">
        <f t="shared" si="1"/>
        <v>21421321</v>
      </c>
      <c r="T37" s="6"/>
      <c r="U37" s="1"/>
      <c r="V37" s="1"/>
      <c r="W37" s="1"/>
      <c r="X37" s="1"/>
      <c r="Y37" s="1"/>
      <c r="Z37" s="1"/>
      <c r="AA37" s="1"/>
      <c r="AB37" s="1"/>
      <c r="AC37" s="1"/>
      <c r="AD37" s="1"/>
      <c r="AE37" s="1"/>
      <c r="AF37" s="1"/>
      <c r="AG37" s="1"/>
      <c r="AH37" s="1"/>
      <c r="AI37" s="1"/>
      <c r="AJ37" s="1"/>
      <c r="AK37" s="1"/>
      <c r="AL37" s="1"/>
      <c r="AM37" s="1"/>
      <c r="AN37" s="1"/>
      <c r="AO37" s="1"/>
      <c r="AP37" s="1"/>
    </row>
    <row r="38" spans="1:42" x14ac:dyDescent="0.2">
      <c r="A38" s="1"/>
      <c r="B38" s="40"/>
      <c r="C38" s="33" t="s">
        <v>9</v>
      </c>
      <c r="D38" s="60">
        <v>5092823</v>
      </c>
      <c r="E38" s="25">
        <v>7953669</v>
      </c>
      <c r="F38" s="25">
        <v>8416323</v>
      </c>
      <c r="G38" s="25">
        <v>35314</v>
      </c>
      <c r="H38" s="25">
        <v>1061</v>
      </c>
      <c r="I38" s="25">
        <v>276</v>
      </c>
      <c r="J38" s="25"/>
      <c r="K38" s="25"/>
      <c r="L38" s="25"/>
      <c r="M38" s="87"/>
      <c r="N38" s="87"/>
      <c r="O38" s="87"/>
      <c r="P38" s="87"/>
      <c r="Q38" s="87"/>
      <c r="R38" s="58"/>
      <c r="S38" s="107">
        <f t="shared" si="1"/>
        <v>21499466</v>
      </c>
      <c r="T38" s="6"/>
      <c r="U38" s="1"/>
      <c r="V38" s="1"/>
      <c r="W38" s="1"/>
      <c r="X38" s="1"/>
      <c r="Y38" s="1"/>
      <c r="Z38" s="1"/>
      <c r="AA38" s="1"/>
      <c r="AB38" s="1"/>
      <c r="AC38" s="1"/>
      <c r="AD38" s="1"/>
      <c r="AE38" s="1"/>
      <c r="AF38" s="1"/>
      <c r="AG38" s="1"/>
      <c r="AH38" s="1"/>
      <c r="AI38" s="1"/>
      <c r="AJ38" s="1"/>
      <c r="AK38" s="1"/>
      <c r="AL38" s="1"/>
      <c r="AM38" s="1"/>
      <c r="AN38" s="1"/>
      <c r="AO38" s="1"/>
      <c r="AP38" s="1"/>
    </row>
    <row r="39" spans="1:42" x14ac:dyDescent="0.2">
      <c r="A39" s="1"/>
      <c r="B39" s="40"/>
      <c r="C39" s="33" t="s">
        <v>10</v>
      </c>
      <c r="D39" s="60">
        <v>5136903</v>
      </c>
      <c r="E39" s="25">
        <v>7998668</v>
      </c>
      <c r="F39" s="25">
        <v>8468276</v>
      </c>
      <c r="G39" s="25">
        <v>36428</v>
      </c>
      <c r="H39" s="25">
        <v>1029</v>
      </c>
      <c r="I39" s="25">
        <v>489</v>
      </c>
      <c r="J39" s="25"/>
      <c r="K39" s="25"/>
      <c r="L39" s="25"/>
      <c r="M39" s="87"/>
      <c r="N39" s="87"/>
      <c r="O39" s="87"/>
      <c r="P39" s="87"/>
      <c r="Q39" s="87"/>
      <c r="R39" s="58"/>
      <c r="S39" s="107">
        <f t="shared" si="1"/>
        <v>21641793</v>
      </c>
      <c r="T39" s="6"/>
      <c r="U39" s="1"/>
      <c r="V39" s="1"/>
      <c r="W39" s="1"/>
      <c r="X39" s="1"/>
      <c r="Y39" s="1"/>
      <c r="Z39" s="1"/>
      <c r="AA39" s="1"/>
      <c r="AB39" s="1"/>
      <c r="AC39" s="1"/>
      <c r="AD39" s="1"/>
      <c r="AE39" s="1"/>
      <c r="AF39" s="1"/>
      <c r="AG39" s="1"/>
      <c r="AH39" s="1"/>
      <c r="AI39" s="1"/>
      <c r="AJ39" s="1"/>
      <c r="AK39" s="1"/>
      <c r="AL39" s="1"/>
      <c r="AM39" s="1"/>
      <c r="AN39" s="1"/>
      <c r="AO39" s="1"/>
      <c r="AP39" s="1"/>
    </row>
    <row r="40" spans="1:42" ht="13.5" thickBot="1" x14ac:dyDescent="0.25">
      <c r="A40" s="1"/>
      <c r="B40" s="90"/>
      <c r="C40" s="35" t="s">
        <v>11</v>
      </c>
      <c r="D40" s="62">
        <v>5163199</v>
      </c>
      <c r="E40" s="63">
        <v>8355931</v>
      </c>
      <c r="F40" s="63">
        <v>8756608</v>
      </c>
      <c r="G40" s="63">
        <v>37413</v>
      </c>
      <c r="H40" s="63">
        <v>1176</v>
      </c>
      <c r="I40" s="63">
        <v>921</v>
      </c>
      <c r="J40" s="63"/>
      <c r="K40" s="63"/>
      <c r="L40" s="63"/>
      <c r="M40" s="88"/>
      <c r="N40" s="88"/>
      <c r="O40" s="88"/>
      <c r="P40" s="88"/>
      <c r="Q40" s="88"/>
      <c r="R40" s="59"/>
      <c r="S40" s="109">
        <f t="shared" si="1"/>
        <v>22315248</v>
      </c>
      <c r="T40" s="6"/>
      <c r="U40" s="1"/>
      <c r="V40" s="1"/>
      <c r="W40" s="1"/>
      <c r="X40" s="1"/>
      <c r="Y40" s="1"/>
      <c r="Z40" s="1"/>
      <c r="AA40" s="1"/>
      <c r="AB40" s="1"/>
      <c r="AC40" s="1"/>
      <c r="AD40" s="1"/>
      <c r="AE40" s="1"/>
      <c r="AF40" s="1"/>
      <c r="AG40" s="1"/>
      <c r="AH40" s="1"/>
      <c r="AI40" s="1"/>
      <c r="AJ40" s="1"/>
      <c r="AK40" s="1"/>
      <c r="AL40" s="1"/>
      <c r="AM40" s="1"/>
      <c r="AN40" s="1"/>
      <c r="AO40" s="1"/>
      <c r="AP40" s="1"/>
    </row>
    <row r="41" spans="1:42" x14ac:dyDescent="0.2">
      <c r="A41" s="1"/>
      <c r="B41" s="42">
        <v>2012</v>
      </c>
      <c r="C41" s="31" t="s">
        <v>1</v>
      </c>
      <c r="D41" s="75">
        <v>5200148</v>
      </c>
      <c r="E41" s="65">
        <v>8450622</v>
      </c>
      <c r="F41" s="65">
        <v>8885782</v>
      </c>
      <c r="G41" s="65">
        <v>36819</v>
      </c>
      <c r="H41" s="65">
        <v>1128</v>
      </c>
      <c r="I41" s="65">
        <v>1052</v>
      </c>
      <c r="J41" s="65"/>
      <c r="K41" s="65">
        <v>2479</v>
      </c>
      <c r="L41" s="65"/>
      <c r="M41" s="89"/>
      <c r="N41" s="87"/>
      <c r="O41" s="87"/>
      <c r="P41" s="87"/>
      <c r="Q41" s="87"/>
      <c r="R41" s="58"/>
      <c r="S41" s="108">
        <f t="shared" si="1"/>
        <v>22578030</v>
      </c>
      <c r="T41" s="6"/>
      <c r="U41" s="1"/>
      <c r="V41" s="1"/>
      <c r="W41" s="1"/>
      <c r="X41" s="1"/>
      <c r="Y41" s="1"/>
      <c r="Z41" s="1"/>
      <c r="AA41" s="1"/>
      <c r="AB41" s="1"/>
      <c r="AC41" s="1"/>
      <c r="AD41" s="1"/>
      <c r="AE41" s="1"/>
      <c r="AF41" s="1"/>
      <c r="AG41" s="1"/>
      <c r="AH41" s="1"/>
      <c r="AI41" s="1"/>
      <c r="AJ41" s="1"/>
      <c r="AK41" s="1"/>
      <c r="AL41" s="1"/>
      <c r="AM41" s="1"/>
      <c r="AN41" s="1"/>
      <c r="AO41" s="1"/>
      <c r="AP41" s="1"/>
    </row>
    <row r="42" spans="1:42" x14ac:dyDescent="0.2">
      <c r="A42" s="1"/>
      <c r="B42" s="40"/>
      <c r="C42" s="33" t="s">
        <v>33</v>
      </c>
      <c r="D42" s="60">
        <v>5232360</v>
      </c>
      <c r="E42" s="25">
        <v>8293301</v>
      </c>
      <c r="F42" s="25">
        <v>8603696</v>
      </c>
      <c r="G42" s="25">
        <v>36119</v>
      </c>
      <c r="H42" s="25">
        <v>1205</v>
      </c>
      <c r="I42" s="25">
        <v>1143</v>
      </c>
      <c r="J42" s="25"/>
      <c r="K42" s="25">
        <v>3362</v>
      </c>
      <c r="L42" s="25"/>
      <c r="M42" s="87"/>
      <c r="N42" s="87"/>
      <c r="O42" s="87"/>
      <c r="P42" s="87"/>
      <c r="Q42" s="87"/>
      <c r="R42" s="58"/>
      <c r="S42" s="107">
        <f t="shared" si="1"/>
        <v>22171186</v>
      </c>
      <c r="T42" s="6"/>
      <c r="U42" s="1"/>
      <c r="V42" s="1"/>
      <c r="W42" s="1"/>
      <c r="X42" s="1"/>
      <c r="Y42" s="1"/>
      <c r="Z42" s="1"/>
      <c r="AA42" s="1"/>
      <c r="AB42" s="1"/>
      <c r="AC42" s="1"/>
      <c r="AD42" s="1"/>
      <c r="AE42" s="1"/>
      <c r="AF42" s="1"/>
      <c r="AG42" s="1"/>
      <c r="AH42" s="1"/>
      <c r="AI42" s="1"/>
      <c r="AJ42" s="1"/>
      <c r="AK42" s="1"/>
      <c r="AL42" s="1"/>
      <c r="AM42" s="1"/>
      <c r="AN42" s="1"/>
      <c r="AO42" s="1"/>
      <c r="AP42" s="1"/>
    </row>
    <row r="43" spans="1:42" x14ac:dyDescent="0.2">
      <c r="A43" s="1"/>
      <c r="B43" s="76"/>
      <c r="C43" s="33" t="s">
        <v>2</v>
      </c>
      <c r="D43" s="60">
        <v>5293574</v>
      </c>
      <c r="E43" s="25">
        <v>8611505</v>
      </c>
      <c r="F43" s="25">
        <v>8637902</v>
      </c>
      <c r="G43" s="25">
        <v>40487</v>
      </c>
      <c r="H43" s="25">
        <v>1335</v>
      </c>
      <c r="I43" s="25">
        <v>1388</v>
      </c>
      <c r="J43" s="25"/>
      <c r="K43" s="25">
        <v>5633</v>
      </c>
      <c r="L43" s="25"/>
      <c r="M43" s="87"/>
      <c r="N43" s="87"/>
      <c r="O43" s="87"/>
      <c r="P43" s="87"/>
      <c r="Q43" s="87"/>
      <c r="R43" s="58"/>
      <c r="S43" s="107">
        <f t="shared" si="1"/>
        <v>22591824</v>
      </c>
      <c r="T43" s="6"/>
      <c r="U43" s="1"/>
      <c r="V43" s="1"/>
      <c r="W43" s="1"/>
      <c r="X43" s="1"/>
      <c r="Y43" s="1"/>
      <c r="Z43" s="1"/>
      <c r="AA43" s="1"/>
      <c r="AB43" s="1"/>
      <c r="AC43" s="1"/>
      <c r="AD43" s="1"/>
      <c r="AE43" s="1"/>
      <c r="AF43" s="1"/>
      <c r="AG43" s="1"/>
      <c r="AH43" s="1"/>
      <c r="AI43" s="1"/>
      <c r="AJ43" s="1"/>
      <c r="AK43" s="1"/>
      <c r="AL43" s="1"/>
      <c r="AM43" s="1"/>
      <c r="AN43" s="1"/>
      <c r="AO43" s="1"/>
      <c r="AP43" s="1"/>
    </row>
    <row r="44" spans="1:42" x14ac:dyDescent="0.2">
      <c r="A44" s="1"/>
      <c r="B44" s="76"/>
      <c r="C44" s="33" t="s">
        <v>3</v>
      </c>
      <c r="D44" s="60">
        <v>5321071</v>
      </c>
      <c r="E44" s="25">
        <v>8538855</v>
      </c>
      <c r="F44" s="25">
        <v>8645743</v>
      </c>
      <c r="G44" s="25">
        <v>40314</v>
      </c>
      <c r="H44" s="25">
        <v>1295</v>
      </c>
      <c r="I44" s="25">
        <v>1466</v>
      </c>
      <c r="J44" s="25">
        <v>4152</v>
      </c>
      <c r="K44" s="25">
        <v>8727</v>
      </c>
      <c r="L44" s="25"/>
      <c r="M44" s="87"/>
      <c r="N44" s="87"/>
      <c r="O44" s="87"/>
      <c r="P44" s="87"/>
      <c r="Q44" s="87"/>
      <c r="R44" s="58"/>
      <c r="S44" s="107">
        <f t="shared" si="1"/>
        <v>22561623</v>
      </c>
      <c r="T44" s="6"/>
      <c r="U44" s="1"/>
      <c r="V44" s="1"/>
      <c r="W44" s="1"/>
      <c r="X44" s="1"/>
      <c r="Y44" s="1"/>
      <c r="Z44" s="1"/>
      <c r="AA44" s="1"/>
      <c r="AB44" s="1"/>
      <c r="AC44" s="1"/>
      <c r="AD44" s="1"/>
      <c r="AE44" s="1"/>
      <c r="AF44" s="1"/>
      <c r="AG44" s="1"/>
      <c r="AH44" s="1"/>
      <c r="AI44" s="1"/>
      <c r="AJ44" s="1"/>
      <c r="AK44" s="1"/>
      <c r="AL44" s="1"/>
      <c r="AM44" s="1"/>
      <c r="AN44" s="1"/>
      <c r="AO44" s="1"/>
      <c r="AP44" s="1"/>
    </row>
    <row r="45" spans="1:42" x14ac:dyDescent="0.2">
      <c r="A45" s="1"/>
      <c r="B45" s="40"/>
      <c r="C45" s="33" t="s">
        <v>4</v>
      </c>
      <c r="D45" s="60">
        <v>5355045</v>
      </c>
      <c r="E45" s="25">
        <v>8587341</v>
      </c>
      <c r="F45" s="25">
        <v>8595245</v>
      </c>
      <c r="G45" s="25">
        <v>44558</v>
      </c>
      <c r="H45" s="25">
        <v>1604</v>
      </c>
      <c r="I45" s="25">
        <v>1838</v>
      </c>
      <c r="J45" s="25">
        <v>14499</v>
      </c>
      <c r="K45" s="25">
        <v>14081</v>
      </c>
      <c r="L45" s="25"/>
      <c r="M45" s="87"/>
      <c r="N45" s="87"/>
      <c r="O45" s="87"/>
      <c r="P45" s="87"/>
      <c r="Q45" s="87"/>
      <c r="R45" s="58"/>
      <c r="S45" s="107">
        <f t="shared" si="1"/>
        <v>22614211</v>
      </c>
      <c r="T45" s="6"/>
      <c r="U45" s="1"/>
      <c r="V45" s="1"/>
      <c r="W45" s="1"/>
      <c r="X45" s="1"/>
      <c r="Y45" s="1"/>
      <c r="Z45" s="1"/>
      <c r="AA45" s="1"/>
      <c r="AB45" s="1"/>
      <c r="AC45" s="1"/>
      <c r="AD45" s="1"/>
      <c r="AE45" s="1"/>
      <c r="AF45" s="1"/>
      <c r="AG45" s="1"/>
      <c r="AH45" s="1"/>
      <c r="AI45" s="1"/>
      <c r="AJ45" s="1"/>
      <c r="AK45" s="1"/>
      <c r="AL45" s="1"/>
      <c r="AM45" s="1"/>
      <c r="AN45" s="1"/>
      <c r="AO45" s="1"/>
      <c r="AP45" s="1"/>
    </row>
    <row r="46" spans="1:42" x14ac:dyDescent="0.2">
      <c r="A46" s="1"/>
      <c r="B46" s="76"/>
      <c r="C46" s="33" t="s">
        <v>5</v>
      </c>
      <c r="D46" s="60">
        <v>5376433</v>
      </c>
      <c r="E46" s="25">
        <v>8511502</v>
      </c>
      <c r="F46" s="25">
        <v>8317041</v>
      </c>
      <c r="G46" s="25">
        <v>53200</v>
      </c>
      <c r="H46" s="25">
        <v>3716</v>
      </c>
      <c r="I46" s="25">
        <v>2186</v>
      </c>
      <c r="J46" s="25">
        <v>31368</v>
      </c>
      <c r="K46" s="25">
        <v>23047</v>
      </c>
      <c r="L46" s="25"/>
      <c r="M46" s="87"/>
      <c r="N46" s="87"/>
      <c r="O46" s="87"/>
      <c r="P46" s="87"/>
      <c r="Q46" s="87"/>
      <c r="R46" s="58"/>
      <c r="S46" s="107">
        <f t="shared" si="1"/>
        <v>22318493</v>
      </c>
      <c r="T46" s="6"/>
      <c r="U46" s="1"/>
      <c r="V46" s="1"/>
      <c r="W46" s="1"/>
      <c r="X46" s="1"/>
      <c r="Y46" s="1"/>
      <c r="Z46" s="1"/>
      <c r="AA46" s="1"/>
      <c r="AB46" s="1"/>
      <c r="AC46" s="1"/>
      <c r="AD46" s="1"/>
      <c r="AE46" s="1"/>
      <c r="AF46" s="1"/>
      <c r="AG46" s="1"/>
      <c r="AH46" s="1"/>
      <c r="AI46" s="1"/>
      <c r="AJ46" s="1"/>
      <c r="AK46" s="1"/>
      <c r="AL46" s="1"/>
      <c r="AM46" s="1"/>
      <c r="AN46" s="1"/>
      <c r="AO46" s="1"/>
      <c r="AP46" s="1"/>
    </row>
    <row r="47" spans="1:42" x14ac:dyDescent="0.2">
      <c r="A47" s="1"/>
      <c r="B47" s="76"/>
      <c r="C47" s="33" t="s">
        <v>6</v>
      </c>
      <c r="D47" s="60">
        <v>5397012</v>
      </c>
      <c r="E47" s="25">
        <v>8580734</v>
      </c>
      <c r="F47" s="25">
        <v>8748305</v>
      </c>
      <c r="G47" s="25">
        <v>61053</v>
      </c>
      <c r="H47" s="25">
        <v>3699</v>
      </c>
      <c r="I47" s="25">
        <v>2427</v>
      </c>
      <c r="J47" s="25">
        <v>39367</v>
      </c>
      <c r="K47" s="25">
        <v>31347</v>
      </c>
      <c r="L47" s="25">
        <v>20</v>
      </c>
      <c r="M47" s="87"/>
      <c r="N47" s="87"/>
      <c r="O47" s="87"/>
      <c r="P47" s="87"/>
      <c r="Q47" s="87"/>
      <c r="R47" s="58"/>
      <c r="S47" s="107">
        <f t="shared" si="1"/>
        <v>22863964</v>
      </c>
      <c r="T47" s="6"/>
      <c r="U47" s="1"/>
      <c r="V47" s="1"/>
      <c r="W47" s="1"/>
      <c r="X47" s="1"/>
      <c r="Y47" s="1"/>
      <c r="Z47" s="1"/>
      <c r="AA47" s="1"/>
      <c r="AB47" s="1"/>
      <c r="AC47" s="1"/>
      <c r="AD47" s="1"/>
      <c r="AE47" s="1"/>
      <c r="AF47" s="1"/>
      <c r="AG47" s="1"/>
      <c r="AH47" s="1"/>
      <c r="AI47" s="1"/>
      <c r="AJ47" s="1"/>
      <c r="AK47" s="1"/>
      <c r="AL47" s="1"/>
      <c r="AM47" s="1"/>
      <c r="AN47" s="1"/>
      <c r="AO47" s="1"/>
      <c r="AP47" s="1"/>
    </row>
    <row r="48" spans="1:42" x14ac:dyDescent="0.2">
      <c r="A48" s="1"/>
      <c r="B48" s="40"/>
      <c r="C48" s="33" t="s">
        <v>7</v>
      </c>
      <c r="D48" s="60">
        <v>5419036</v>
      </c>
      <c r="E48" s="25">
        <v>8599872</v>
      </c>
      <c r="F48" s="25">
        <v>8895241</v>
      </c>
      <c r="G48" s="25">
        <v>75382</v>
      </c>
      <c r="H48" s="25">
        <v>3924</v>
      </c>
      <c r="I48" s="25">
        <v>2729</v>
      </c>
      <c r="J48" s="25">
        <v>54413</v>
      </c>
      <c r="K48" s="25">
        <v>41598</v>
      </c>
      <c r="L48" s="25">
        <v>73</v>
      </c>
      <c r="M48" s="87"/>
      <c r="N48" s="87"/>
      <c r="O48" s="87"/>
      <c r="P48" s="87"/>
      <c r="Q48" s="87"/>
      <c r="R48" s="58"/>
      <c r="S48" s="107">
        <f t="shared" si="1"/>
        <v>23092268</v>
      </c>
      <c r="T48" s="6"/>
      <c r="U48" s="1"/>
      <c r="V48" s="1"/>
      <c r="W48" s="1"/>
      <c r="X48" s="1"/>
      <c r="Y48" s="1"/>
      <c r="Z48" s="1"/>
      <c r="AA48" s="1"/>
      <c r="AB48" s="1"/>
      <c r="AC48" s="1"/>
      <c r="AD48" s="1"/>
      <c r="AE48" s="1"/>
      <c r="AF48" s="1"/>
      <c r="AG48" s="1"/>
      <c r="AH48" s="1"/>
      <c r="AI48" s="1"/>
      <c r="AJ48" s="1"/>
      <c r="AK48" s="1"/>
      <c r="AL48" s="1"/>
      <c r="AM48" s="1"/>
      <c r="AN48" s="1"/>
      <c r="AO48" s="1"/>
      <c r="AP48" s="1"/>
    </row>
    <row r="49" spans="1:42" x14ac:dyDescent="0.2">
      <c r="A49" s="1"/>
      <c r="B49" s="76"/>
      <c r="C49" s="33" t="s">
        <v>8</v>
      </c>
      <c r="D49" s="60">
        <v>5441414</v>
      </c>
      <c r="E49" s="25">
        <v>8595548</v>
      </c>
      <c r="F49" s="25">
        <v>8779762</v>
      </c>
      <c r="G49" s="25">
        <v>87240</v>
      </c>
      <c r="H49" s="25">
        <v>4041</v>
      </c>
      <c r="I49" s="25">
        <v>2845</v>
      </c>
      <c r="J49" s="25">
        <v>66228</v>
      </c>
      <c r="K49" s="25">
        <v>48466</v>
      </c>
      <c r="L49" s="25">
        <v>254</v>
      </c>
      <c r="M49" s="87"/>
      <c r="N49" s="87"/>
      <c r="O49" s="87"/>
      <c r="P49" s="87"/>
      <c r="Q49" s="87"/>
      <c r="R49" s="58"/>
      <c r="S49" s="107">
        <f t="shared" si="1"/>
        <v>23025798</v>
      </c>
      <c r="T49" s="6"/>
      <c r="U49" s="1"/>
      <c r="V49" s="1"/>
      <c r="W49" s="1"/>
      <c r="X49" s="1"/>
      <c r="Y49" s="1"/>
      <c r="Z49" s="1"/>
      <c r="AA49" s="1"/>
      <c r="AB49" s="1"/>
      <c r="AC49" s="1"/>
      <c r="AD49" s="1"/>
      <c r="AE49" s="1"/>
      <c r="AF49" s="1"/>
      <c r="AG49" s="1"/>
      <c r="AH49" s="1"/>
      <c r="AI49" s="1"/>
      <c r="AJ49" s="1"/>
      <c r="AK49" s="1"/>
      <c r="AL49" s="1"/>
      <c r="AM49" s="1"/>
      <c r="AN49" s="1"/>
      <c r="AO49" s="1"/>
      <c r="AP49" s="1"/>
    </row>
    <row r="50" spans="1:42" x14ac:dyDescent="0.2">
      <c r="A50" s="1"/>
      <c r="B50" s="76"/>
      <c r="C50" s="33" t="s">
        <v>9</v>
      </c>
      <c r="D50" s="60">
        <v>5482263</v>
      </c>
      <c r="E50" s="25">
        <v>8575280</v>
      </c>
      <c r="F50" s="25">
        <v>8851143</v>
      </c>
      <c r="G50" s="25">
        <v>92475</v>
      </c>
      <c r="H50" s="25">
        <v>3970</v>
      </c>
      <c r="I50" s="25">
        <v>3025</v>
      </c>
      <c r="J50" s="25">
        <v>79836</v>
      </c>
      <c r="K50" s="25">
        <v>59322</v>
      </c>
      <c r="L50" s="25">
        <v>559</v>
      </c>
      <c r="M50" s="87"/>
      <c r="N50" s="87"/>
      <c r="O50" s="87"/>
      <c r="P50" s="87"/>
      <c r="Q50" s="87"/>
      <c r="R50" s="58"/>
      <c r="S50" s="107">
        <f t="shared" si="1"/>
        <v>23147873</v>
      </c>
      <c r="T50" s="6"/>
      <c r="U50" s="1"/>
      <c r="V50" s="1"/>
      <c r="W50" s="1"/>
      <c r="X50" s="1"/>
      <c r="Y50" s="1"/>
      <c r="Z50" s="1"/>
      <c r="AA50" s="1"/>
      <c r="AB50" s="1"/>
      <c r="AC50" s="1"/>
      <c r="AD50" s="1"/>
      <c r="AE50" s="1"/>
      <c r="AF50" s="1"/>
      <c r="AG50" s="1"/>
      <c r="AH50" s="1"/>
      <c r="AI50" s="1"/>
      <c r="AJ50" s="1"/>
      <c r="AK50" s="1"/>
      <c r="AL50" s="1"/>
      <c r="AM50" s="1"/>
      <c r="AN50" s="1"/>
      <c r="AO50" s="1"/>
      <c r="AP50" s="1"/>
    </row>
    <row r="51" spans="1:42" x14ac:dyDescent="0.2">
      <c r="A51" s="1"/>
      <c r="B51" s="40"/>
      <c r="C51" s="33" t="s">
        <v>10</v>
      </c>
      <c r="D51" s="60">
        <v>5552399</v>
      </c>
      <c r="E51" s="25">
        <v>8605095</v>
      </c>
      <c r="F51" s="25">
        <v>8747073</v>
      </c>
      <c r="G51" s="25">
        <v>93150</v>
      </c>
      <c r="H51" s="25">
        <v>1848</v>
      </c>
      <c r="I51" s="25">
        <v>3020</v>
      </c>
      <c r="J51" s="25">
        <v>87581</v>
      </c>
      <c r="K51" s="25">
        <v>60554</v>
      </c>
      <c r="L51" s="25">
        <v>1867</v>
      </c>
      <c r="M51" s="87"/>
      <c r="N51" s="87"/>
      <c r="O51" s="87"/>
      <c r="P51" s="87"/>
      <c r="Q51" s="87"/>
      <c r="R51" s="58"/>
      <c r="S51" s="107">
        <f t="shared" si="1"/>
        <v>23152587</v>
      </c>
      <c r="T51" s="6"/>
      <c r="U51" s="1"/>
      <c r="V51" s="1"/>
      <c r="W51" s="1"/>
      <c r="X51" s="1"/>
      <c r="Y51" s="1"/>
      <c r="Z51" s="1"/>
      <c r="AA51" s="1"/>
      <c r="AB51" s="1"/>
      <c r="AC51" s="1"/>
      <c r="AD51" s="1"/>
      <c r="AE51" s="1"/>
      <c r="AF51" s="1"/>
      <c r="AG51" s="1"/>
      <c r="AH51" s="1"/>
      <c r="AI51" s="1"/>
      <c r="AJ51" s="1"/>
      <c r="AK51" s="1"/>
      <c r="AL51" s="1"/>
      <c r="AM51" s="1"/>
      <c r="AN51" s="1"/>
      <c r="AO51" s="1"/>
      <c r="AP51" s="1"/>
    </row>
    <row r="52" spans="1:42" ht="13.5" thickBot="1" x14ac:dyDescent="0.25">
      <c r="A52" s="1"/>
      <c r="B52" s="90"/>
      <c r="C52" s="35" t="s">
        <v>11</v>
      </c>
      <c r="D52" s="62">
        <v>5802164</v>
      </c>
      <c r="E52" s="63">
        <v>8780825</v>
      </c>
      <c r="F52" s="63">
        <v>9054749</v>
      </c>
      <c r="G52" s="63">
        <v>111583</v>
      </c>
      <c r="H52" s="63">
        <v>1985</v>
      </c>
      <c r="I52" s="63">
        <v>3415</v>
      </c>
      <c r="J52" s="63">
        <v>103607</v>
      </c>
      <c r="K52" s="63">
        <v>78794</v>
      </c>
      <c r="L52" s="63">
        <v>3851</v>
      </c>
      <c r="M52" s="88"/>
      <c r="N52" s="88"/>
      <c r="O52" s="88"/>
      <c r="P52" s="88"/>
      <c r="Q52" s="88"/>
      <c r="R52" s="59"/>
      <c r="S52" s="109">
        <f t="shared" si="1"/>
        <v>23940973</v>
      </c>
      <c r="T52" s="6"/>
      <c r="U52" s="1"/>
      <c r="V52" s="1"/>
      <c r="W52" s="1"/>
      <c r="X52" s="1"/>
      <c r="Y52" s="1"/>
      <c r="Z52" s="1"/>
      <c r="AA52" s="1"/>
      <c r="AB52" s="1"/>
      <c r="AC52" s="1"/>
      <c r="AD52" s="1"/>
      <c r="AE52" s="1"/>
      <c r="AF52" s="1"/>
      <c r="AG52" s="1"/>
      <c r="AH52" s="1"/>
      <c r="AI52" s="1"/>
      <c r="AJ52" s="1"/>
      <c r="AK52" s="1"/>
      <c r="AL52" s="1"/>
      <c r="AM52" s="1"/>
      <c r="AN52" s="1"/>
      <c r="AO52" s="1"/>
      <c r="AP52" s="1"/>
    </row>
    <row r="53" spans="1:42" x14ac:dyDescent="0.2">
      <c r="A53" s="1"/>
      <c r="B53" s="42">
        <v>2013</v>
      </c>
      <c r="C53" s="31" t="s">
        <v>1</v>
      </c>
      <c r="D53" s="75">
        <v>5858044</v>
      </c>
      <c r="E53" s="65">
        <v>8728229</v>
      </c>
      <c r="F53" s="65">
        <v>9103187</v>
      </c>
      <c r="G53" s="65">
        <v>104777</v>
      </c>
      <c r="H53" s="65">
        <v>1926</v>
      </c>
      <c r="I53" s="65">
        <v>3433</v>
      </c>
      <c r="J53" s="65">
        <v>101082</v>
      </c>
      <c r="K53" s="65">
        <v>77673</v>
      </c>
      <c r="L53" s="65">
        <v>1662</v>
      </c>
      <c r="M53" s="65"/>
      <c r="N53" s="25"/>
      <c r="O53" s="25"/>
      <c r="P53" s="25"/>
      <c r="Q53" s="25"/>
      <c r="R53" s="61"/>
      <c r="S53" s="108">
        <f t="shared" si="1"/>
        <v>23980013</v>
      </c>
      <c r="T53" s="6"/>
      <c r="U53" s="1"/>
      <c r="V53" s="1"/>
      <c r="W53" s="1"/>
      <c r="X53" s="1"/>
      <c r="Y53" s="1"/>
      <c r="Z53" s="1"/>
      <c r="AA53" s="1"/>
      <c r="AB53" s="1"/>
      <c r="AC53" s="1"/>
      <c r="AD53" s="1"/>
      <c r="AE53" s="1"/>
      <c r="AF53" s="1"/>
      <c r="AG53" s="1"/>
      <c r="AH53" s="1"/>
      <c r="AI53" s="1"/>
      <c r="AJ53" s="1"/>
      <c r="AK53" s="1"/>
      <c r="AL53" s="1"/>
      <c r="AM53" s="1"/>
      <c r="AN53" s="1"/>
      <c r="AO53" s="1"/>
      <c r="AP53" s="1"/>
    </row>
    <row r="54" spans="1:42" x14ac:dyDescent="0.2">
      <c r="A54" s="1"/>
      <c r="B54" s="40"/>
      <c r="C54" s="33" t="s">
        <v>33</v>
      </c>
      <c r="D54" s="60">
        <v>5922221</v>
      </c>
      <c r="E54" s="25">
        <v>8670681</v>
      </c>
      <c r="F54" s="25">
        <v>8950729</v>
      </c>
      <c r="G54" s="25">
        <v>96650</v>
      </c>
      <c r="H54" s="25">
        <v>1516</v>
      </c>
      <c r="I54" s="25">
        <v>3504</v>
      </c>
      <c r="J54" s="25">
        <v>102229</v>
      </c>
      <c r="K54" s="25">
        <v>72799</v>
      </c>
      <c r="L54" s="25">
        <v>2190</v>
      </c>
      <c r="M54" s="25"/>
      <c r="N54" s="25"/>
      <c r="O54" s="25"/>
      <c r="P54" s="25"/>
      <c r="Q54" s="25"/>
      <c r="R54" s="61"/>
      <c r="S54" s="107">
        <f t="shared" si="1"/>
        <v>23822519</v>
      </c>
      <c r="T54" s="6"/>
      <c r="U54" s="1"/>
      <c r="V54" s="1"/>
      <c r="W54" s="1"/>
      <c r="X54" s="1"/>
      <c r="Y54" s="1"/>
      <c r="Z54" s="1"/>
      <c r="AA54" s="1"/>
      <c r="AB54" s="1"/>
      <c r="AC54" s="1"/>
      <c r="AD54" s="1"/>
      <c r="AE54" s="1"/>
      <c r="AF54" s="1"/>
      <c r="AG54" s="1"/>
      <c r="AH54" s="1"/>
      <c r="AI54" s="1"/>
      <c r="AJ54" s="1"/>
      <c r="AK54" s="1"/>
      <c r="AL54" s="1"/>
      <c r="AM54" s="1"/>
      <c r="AN54" s="1"/>
      <c r="AO54" s="1"/>
      <c r="AP54" s="1"/>
    </row>
    <row r="55" spans="1:42" x14ac:dyDescent="0.2">
      <c r="A55" s="1"/>
      <c r="B55" s="76"/>
      <c r="C55" s="33" t="s">
        <v>2</v>
      </c>
      <c r="D55" s="60">
        <v>6012598</v>
      </c>
      <c r="E55" s="25">
        <v>8691431</v>
      </c>
      <c r="F55" s="25">
        <v>8900009</v>
      </c>
      <c r="G55" s="25">
        <v>97055</v>
      </c>
      <c r="H55" s="25">
        <v>1571</v>
      </c>
      <c r="I55" s="25">
        <v>3892</v>
      </c>
      <c r="J55" s="25">
        <v>102097</v>
      </c>
      <c r="K55" s="25">
        <v>76568</v>
      </c>
      <c r="L55" s="25">
        <v>2865</v>
      </c>
      <c r="M55" s="25">
        <v>442</v>
      </c>
      <c r="N55" s="25"/>
      <c r="O55" s="25"/>
      <c r="P55" s="25"/>
      <c r="Q55" s="25"/>
      <c r="R55" s="61"/>
      <c r="S55" s="107">
        <f t="shared" si="1"/>
        <v>23888528</v>
      </c>
      <c r="T55" s="6"/>
      <c r="U55" s="1"/>
      <c r="V55" s="1"/>
      <c r="W55" s="1"/>
      <c r="X55" s="1"/>
      <c r="Y55" s="1"/>
      <c r="Z55" s="1"/>
      <c r="AA55" s="1"/>
      <c r="AB55" s="1"/>
      <c r="AC55" s="1"/>
      <c r="AD55" s="1"/>
      <c r="AE55" s="1"/>
      <c r="AF55" s="1"/>
      <c r="AG55" s="1"/>
      <c r="AH55" s="1"/>
      <c r="AI55" s="1"/>
      <c r="AJ55" s="1"/>
      <c r="AK55" s="1"/>
      <c r="AL55" s="1"/>
      <c r="AM55" s="1"/>
      <c r="AN55" s="1"/>
      <c r="AO55" s="1"/>
      <c r="AP55" s="1"/>
    </row>
    <row r="56" spans="1:42" x14ac:dyDescent="0.2">
      <c r="A56" s="1"/>
      <c r="B56" s="76"/>
      <c r="C56" s="33" t="s">
        <v>3</v>
      </c>
      <c r="D56" s="60">
        <v>6023199</v>
      </c>
      <c r="E56" s="25">
        <v>8734880</v>
      </c>
      <c r="F56" s="25">
        <v>9000666</v>
      </c>
      <c r="G56" s="25">
        <v>116251</v>
      </c>
      <c r="H56" s="25">
        <v>1286</v>
      </c>
      <c r="I56" s="25">
        <v>3954</v>
      </c>
      <c r="J56" s="25">
        <v>107412</v>
      </c>
      <c r="K56" s="25">
        <v>77023</v>
      </c>
      <c r="L56" s="25">
        <v>3569</v>
      </c>
      <c r="M56" s="25">
        <v>422</v>
      </c>
      <c r="N56" s="25"/>
      <c r="O56" s="25"/>
      <c r="P56" s="25"/>
      <c r="Q56" s="25"/>
      <c r="R56" s="61"/>
      <c r="S56" s="107">
        <f t="shared" si="1"/>
        <v>24068662</v>
      </c>
      <c r="T56" s="6"/>
      <c r="U56" s="1"/>
      <c r="V56" s="1"/>
      <c r="W56" s="1"/>
      <c r="X56" s="1"/>
      <c r="Y56" s="1"/>
      <c r="Z56" s="1"/>
      <c r="AA56" s="1"/>
      <c r="AB56" s="1"/>
      <c r="AC56" s="1"/>
      <c r="AD56" s="1"/>
      <c r="AE56" s="1"/>
      <c r="AF56" s="1"/>
      <c r="AG56" s="1"/>
      <c r="AH56" s="1"/>
      <c r="AI56" s="1"/>
      <c r="AJ56" s="1"/>
      <c r="AK56" s="1"/>
      <c r="AL56" s="1"/>
      <c r="AM56" s="1"/>
      <c r="AN56" s="1"/>
      <c r="AO56" s="1"/>
      <c r="AP56" s="1"/>
    </row>
    <row r="57" spans="1:42" x14ac:dyDescent="0.2">
      <c r="A57" s="1"/>
      <c r="B57" s="40"/>
      <c r="C57" s="33" t="s">
        <v>4</v>
      </c>
      <c r="D57" s="60">
        <v>6027816</v>
      </c>
      <c r="E57" s="25">
        <v>8694412</v>
      </c>
      <c r="F57" s="25">
        <v>9172624</v>
      </c>
      <c r="G57" s="25">
        <v>114876</v>
      </c>
      <c r="H57" s="25">
        <v>1505</v>
      </c>
      <c r="I57" s="25">
        <v>3965</v>
      </c>
      <c r="J57" s="25">
        <v>99316</v>
      </c>
      <c r="K57" s="25">
        <v>76495</v>
      </c>
      <c r="L57" s="25">
        <v>5922</v>
      </c>
      <c r="M57" s="25">
        <v>597</v>
      </c>
      <c r="N57" s="25"/>
      <c r="O57" s="25"/>
      <c r="P57" s="25"/>
      <c r="Q57" s="25"/>
      <c r="R57" s="61"/>
      <c r="S57" s="107">
        <f t="shared" si="1"/>
        <v>24197528</v>
      </c>
      <c r="T57" s="6"/>
      <c r="U57" s="1"/>
      <c r="V57" s="1"/>
      <c r="W57" s="1"/>
      <c r="X57" s="1"/>
      <c r="Y57" s="1"/>
      <c r="Z57" s="1"/>
      <c r="AA57" s="1"/>
      <c r="AB57" s="1"/>
      <c r="AC57" s="1"/>
      <c r="AD57" s="1"/>
      <c r="AE57" s="1"/>
      <c r="AF57" s="1"/>
      <c r="AG57" s="1"/>
      <c r="AH57" s="1"/>
      <c r="AI57" s="1"/>
      <c r="AJ57" s="1"/>
      <c r="AK57" s="1"/>
      <c r="AL57" s="1"/>
      <c r="AM57" s="1"/>
      <c r="AN57" s="1"/>
      <c r="AO57" s="1"/>
      <c r="AP57" s="1"/>
    </row>
    <row r="58" spans="1:42" x14ac:dyDescent="0.2">
      <c r="A58" s="1"/>
      <c r="B58" s="76"/>
      <c r="C58" s="33" t="s">
        <v>5</v>
      </c>
      <c r="D58" s="60">
        <v>5903507</v>
      </c>
      <c r="E58" s="25">
        <v>8890185</v>
      </c>
      <c r="F58" s="25">
        <v>9143373</v>
      </c>
      <c r="G58" s="25">
        <v>122773</v>
      </c>
      <c r="H58" s="25">
        <v>1450</v>
      </c>
      <c r="I58" s="25">
        <v>3881</v>
      </c>
      <c r="J58" s="25">
        <v>105606</v>
      </c>
      <c r="K58" s="25">
        <v>76861</v>
      </c>
      <c r="L58" s="25">
        <v>3263</v>
      </c>
      <c r="M58" s="25">
        <v>613</v>
      </c>
      <c r="N58" s="25"/>
      <c r="O58" s="25"/>
      <c r="P58" s="25"/>
      <c r="Q58" s="25"/>
      <c r="R58" s="61"/>
      <c r="S58" s="107">
        <f t="shared" si="1"/>
        <v>24251512</v>
      </c>
      <c r="T58" s="6"/>
      <c r="U58" s="1"/>
      <c r="V58" s="1"/>
      <c r="W58" s="1"/>
      <c r="X58" s="1"/>
      <c r="Y58" s="1"/>
      <c r="Z58" s="1"/>
      <c r="AA58" s="1"/>
      <c r="AB58" s="1"/>
      <c r="AC58" s="1"/>
      <c r="AD58" s="1"/>
      <c r="AE58" s="1"/>
      <c r="AF58" s="1"/>
      <c r="AG58" s="1"/>
      <c r="AH58" s="1"/>
      <c r="AI58" s="1"/>
      <c r="AJ58" s="1"/>
      <c r="AK58" s="1"/>
      <c r="AL58" s="1"/>
      <c r="AM58" s="1"/>
      <c r="AN58" s="1"/>
      <c r="AO58" s="1"/>
      <c r="AP58" s="1"/>
    </row>
    <row r="59" spans="1:42" x14ac:dyDescent="0.2">
      <c r="A59" s="1"/>
      <c r="B59" s="76"/>
      <c r="C59" s="33" t="s">
        <v>6</v>
      </c>
      <c r="D59" s="60">
        <v>5758242</v>
      </c>
      <c r="E59" s="25">
        <v>8720782</v>
      </c>
      <c r="F59" s="25">
        <v>9238481</v>
      </c>
      <c r="G59" s="25">
        <v>128702</v>
      </c>
      <c r="H59" s="25">
        <v>1299</v>
      </c>
      <c r="I59" s="25">
        <v>4043</v>
      </c>
      <c r="J59" s="25">
        <v>115032</v>
      </c>
      <c r="K59" s="25">
        <v>80407</v>
      </c>
      <c r="L59" s="25">
        <v>3337</v>
      </c>
      <c r="M59" s="25">
        <v>498</v>
      </c>
      <c r="N59" s="25"/>
      <c r="O59" s="25"/>
      <c r="P59" s="25"/>
      <c r="Q59" s="25"/>
      <c r="R59" s="61"/>
      <c r="S59" s="107">
        <f t="shared" si="1"/>
        <v>24050823</v>
      </c>
      <c r="T59" s="6"/>
      <c r="U59" s="1"/>
      <c r="V59" s="1"/>
      <c r="W59" s="1"/>
      <c r="X59" s="1"/>
      <c r="Y59" s="1"/>
      <c r="Z59" s="1"/>
      <c r="AA59" s="1"/>
      <c r="AB59" s="1"/>
      <c r="AC59" s="1"/>
      <c r="AD59" s="1"/>
      <c r="AE59" s="1"/>
      <c r="AF59" s="1"/>
      <c r="AG59" s="1"/>
      <c r="AH59" s="1"/>
      <c r="AI59" s="1"/>
      <c r="AJ59" s="1"/>
      <c r="AK59" s="1"/>
      <c r="AL59" s="1"/>
      <c r="AM59" s="1"/>
      <c r="AN59" s="1"/>
      <c r="AO59" s="1"/>
      <c r="AP59" s="1"/>
    </row>
    <row r="60" spans="1:42" x14ac:dyDescent="0.2">
      <c r="A60" s="1"/>
      <c r="B60" s="40"/>
      <c r="C60" s="33" t="s">
        <v>7</v>
      </c>
      <c r="D60" s="60">
        <v>5552604</v>
      </c>
      <c r="E60" s="25">
        <v>8720161</v>
      </c>
      <c r="F60" s="25">
        <v>9130173</v>
      </c>
      <c r="G60" s="25">
        <v>146655</v>
      </c>
      <c r="H60" s="25">
        <v>1374</v>
      </c>
      <c r="I60" s="25">
        <v>4253</v>
      </c>
      <c r="J60" s="25">
        <v>121062</v>
      </c>
      <c r="K60" s="25">
        <v>84546</v>
      </c>
      <c r="L60" s="25">
        <v>3406</v>
      </c>
      <c r="M60" s="25">
        <v>366</v>
      </c>
      <c r="N60" s="25"/>
      <c r="O60" s="25"/>
      <c r="P60" s="25"/>
      <c r="Q60" s="25"/>
      <c r="R60" s="61"/>
      <c r="S60" s="107">
        <f t="shared" si="1"/>
        <v>23764600</v>
      </c>
      <c r="T60" s="6"/>
      <c r="U60" s="1"/>
      <c r="V60" s="1"/>
      <c r="W60" s="1"/>
      <c r="X60" s="1"/>
      <c r="Y60" s="1"/>
      <c r="Z60" s="1"/>
      <c r="AA60" s="1"/>
      <c r="AB60" s="1"/>
      <c r="AC60" s="1"/>
      <c r="AD60" s="1"/>
      <c r="AE60" s="1"/>
      <c r="AF60" s="1"/>
      <c r="AG60" s="1"/>
      <c r="AH60" s="1"/>
      <c r="AI60" s="1"/>
      <c r="AJ60" s="1"/>
      <c r="AK60" s="1"/>
      <c r="AL60" s="1"/>
      <c r="AM60" s="1"/>
      <c r="AN60" s="1"/>
      <c r="AO60" s="1"/>
      <c r="AP60" s="1"/>
    </row>
    <row r="61" spans="1:42" x14ac:dyDescent="0.2">
      <c r="A61" s="1"/>
      <c r="B61" s="76"/>
      <c r="C61" s="33" t="s">
        <v>8</v>
      </c>
      <c r="D61" s="60">
        <v>5438163</v>
      </c>
      <c r="E61" s="25">
        <v>8663760</v>
      </c>
      <c r="F61" s="25">
        <v>8841343</v>
      </c>
      <c r="G61" s="25">
        <v>209229</v>
      </c>
      <c r="H61" s="25">
        <v>1273</v>
      </c>
      <c r="I61" s="25">
        <v>4453</v>
      </c>
      <c r="J61" s="25">
        <v>123663</v>
      </c>
      <c r="K61" s="25">
        <v>79979</v>
      </c>
      <c r="L61" s="25">
        <v>3477</v>
      </c>
      <c r="M61" s="25">
        <v>364</v>
      </c>
      <c r="N61" s="25">
        <v>4620</v>
      </c>
      <c r="O61" s="25"/>
      <c r="P61" s="25"/>
      <c r="Q61" s="25"/>
      <c r="R61" s="61"/>
      <c r="S61" s="107">
        <f t="shared" si="1"/>
        <v>23370324</v>
      </c>
      <c r="T61" s="6"/>
      <c r="U61" s="1"/>
      <c r="V61" s="1"/>
      <c r="W61" s="1"/>
      <c r="X61" s="1"/>
      <c r="Y61" s="1"/>
      <c r="Z61" s="1"/>
      <c r="AA61" s="1"/>
      <c r="AB61" s="1"/>
      <c r="AC61" s="1"/>
      <c r="AD61" s="1"/>
      <c r="AE61" s="1"/>
      <c r="AF61" s="1"/>
      <c r="AG61" s="1"/>
      <c r="AH61" s="1"/>
      <c r="AI61" s="1"/>
      <c r="AJ61" s="1"/>
      <c r="AK61" s="1"/>
      <c r="AL61" s="1"/>
      <c r="AM61" s="1"/>
      <c r="AN61" s="1"/>
      <c r="AO61" s="1"/>
      <c r="AP61" s="1"/>
    </row>
    <row r="62" spans="1:42" x14ac:dyDescent="0.2">
      <c r="A62" s="1"/>
      <c r="B62" s="76"/>
      <c r="C62" s="33" t="s">
        <v>9</v>
      </c>
      <c r="D62" s="60">
        <v>5181575</v>
      </c>
      <c r="E62" s="25">
        <v>8764589</v>
      </c>
      <c r="F62" s="25">
        <v>9060585</v>
      </c>
      <c r="G62" s="25">
        <v>216647</v>
      </c>
      <c r="H62" s="25">
        <v>1220</v>
      </c>
      <c r="I62" s="25">
        <v>4885</v>
      </c>
      <c r="J62" s="25">
        <v>130963</v>
      </c>
      <c r="K62" s="25">
        <v>75015</v>
      </c>
      <c r="L62" s="25">
        <v>3568</v>
      </c>
      <c r="M62" s="25">
        <v>265</v>
      </c>
      <c r="N62" s="25">
        <v>7956</v>
      </c>
      <c r="O62" s="25"/>
      <c r="P62" s="25"/>
      <c r="Q62" s="25"/>
      <c r="R62" s="61"/>
      <c r="S62" s="107">
        <f t="shared" si="1"/>
        <v>23447268</v>
      </c>
      <c r="T62" s="6"/>
      <c r="U62" s="1"/>
      <c r="V62" s="1"/>
      <c r="W62" s="1"/>
      <c r="X62" s="1"/>
      <c r="Y62" s="1"/>
      <c r="Z62" s="1"/>
      <c r="AA62" s="1"/>
      <c r="AB62" s="1"/>
      <c r="AC62" s="1"/>
      <c r="AD62" s="1"/>
      <c r="AE62" s="1"/>
      <c r="AF62" s="1"/>
      <c r="AG62" s="1"/>
      <c r="AH62" s="1"/>
      <c r="AI62" s="1"/>
      <c r="AJ62" s="1"/>
      <c r="AK62" s="1"/>
      <c r="AL62" s="1"/>
      <c r="AM62" s="1"/>
      <c r="AN62" s="1"/>
      <c r="AO62" s="1"/>
      <c r="AP62" s="1"/>
    </row>
    <row r="63" spans="1:42" x14ac:dyDescent="0.2">
      <c r="A63" s="1"/>
      <c r="B63" s="40"/>
      <c r="C63" s="33" t="s">
        <v>10</v>
      </c>
      <c r="D63" s="60">
        <v>4934782</v>
      </c>
      <c r="E63" s="25">
        <v>8757325</v>
      </c>
      <c r="F63" s="25">
        <v>8930885</v>
      </c>
      <c r="G63" s="25">
        <v>209211</v>
      </c>
      <c r="H63" s="25">
        <v>1243</v>
      </c>
      <c r="I63" s="25">
        <v>5213</v>
      </c>
      <c r="J63" s="25">
        <v>152864</v>
      </c>
      <c r="K63" s="25">
        <v>70184</v>
      </c>
      <c r="L63" s="25">
        <v>3644</v>
      </c>
      <c r="M63" s="25">
        <v>220</v>
      </c>
      <c r="N63" s="25">
        <v>13428</v>
      </c>
      <c r="O63" s="25"/>
      <c r="P63" s="25"/>
      <c r="Q63" s="25"/>
      <c r="R63" s="61"/>
      <c r="S63" s="107">
        <f t="shared" si="1"/>
        <v>23078999</v>
      </c>
      <c r="T63" s="6"/>
      <c r="U63" s="1"/>
      <c r="V63" s="1"/>
      <c r="W63" s="1"/>
      <c r="X63" s="1"/>
      <c r="Y63" s="1"/>
      <c r="Z63" s="1"/>
      <c r="AA63" s="1"/>
      <c r="AB63" s="1"/>
      <c r="AC63" s="1"/>
      <c r="AD63" s="1"/>
      <c r="AE63" s="1"/>
      <c r="AF63" s="1"/>
      <c r="AG63" s="1"/>
      <c r="AH63" s="1"/>
      <c r="AI63" s="1"/>
      <c r="AJ63" s="1"/>
      <c r="AK63" s="1"/>
      <c r="AL63" s="1"/>
      <c r="AM63" s="1"/>
      <c r="AN63" s="1"/>
      <c r="AO63" s="1"/>
      <c r="AP63" s="1"/>
    </row>
    <row r="64" spans="1:42" ht="13.5" thickBot="1" x14ac:dyDescent="0.25">
      <c r="A64" s="1"/>
      <c r="B64" s="90"/>
      <c r="C64" s="35" t="s">
        <v>11</v>
      </c>
      <c r="D64" s="62">
        <v>5154169</v>
      </c>
      <c r="E64" s="63">
        <v>8872102</v>
      </c>
      <c r="F64" s="63">
        <v>9106871</v>
      </c>
      <c r="G64" s="63">
        <v>227844</v>
      </c>
      <c r="H64" s="63">
        <v>1319</v>
      </c>
      <c r="I64" s="63">
        <v>5790</v>
      </c>
      <c r="J64" s="63">
        <v>166277</v>
      </c>
      <c r="K64" s="63">
        <v>70028</v>
      </c>
      <c r="L64" s="63">
        <v>3913</v>
      </c>
      <c r="M64" s="63">
        <v>219</v>
      </c>
      <c r="N64" s="63">
        <v>52807</v>
      </c>
      <c r="O64" s="63"/>
      <c r="P64" s="63"/>
      <c r="Q64" s="63"/>
      <c r="R64" s="64"/>
      <c r="S64" s="109">
        <f t="shared" si="1"/>
        <v>23661339</v>
      </c>
      <c r="T64" s="6"/>
      <c r="U64" s="1"/>
      <c r="V64" s="1"/>
      <c r="W64" s="1"/>
      <c r="X64" s="1"/>
      <c r="Y64" s="1"/>
      <c r="Z64" s="1"/>
      <c r="AA64" s="1"/>
      <c r="AB64" s="1"/>
      <c r="AC64" s="1"/>
      <c r="AD64" s="1"/>
      <c r="AE64" s="1"/>
      <c r="AF64" s="1"/>
      <c r="AG64" s="1"/>
      <c r="AH64" s="1"/>
      <c r="AI64" s="1"/>
      <c r="AJ64" s="1"/>
      <c r="AK64" s="1"/>
      <c r="AL64" s="1"/>
      <c r="AM64" s="1"/>
      <c r="AN64" s="1"/>
      <c r="AO64" s="1"/>
      <c r="AP64" s="1"/>
    </row>
    <row r="65" spans="1:42" x14ac:dyDescent="0.2">
      <c r="A65" s="1"/>
      <c r="B65" s="42">
        <v>2014</v>
      </c>
      <c r="C65" s="31" t="s">
        <v>1</v>
      </c>
      <c r="D65" s="75">
        <v>5104339</v>
      </c>
      <c r="E65" s="65">
        <v>8694220</v>
      </c>
      <c r="F65" s="65">
        <v>9063104</v>
      </c>
      <c r="G65" s="65">
        <v>269280</v>
      </c>
      <c r="H65" s="65">
        <v>1209</v>
      </c>
      <c r="I65" s="65">
        <v>6140</v>
      </c>
      <c r="J65" s="65">
        <v>163960</v>
      </c>
      <c r="K65" s="65">
        <v>70439</v>
      </c>
      <c r="L65" s="65">
        <v>2255</v>
      </c>
      <c r="M65" s="65">
        <v>234</v>
      </c>
      <c r="N65" s="65">
        <v>61351</v>
      </c>
      <c r="O65" s="65"/>
      <c r="P65" s="65"/>
      <c r="Q65" s="65"/>
      <c r="R65" s="106"/>
      <c r="S65" s="108">
        <f t="shared" si="1"/>
        <v>23436531</v>
      </c>
      <c r="T65" s="6"/>
      <c r="U65" s="1"/>
      <c r="V65" s="1"/>
      <c r="W65" s="1"/>
      <c r="X65" s="1"/>
      <c r="Y65" s="1"/>
      <c r="Z65" s="1"/>
      <c r="AA65" s="1"/>
      <c r="AB65" s="1"/>
      <c r="AC65" s="1"/>
      <c r="AD65" s="1"/>
      <c r="AE65" s="1"/>
      <c r="AF65" s="1"/>
      <c r="AG65" s="1"/>
      <c r="AH65" s="1"/>
      <c r="AI65" s="1"/>
      <c r="AJ65" s="1"/>
      <c r="AK65" s="1"/>
      <c r="AL65" s="1"/>
      <c r="AM65" s="1"/>
      <c r="AN65" s="1"/>
      <c r="AO65" s="1"/>
      <c r="AP65" s="1"/>
    </row>
    <row r="66" spans="1:42" x14ac:dyDescent="0.2">
      <c r="A66" s="1"/>
      <c r="B66" s="40"/>
      <c r="C66" s="33" t="s">
        <v>33</v>
      </c>
      <c r="D66" s="60">
        <v>5078414</v>
      </c>
      <c r="E66" s="25">
        <v>8590526</v>
      </c>
      <c r="F66" s="25">
        <v>8937987</v>
      </c>
      <c r="G66" s="25">
        <v>281850</v>
      </c>
      <c r="H66" s="25">
        <v>1256</v>
      </c>
      <c r="I66" s="25">
        <v>6194</v>
      </c>
      <c r="J66" s="25">
        <v>164207</v>
      </c>
      <c r="K66" s="25">
        <v>70958</v>
      </c>
      <c r="L66" s="25">
        <v>1998</v>
      </c>
      <c r="M66" s="25">
        <v>257</v>
      </c>
      <c r="N66" s="25">
        <v>64518</v>
      </c>
      <c r="O66" s="25"/>
      <c r="P66" s="25"/>
      <c r="Q66" s="25"/>
      <c r="R66" s="61"/>
      <c r="S66" s="107">
        <f t="shared" si="1"/>
        <v>23198165</v>
      </c>
      <c r="T66" s="6"/>
      <c r="U66" s="1"/>
      <c r="V66" s="1"/>
      <c r="W66" s="1"/>
      <c r="X66" s="1"/>
      <c r="Y66" s="1"/>
      <c r="Z66" s="1"/>
      <c r="AA66" s="1"/>
      <c r="AB66" s="1"/>
      <c r="AC66" s="1"/>
      <c r="AD66" s="1"/>
      <c r="AE66" s="1"/>
      <c r="AF66" s="1"/>
      <c r="AG66" s="1"/>
      <c r="AH66" s="1"/>
      <c r="AI66" s="1"/>
      <c r="AJ66" s="1"/>
      <c r="AK66" s="1"/>
      <c r="AL66" s="1"/>
      <c r="AM66" s="1"/>
      <c r="AN66" s="1"/>
      <c r="AO66" s="1"/>
      <c r="AP66" s="1"/>
    </row>
    <row r="67" spans="1:42" x14ac:dyDescent="0.2">
      <c r="A67" s="1"/>
      <c r="B67" s="76"/>
      <c r="C67" s="33" t="s">
        <v>2</v>
      </c>
      <c r="D67" s="60">
        <v>5349508</v>
      </c>
      <c r="E67" s="25">
        <v>8671670</v>
      </c>
      <c r="F67" s="25">
        <v>9099706</v>
      </c>
      <c r="G67" s="25">
        <v>294403</v>
      </c>
      <c r="H67" s="25">
        <v>1356</v>
      </c>
      <c r="I67" s="25">
        <v>6431</v>
      </c>
      <c r="J67" s="25">
        <v>174225</v>
      </c>
      <c r="K67" s="25">
        <v>75804</v>
      </c>
      <c r="L67" s="25">
        <v>1949</v>
      </c>
      <c r="M67" s="25">
        <v>119</v>
      </c>
      <c r="N67" s="25">
        <v>71459</v>
      </c>
      <c r="O67" s="25"/>
      <c r="P67" s="25"/>
      <c r="Q67" s="25"/>
      <c r="R67" s="61"/>
      <c r="S67" s="107">
        <f t="shared" si="1"/>
        <v>23746630</v>
      </c>
      <c r="T67" s="6"/>
      <c r="U67" s="1"/>
      <c r="V67" s="1"/>
      <c r="W67" s="1"/>
      <c r="X67" s="1"/>
      <c r="Y67" s="1"/>
      <c r="Z67" s="1"/>
      <c r="AA67" s="1"/>
      <c r="AB67" s="1"/>
      <c r="AC67" s="1"/>
      <c r="AD67" s="1"/>
      <c r="AE67" s="1"/>
      <c r="AF67" s="1"/>
      <c r="AG67" s="1"/>
      <c r="AH67" s="1"/>
      <c r="AI67" s="1"/>
      <c r="AJ67" s="1"/>
      <c r="AK67" s="1"/>
      <c r="AL67" s="1"/>
      <c r="AM67" s="1"/>
      <c r="AN67" s="1"/>
      <c r="AO67" s="1"/>
      <c r="AP67" s="1"/>
    </row>
    <row r="68" spans="1:42" x14ac:dyDescent="0.2">
      <c r="A68" s="1"/>
      <c r="B68" s="76"/>
      <c r="C68" s="33" t="s">
        <v>3</v>
      </c>
      <c r="D68" s="60">
        <v>5175842</v>
      </c>
      <c r="E68" s="25">
        <v>8611687</v>
      </c>
      <c r="F68" s="25">
        <v>8948468</v>
      </c>
      <c r="G68" s="25">
        <v>302780</v>
      </c>
      <c r="H68" s="25">
        <v>1136</v>
      </c>
      <c r="I68" s="25">
        <v>6520</v>
      </c>
      <c r="J68" s="25">
        <v>174678</v>
      </c>
      <c r="K68" s="25">
        <v>77320</v>
      </c>
      <c r="L68" s="25">
        <v>1901</v>
      </c>
      <c r="M68" s="25">
        <v>83</v>
      </c>
      <c r="N68" s="25">
        <v>73550</v>
      </c>
      <c r="O68" s="25">
        <v>6972</v>
      </c>
      <c r="P68" s="25"/>
      <c r="Q68" s="25"/>
      <c r="R68" s="61"/>
      <c r="S68" s="107">
        <f t="shared" si="1"/>
        <v>23380937</v>
      </c>
      <c r="T68" s="6"/>
      <c r="U68" s="1"/>
      <c r="V68" s="1"/>
      <c r="W68" s="1"/>
      <c r="X68" s="1"/>
      <c r="Y68" s="1"/>
      <c r="Z68" s="1"/>
      <c r="AA68" s="1"/>
      <c r="AB68" s="1"/>
      <c r="AC68" s="1"/>
      <c r="AD68" s="1"/>
      <c r="AE68" s="1"/>
      <c r="AF68" s="1"/>
      <c r="AG68" s="1"/>
      <c r="AH68" s="1"/>
      <c r="AI68" s="1"/>
      <c r="AJ68" s="1"/>
      <c r="AK68" s="1"/>
      <c r="AL68" s="1"/>
      <c r="AM68" s="1"/>
      <c r="AN68" s="1"/>
      <c r="AO68" s="1"/>
      <c r="AP68" s="1"/>
    </row>
    <row r="69" spans="1:42" x14ac:dyDescent="0.2">
      <c r="A69" s="1"/>
      <c r="B69" s="40"/>
      <c r="C69" s="33" t="s">
        <v>4</v>
      </c>
      <c r="D69" s="60">
        <v>5197778</v>
      </c>
      <c r="E69" s="25">
        <v>8552596</v>
      </c>
      <c r="F69" s="25">
        <v>8981967</v>
      </c>
      <c r="G69" s="25">
        <v>305405</v>
      </c>
      <c r="H69" s="25">
        <v>1142</v>
      </c>
      <c r="I69" s="25">
        <v>6682</v>
      </c>
      <c r="J69" s="25">
        <v>180662</v>
      </c>
      <c r="K69" s="25">
        <v>80679</v>
      </c>
      <c r="L69" s="25">
        <v>1990</v>
      </c>
      <c r="M69" s="25"/>
      <c r="N69" s="25">
        <v>80921</v>
      </c>
      <c r="O69" s="25">
        <v>6137</v>
      </c>
      <c r="P69" s="25"/>
      <c r="Q69" s="25"/>
      <c r="R69" s="61"/>
      <c r="S69" s="107">
        <f t="shared" si="1"/>
        <v>23395959</v>
      </c>
      <c r="T69" s="6"/>
      <c r="U69" s="1"/>
      <c r="V69" s="1"/>
      <c r="W69" s="1"/>
      <c r="X69" s="1"/>
      <c r="Y69" s="1"/>
      <c r="Z69" s="1"/>
      <c r="AA69" s="1"/>
      <c r="AB69" s="1"/>
      <c r="AC69" s="1"/>
      <c r="AD69" s="1"/>
      <c r="AE69" s="1"/>
      <c r="AF69" s="1"/>
      <c r="AG69" s="1"/>
      <c r="AH69" s="1"/>
      <c r="AI69" s="1"/>
      <c r="AJ69" s="1"/>
      <c r="AK69" s="1"/>
      <c r="AL69" s="1"/>
      <c r="AM69" s="1"/>
      <c r="AN69" s="1"/>
      <c r="AO69" s="1"/>
      <c r="AP69" s="1"/>
    </row>
    <row r="70" spans="1:42" x14ac:dyDescent="0.2">
      <c r="A70" s="1"/>
      <c r="B70" s="76"/>
      <c r="C70" s="33" t="s">
        <v>5</v>
      </c>
      <c r="D70" s="60">
        <v>5162241</v>
      </c>
      <c r="E70" s="25">
        <v>8560079</v>
      </c>
      <c r="F70" s="25">
        <v>8950319</v>
      </c>
      <c r="G70" s="25">
        <v>321977</v>
      </c>
      <c r="H70" s="25">
        <v>1037</v>
      </c>
      <c r="I70" s="25">
        <v>6835</v>
      </c>
      <c r="J70" s="25">
        <v>187522</v>
      </c>
      <c r="K70" s="25">
        <v>82452</v>
      </c>
      <c r="L70" s="25">
        <v>2033</v>
      </c>
      <c r="M70" s="25"/>
      <c r="N70" s="25">
        <v>84794</v>
      </c>
      <c r="O70" s="25">
        <v>4879</v>
      </c>
      <c r="P70" s="25"/>
      <c r="Q70" s="25"/>
      <c r="R70" s="61"/>
      <c r="S70" s="107">
        <f t="shared" si="1"/>
        <v>23364168</v>
      </c>
      <c r="T70" s="6"/>
      <c r="U70" s="1"/>
      <c r="V70" s="1"/>
      <c r="W70" s="1"/>
      <c r="X70" s="1"/>
      <c r="Y70" s="1"/>
      <c r="Z70" s="1"/>
      <c r="AA70" s="1"/>
      <c r="AB70" s="1"/>
      <c r="AC70" s="1"/>
      <c r="AD70" s="1"/>
      <c r="AE70" s="1"/>
      <c r="AF70" s="1"/>
      <c r="AG70" s="1"/>
      <c r="AH70" s="1"/>
      <c r="AI70" s="1"/>
      <c r="AJ70" s="1"/>
      <c r="AK70" s="1"/>
      <c r="AL70" s="1"/>
      <c r="AM70" s="1"/>
      <c r="AN70" s="1"/>
      <c r="AO70" s="1"/>
      <c r="AP70" s="1"/>
    </row>
    <row r="71" spans="1:42" x14ac:dyDescent="0.2">
      <c r="A71" s="1"/>
      <c r="B71" s="76"/>
      <c r="C71" s="33" t="s">
        <v>6</v>
      </c>
      <c r="D71" s="60">
        <v>5166786</v>
      </c>
      <c r="E71" s="25">
        <v>8549818</v>
      </c>
      <c r="F71" s="25">
        <v>8984509</v>
      </c>
      <c r="G71" s="25">
        <v>341527</v>
      </c>
      <c r="H71" s="25">
        <v>1049</v>
      </c>
      <c r="I71" s="25">
        <v>7036</v>
      </c>
      <c r="J71" s="25">
        <v>192088</v>
      </c>
      <c r="K71" s="25">
        <v>86390</v>
      </c>
      <c r="L71" s="25">
        <v>2241</v>
      </c>
      <c r="M71" s="25"/>
      <c r="N71" s="25">
        <v>85674</v>
      </c>
      <c r="O71" s="25">
        <v>5064</v>
      </c>
      <c r="P71" s="25"/>
      <c r="Q71" s="25"/>
      <c r="R71" s="61"/>
      <c r="S71" s="107">
        <f t="shared" si="1"/>
        <v>23422182</v>
      </c>
      <c r="T71" s="6"/>
      <c r="U71" s="1"/>
      <c r="V71" s="1"/>
      <c r="W71" s="1"/>
      <c r="X71" s="1"/>
      <c r="Y71" s="1"/>
      <c r="Z71" s="1"/>
      <c r="AA71" s="1"/>
      <c r="AB71" s="1"/>
      <c r="AC71" s="1"/>
      <c r="AD71" s="1"/>
      <c r="AE71" s="1"/>
      <c r="AF71" s="1"/>
      <c r="AG71" s="1"/>
      <c r="AH71" s="1"/>
      <c r="AI71" s="1"/>
      <c r="AJ71" s="1"/>
      <c r="AK71" s="1"/>
      <c r="AL71" s="1"/>
      <c r="AM71" s="1"/>
      <c r="AN71" s="1"/>
      <c r="AO71" s="1"/>
      <c r="AP71" s="1"/>
    </row>
    <row r="72" spans="1:42" x14ac:dyDescent="0.2">
      <c r="A72" s="1"/>
      <c r="B72" s="40"/>
      <c r="C72" s="33" t="s">
        <v>7</v>
      </c>
      <c r="D72" s="60">
        <v>5077847</v>
      </c>
      <c r="E72" s="25">
        <v>8563611</v>
      </c>
      <c r="F72" s="25">
        <v>8706901</v>
      </c>
      <c r="G72" s="25">
        <v>352164</v>
      </c>
      <c r="H72" s="25">
        <v>1062</v>
      </c>
      <c r="I72" s="25">
        <v>7213</v>
      </c>
      <c r="J72" s="25">
        <v>195917</v>
      </c>
      <c r="K72" s="25">
        <v>91273</v>
      </c>
      <c r="L72" s="25">
        <v>2678</v>
      </c>
      <c r="M72" s="25"/>
      <c r="N72" s="25">
        <v>86757</v>
      </c>
      <c r="O72" s="25">
        <v>5523</v>
      </c>
      <c r="P72" s="25"/>
      <c r="Q72" s="25"/>
      <c r="R72" s="61"/>
      <c r="S72" s="107">
        <f t="shared" si="1"/>
        <v>23090946</v>
      </c>
      <c r="T72" s="6"/>
      <c r="U72" s="1"/>
      <c r="V72" s="1"/>
      <c r="W72" s="1"/>
      <c r="X72" s="1"/>
      <c r="Y72" s="1"/>
      <c r="Z72" s="1"/>
      <c r="AA72" s="1"/>
      <c r="AB72" s="1"/>
      <c r="AC72" s="1"/>
      <c r="AD72" s="1"/>
      <c r="AE72" s="1"/>
      <c r="AF72" s="1"/>
      <c r="AG72" s="1"/>
      <c r="AH72" s="1"/>
      <c r="AI72" s="1"/>
      <c r="AJ72" s="1"/>
      <c r="AK72" s="1"/>
      <c r="AL72" s="1"/>
      <c r="AM72" s="1"/>
      <c r="AN72" s="1"/>
      <c r="AO72" s="1"/>
      <c r="AP72" s="1"/>
    </row>
    <row r="73" spans="1:42" x14ac:dyDescent="0.2">
      <c r="A73" s="1"/>
      <c r="B73" s="76"/>
      <c r="C73" s="33" t="s">
        <v>8</v>
      </c>
      <c r="D73" s="60">
        <v>5007840</v>
      </c>
      <c r="E73" s="25">
        <v>8593028</v>
      </c>
      <c r="F73" s="25">
        <v>8626865</v>
      </c>
      <c r="G73" s="25">
        <v>354242</v>
      </c>
      <c r="H73" s="25">
        <v>1013</v>
      </c>
      <c r="I73" s="25">
        <v>7343</v>
      </c>
      <c r="J73" s="25">
        <v>200518</v>
      </c>
      <c r="K73" s="25">
        <v>94226</v>
      </c>
      <c r="L73" s="25">
        <v>3187</v>
      </c>
      <c r="M73" s="25"/>
      <c r="N73" s="25">
        <v>85763</v>
      </c>
      <c r="O73" s="25">
        <v>5436</v>
      </c>
      <c r="P73" s="25"/>
      <c r="Q73" s="25"/>
      <c r="R73" s="61"/>
      <c r="S73" s="107">
        <f t="shared" si="1"/>
        <v>22979461</v>
      </c>
      <c r="T73" s="6"/>
      <c r="U73" s="1"/>
      <c r="V73" s="1"/>
      <c r="W73" s="1"/>
      <c r="X73" s="1"/>
      <c r="Y73" s="1"/>
      <c r="Z73" s="1"/>
      <c r="AA73" s="1"/>
      <c r="AB73" s="1"/>
      <c r="AC73" s="1"/>
      <c r="AD73" s="1"/>
      <c r="AE73" s="1"/>
      <c r="AF73" s="1"/>
      <c r="AG73" s="1"/>
      <c r="AH73" s="1"/>
      <c r="AI73" s="1"/>
      <c r="AJ73" s="1"/>
      <c r="AK73" s="1"/>
      <c r="AL73" s="1"/>
      <c r="AM73" s="1"/>
      <c r="AN73" s="1"/>
      <c r="AO73" s="1"/>
      <c r="AP73" s="1"/>
    </row>
    <row r="74" spans="1:42" x14ac:dyDescent="0.2">
      <c r="A74" s="1"/>
      <c r="B74" s="76"/>
      <c r="C74" s="33" t="s">
        <v>9</v>
      </c>
      <c r="D74" s="60">
        <v>4915164</v>
      </c>
      <c r="E74" s="25">
        <v>8424622</v>
      </c>
      <c r="F74" s="25">
        <v>8816554</v>
      </c>
      <c r="G74" s="25">
        <v>354744</v>
      </c>
      <c r="H74" s="25">
        <v>1036</v>
      </c>
      <c r="I74" s="25">
        <v>7638</v>
      </c>
      <c r="J74" s="25">
        <v>207322</v>
      </c>
      <c r="K74" s="25">
        <v>97634</v>
      </c>
      <c r="L74" s="25">
        <v>3614</v>
      </c>
      <c r="M74" s="25"/>
      <c r="N74" s="25">
        <v>89984</v>
      </c>
      <c r="O74" s="25">
        <v>5023</v>
      </c>
      <c r="P74" s="25"/>
      <c r="Q74" s="25"/>
      <c r="R74" s="61"/>
      <c r="S74" s="107">
        <f t="shared" si="1"/>
        <v>22923335</v>
      </c>
      <c r="T74" s="6"/>
      <c r="U74" s="1"/>
      <c r="V74" s="1"/>
      <c r="W74" s="1"/>
      <c r="X74" s="1"/>
      <c r="Y74" s="1"/>
      <c r="Z74" s="1"/>
      <c r="AA74" s="1"/>
      <c r="AB74" s="1"/>
      <c r="AC74" s="1"/>
      <c r="AD74" s="1"/>
      <c r="AE74" s="1"/>
      <c r="AF74" s="1"/>
      <c r="AG74" s="1"/>
      <c r="AH74" s="1"/>
      <c r="AI74" s="1"/>
      <c r="AJ74" s="1"/>
      <c r="AK74" s="1"/>
      <c r="AL74" s="1"/>
      <c r="AM74" s="1"/>
      <c r="AN74" s="1"/>
      <c r="AO74" s="1"/>
      <c r="AP74" s="1"/>
    </row>
    <row r="75" spans="1:42" x14ac:dyDescent="0.2">
      <c r="A75" s="1"/>
      <c r="B75" s="40"/>
      <c r="C75" s="33" t="s">
        <v>10</v>
      </c>
      <c r="D75" s="60">
        <v>4889188</v>
      </c>
      <c r="E75" s="25">
        <v>8345845</v>
      </c>
      <c r="F75" s="25">
        <v>8777753</v>
      </c>
      <c r="G75" s="25">
        <v>355218</v>
      </c>
      <c r="H75" s="25">
        <v>986</v>
      </c>
      <c r="I75" s="25">
        <v>7730</v>
      </c>
      <c r="J75" s="25">
        <v>217147</v>
      </c>
      <c r="K75" s="25">
        <v>100940</v>
      </c>
      <c r="L75" s="25">
        <v>3906</v>
      </c>
      <c r="M75" s="25"/>
      <c r="N75" s="25">
        <v>93372</v>
      </c>
      <c r="O75" s="25">
        <v>4437</v>
      </c>
      <c r="P75" s="25"/>
      <c r="Q75" s="25"/>
      <c r="R75" s="61"/>
      <c r="S75" s="107">
        <f t="shared" si="1"/>
        <v>22796522</v>
      </c>
      <c r="T75" s="6"/>
      <c r="U75" s="1"/>
      <c r="V75" s="1"/>
      <c r="W75" s="1"/>
      <c r="X75" s="1"/>
      <c r="Y75" s="1"/>
      <c r="Z75" s="1"/>
      <c r="AA75" s="1"/>
      <c r="AB75" s="1"/>
      <c r="AC75" s="1"/>
      <c r="AD75" s="1"/>
      <c r="AE75" s="1"/>
      <c r="AF75" s="1"/>
      <c r="AG75" s="1"/>
      <c r="AH75" s="1"/>
      <c r="AI75" s="1"/>
      <c r="AJ75" s="1"/>
      <c r="AK75" s="1"/>
      <c r="AL75" s="1"/>
      <c r="AM75" s="1"/>
      <c r="AN75" s="1"/>
      <c r="AO75" s="1"/>
      <c r="AP75" s="1"/>
    </row>
    <row r="76" spans="1:42" ht="13.5" thickBot="1" x14ac:dyDescent="0.25">
      <c r="A76" s="1"/>
      <c r="B76" s="90"/>
      <c r="C76" s="35" t="s">
        <v>11</v>
      </c>
      <c r="D76" s="62">
        <v>5380411</v>
      </c>
      <c r="E76" s="63">
        <v>8434268</v>
      </c>
      <c r="F76" s="63">
        <v>9071807</v>
      </c>
      <c r="G76" s="63">
        <v>339410</v>
      </c>
      <c r="H76" s="63">
        <v>976</v>
      </c>
      <c r="I76" s="63">
        <v>8086</v>
      </c>
      <c r="J76" s="63">
        <v>229437</v>
      </c>
      <c r="K76" s="63">
        <v>105385</v>
      </c>
      <c r="L76" s="63">
        <v>3943</v>
      </c>
      <c r="M76" s="63"/>
      <c r="N76" s="63">
        <v>103555</v>
      </c>
      <c r="O76" s="63">
        <v>3440</v>
      </c>
      <c r="P76" s="63"/>
      <c r="Q76" s="63"/>
      <c r="R76" s="64"/>
      <c r="S76" s="109">
        <f t="shared" si="1"/>
        <v>23680718</v>
      </c>
      <c r="T76" s="6"/>
      <c r="U76" s="1"/>
      <c r="V76" s="1"/>
      <c r="W76" s="1"/>
      <c r="X76" s="1"/>
      <c r="Y76" s="1"/>
      <c r="Z76" s="1"/>
      <c r="AA76" s="1"/>
      <c r="AB76" s="1"/>
      <c r="AC76" s="1"/>
      <c r="AD76" s="1"/>
      <c r="AE76" s="1"/>
      <c r="AF76" s="1"/>
      <c r="AG76" s="1"/>
      <c r="AH76" s="1"/>
      <c r="AI76" s="1"/>
      <c r="AJ76" s="1"/>
      <c r="AK76" s="1"/>
      <c r="AL76" s="1"/>
      <c r="AM76" s="1"/>
      <c r="AN76" s="1"/>
      <c r="AO76" s="1"/>
      <c r="AP76" s="1"/>
    </row>
    <row r="77" spans="1:42" x14ac:dyDescent="0.2">
      <c r="A77" s="1"/>
      <c r="B77" s="42">
        <v>2015</v>
      </c>
      <c r="C77" s="31" t="s">
        <v>1</v>
      </c>
      <c r="D77" s="75">
        <v>5467066</v>
      </c>
      <c r="E77" s="65">
        <v>8345176</v>
      </c>
      <c r="F77" s="65">
        <v>9194475</v>
      </c>
      <c r="G77" s="65">
        <v>208756</v>
      </c>
      <c r="H77" s="65">
        <v>945</v>
      </c>
      <c r="I77" s="65">
        <v>8237</v>
      </c>
      <c r="J77" s="65">
        <v>241709</v>
      </c>
      <c r="K77" s="65">
        <v>108999</v>
      </c>
      <c r="L77" s="65">
        <v>4698</v>
      </c>
      <c r="M77" s="65"/>
      <c r="N77" s="65">
        <v>98212</v>
      </c>
      <c r="O77" s="65">
        <v>2464</v>
      </c>
      <c r="P77" s="65"/>
      <c r="Q77" s="65"/>
      <c r="R77" s="106"/>
      <c r="S77" s="108">
        <f t="shared" si="1"/>
        <v>23680737</v>
      </c>
      <c r="T77" s="6"/>
      <c r="U77" s="1"/>
      <c r="V77" s="1"/>
      <c r="W77" s="1"/>
      <c r="X77" s="1"/>
      <c r="Y77" s="1"/>
      <c r="Z77" s="1"/>
      <c r="AA77" s="1"/>
      <c r="AB77" s="1"/>
      <c r="AC77" s="1"/>
      <c r="AD77" s="1"/>
      <c r="AE77" s="1"/>
      <c r="AF77" s="1"/>
      <c r="AG77" s="1"/>
      <c r="AH77" s="1"/>
      <c r="AI77" s="1"/>
      <c r="AJ77" s="1"/>
      <c r="AK77" s="1"/>
      <c r="AL77" s="1"/>
      <c r="AM77" s="1"/>
      <c r="AN77" s="1"/>
      <c r="AO77" s="1"/>
      <c r="AP77" s="1"/>
    </row>
    <row r="78" spans="1:42" x14ac:dyDescent="0.2">
      <c r="A78" s="1"/>
      <c r="B78" s="40"/>
      <c r="C78" s="33" t="s">
        <v>33</v>
      </c>
      <c r="D78" s="60">
        <v>5291852</v>
      </c>
      <c r="E78" s="25">
        <v>8268263</v>
      </c>
      <c r="F78" s="25">
        <v>8985717</v>
      </c>
      <c r="G78" s="25">
        <v>193878</v>
      </c>
      <c r="H78" s="25">
        <v>889</v>
      </c>
      <c r="I78" s="25">
        <v>8426</v>
      </c>
      <c r="J78" s="25">
        <v>241062</v>
      </c>
      <c r="K78" s="25">
        <v>111825</v>
      </c>
      <c r="L78" s="25">
        <v>3252</v>
      </c>
      <c r="M78" s="25"/>
      <c r="N78" s="25">
        <v>99726</v>
      </c>
      <c r="O78" s="25">
        <v>3165</v>
      </c>
      <c r="P78" s="25"/>
      <c r="Q78" s="25"/>
      <c r="R78" s="61"/>
      <c r="S78" s="107">
        <f t="shared" si="1"/>
        <v>23208055</v>
      </c>
      <c r="T78" s="6"/>
      <c r="U78" s="1"/>
      <c r="V78" s="1"/>
      <c r="W78" s="1"/>
      <c r="X78" s="1"/>
      <c r="Y78" s="1"/>
      <c r="Z78" s="1"/>
      <c r="AA78" s="1"/>
      <c r="AB78" s="1"/>
      <c r="AC78" s="1"/>
      <c r="AD78" s="1"/>
      <c r="AE78" s="1"/>
      <c r="AF78" s="1"/>
      <c r="AG78" s="1"/>
      <c r="AH78" s="1"/>
      <c r="AI78" s="1"/>
      <c r="AJ78" s="1"/>
      <c r="AK78" s="1"/>
      <c r="AL78" s="1"/>
      <c r="AM78" s="1"/>
      <c r="AN78" s="1"/>
      <c r="AO78" s="1"/>
      <c r="AP78" s="1"/>
    </row>
    <row r="79" spans="1:42" x14ac:dyDescent="0.2">
      <c r="A79" s="1"/>
      <c r="B79" s="76"/>
      <c r="C79" s="33" t="s">
        <v>2</v>
      </c>
      <c r="D79" s="60">
        <v>5309923</v>
      </c>
      <c r="E79" s="25">
        <v>8407939</v>
      </c>
      <c r="F79" s="25">
        <v>9228701</v>
      </c>
      <c r="G79" s="25">
        <v>202590</v>
      </c>
      <c r="H79" s="25">
        <v>753</v>
      </c>
      <c r="I79" s="25">
        <v>8639</v>
      </c>
      <c r="J79" s="25">
        <v>250679</v>
      </c>
      <c r="K79" s="25">
        <v>117490</v>
      </c>
      <c r="L79" s="25">
        <v>2989</v>
      </c>
      <c r="M79" s="25"/>
      <c r="N79" s="25">
        <v>98736</v>
      </c>
      <c r="O79" s="25">
        <v>2857</v>
      </c>
      <c r="P79" s="25"/>
      <c r="Q79" s="25"/>
      <c r="R79" s="61"/>
      <c r="S79" s="107">
        <f t="shared" si="1"/>
        <v>23631296</v>
      </c>
      <c r="T79" s="6"/>
      <c r="U79" s="1"/>
      <c r="V79" s="1"/>
      <c r="W79" s="1"/>
      <c r="X79" s="1"/>
      <c r="Y79" s="1"/>
      <c r="Z79" s="1"/>
      <c r="AA79" s="1"/>
      <c r="AB79" s="1"/>
      <c r="AC79" s="1"/>
      <c r="AD79" s="1"/>
      <c r="AE79" s="1"/>
      <c r="AF79" s="1"/>
      <c r="AG79" s="1"/>
      <c r="AH79" s="1"/>
      <c r="AI79" s="1"/>
      <c r="AJ79" s="1"/>
      <c r="AK79" s="1"/>
      <c r="AL79" s="1"/>
      <c r="AM79" s="1"/>
      <c r="AN79" s="1"/>
      <c r="AO79" s="1"/>
      <c r="AP79" s="1"/>
    </row>
    <row r="80" spans="1:42" x14ac:dyDescent="0.2">
      <c r="A80" s="1"/>
      <c r="B80" s="76"/>
      <c r="C80" s="33" t="s">
        <v>3</v>
      </c>
      <c r="D80" s="60">
        <v>5244953</v>
      </c>
      <c r="E80" s="25">
        <v>8304813</v>
      </c>
      <c r="F80" s="25">
        <v>8922701</v>
      </c>
      <c r="G80" s="25">
        <v>210291</v>
      </c>
      <c r="H80" s="25">
        <v>915</v>
      </c>
      <c r="I80" s="25">
        <v>8681</v>
      </c>
      <c r="J80" s="25">
        <v>254799</v>
      </c>
      <c r="K80" s="25">
        <v>119987</v>
      </c>
      <c r="L80" s="25">
        <v>4006</v>
      </c>
      <c r="M80" s="25"/>
      <c r="N80" s="25">
        <v>95847</v>
      </c>
      <c r="O80" s="25">
        <v>2372</v>
      </c>
      <c r="P80" s="25"/>
      <c r="Q80" s="25"/>
      <c r="R80" s="61"/>
      <c r="S80" s="107">
        <f t="shared" si="1"/>
        <v>23169365</v>
      </c>
      <c r="T80" s="6"/>
      <c r="U80" s="1"/>
      <c r="V80" s="1"/>
      <c r="W80" s="1"/>
      <c r="X80" s="1"/>
      <c r="Y80" s="1"/>
      <c r="Z80" s="1"/>
      <c r="AA80" s="1"/>
      <c r="AB80" s="1"/>
      <c r="AC80" s="1"/>
      <c r="AD80" s="1"/>
      <c r="AE80" s="1"/>
      <c r="AF80" s="1"/>
      <c r="AG80" s="1"/>
      <c r="AH80" s="1"/>
      <c r="AI80" s="1"/>
      <c r="AJ80" s="1"/>
      <c r="AK80" s="1"/>
      <c r="AL80" s="1"/>
      <c r="AM80" s="1"/>
      <c r="AN80" s="1"/>
      <c r="AO80" s="1"/>
      <c r="AP80" s="1"/>
    </row>
    <row r="81" spans="1:42" x14ac:dyDescent="0.2">
      <c r="A81" s="1"/>
      <c r="B81" s="40"/>
      <c r="C81" s="33" t="s">
        <v>4</v>
      </c>
      <c r="D81" s="60">
        <v>5240164</v>
      </c>
      <c r="E81" s="25">
        <v>8322839</v>
      </c>
      <c r="F81" s="25">
        <v>8717181</v>
      </c>
      <c r="G81" s="25">
        <v>206610</v>
      </c>
      <c r="H81" s="25">
        <v>891</v>
      </c>
      <c r="I81" s="25">
        <v>8805</v>
      </c>
      <c r="J81" s="25">
        <v>258298</v>
      </c>
      <c r="K81" s="25">
        <v>124171</v>
      </c>
      <c r="L81" s="25">
        <v>3963</v>
      </c>
      <c r="M81" s="25"/>
      <c r="N81" s="25">
        <v>94498</v>
      </c>
      <c r="O81" s="25">
        <v>1934</v>
      </c>
      <c r="P81" s="25"/>
      <c r="Q81" s="25"/>
      <c r="R81" s="61"/>
      <c r="S81" s="107">
        <f t="shared" ref="S81:S144" si="2">SUM(D81:R81)</f>
        <v>22979354</v>
      </c>
      <c r="T81" s="6"/>
      <c r="U81" s="1"/>
      <c r="V81" s="1"/>
      <c r="W81" s="1"/>
      <c r="X81" s="1"/>
      <c r="Y81" s="1"/>
      <c r="Z81" s="1"/>
      <c r="AA81" s="1"/>
      <c r="AB81" s="1"/>
      <c r="AC81" s="1"/>
      <c r="AD81" s="1"/>
      <c r="AE81" s="1"/>
      <c r="AF81" s="1"/>
      <c r="AG81" s="1"/>
      <c r="AH81" s="1"/>
      <c r="AI81" s="1"/>
      <c r="AJ81" s="1"/>
      <c r="AK81" s="1"/>
      <c r="AL81" s="1"/>
      <c r="AM81" s="1"/>
      <c r="AN81" s="1"/>
      <c r="AO81" s="1"/>
      <c r="AP81" s="1"/>
    </row>
    <row r="82" spans="1:42" x14ac:dyDescent="0.2">
      <c r="A82" s="1"/>
      <c r="B82" s="76"/>
      <c r="C82" s="33" t="s">
        <v>5</v>
      </c>
      <c r="D82" s="60">
        <v>5289207</v>
      </c>
      <c r="E82" s="25">
        <v>8180603</v>
      </c>
      <c r="F82" s="25">
        <v>8771727</v>
      </c>
      <c r="G82" s="25">
        <v>232523</v>
      </c>
      <c r="H82" s="25">
        <v>854</v>
      </c>
      <c r="I82" s="25">
        <v>9142</v>
      </c>
      <c r="J82" s="25">
        <v>263196</v>
      </c>
      <c r="K82" s="25">
        <v>126442</v>
      </c>
      <c r="L82" s="25">
        <v>4315</v>
      </c>
      <c r="M82" s="25"/>
      <c r="N82" s="25">
        <v>93191</v>
      </c>
      <c r="O82" s="25">
        <v>1648</v>
      </c>
      <c r="P82" s="25"/>
      <c r="Q82" s="25"/>
      <c r="R82" s="61"/>
      <c r="S82" s="107">
        <f t="shared" si="2"/>
        <v>22972848</v>
      </c>
      <c r="T82" s="6"/>
      <c r="U82" s="1"/>
      <c r="V82" s="1"/>
      <c r="W82" s="1"/>
      <c r="X82" s="1"/>
      <c r="Y82" s="1"/>
      <c r="Z82" s="1"/>
      <c r="AA82" s="1"/>
      <c r="AB82" s="1"/>
      <c r="AC82" s="1"/>
      <c r="AD82" s="1"/>
      <c r="AE82" s="1"/>
      <c r="AF82" s="1"/>
      <c r="AG82" s="1"/>
      <c r="AH82" s="1"/>
      <c r="AI82" s="1"/>
      <c r="AJ82" s="1"/>
      <c r="AK82" s="1"/>
      <c r="AL82" s="1"/>
      <c r="AM82" s="1"/>
      <c r="AN82" s="1"/>
      <c r="AO82" s="1"/>
      <c r="AP82" s="1"/>
    </row>
    <row r="83" spans="1:42" x14ac:dyDescent="0.2">
      <c r="A83" s="1"/>
      <c r="B83" s="76"/>
      <c r="C83" s="33" t="s">
        <v>6</v>
      </c>
      <c r="D83" s="60">
        <v>5325813</v>
      </c>
      <c r="E83" s="25">
        <v>8168777</v>
      </c>
      <c r="F83" s="25">
        <v>8951535</v>
      </c>
      <c r="G83" s="25">
        <v>302922</v>
      </c>
      <c r="H83" s="25">
        <v>742</v>
      </c>
      <c r="I83" s="25">
        <v>9343</v>
      </c>
      <c r="J83" s="25">
        <v>271758</v>
      </c>
      <c r="K83" s="25">
        <v>129814</v>
      </c>
      <c r="L83" s="25">
        <v>4007</v>
      </c>
      <c r="M83" s="25"/>
      <c r="N83" s="25">
        <v>94673</v>
      </c>
      <c r="O83" s="25">
        <v>1621</v>
      </c>
      <c r="P83" s="25">
        <v>3004</v>
      </c>
      <c r="Q83" s="25"/>
      <c r="R83" s="61"/>
      <c r="S83" s="107">
        <f t="shared" si="2"/>
        <v>23264009</v>
      </c>
      <c r="T83" s="6"/>
      <c r="U83" s="1"/>
      <c r="V83" s="1"/>
      <c r="W83" s="1"/>
      <c r="X83" s="1"/>
      <c r="Y83" s="1"/>
      <c r="Z83" s="1"/>
      <c r="AA83" s="1"/>
      <c r="AB83" s="1"/>
      <c r="AC83" s="1"/>
      <c r="AD83" s="1"/>
      <c r="AE83" s="1"/>
      <c r="AF83" s="1"/>
      <c r="AG83" s="1"/>
      <c r="AH83" s="1"/>
      <c r="AI83" s="1"/>
      <c r="AJ83" s="1"/>
      <c r="AK83" s="1"/>
      <c r="AL83" s="1"/>
      <c r="AM83" s="1"/>
      <c r="AN83" s="1"/>
      <c r="AO83" s="1"/>
      <c r="AP83" s="1"/>
    </row>
    <row r="84" spans="1:42" x14ac:dyDescent="0.2">
      <c r="A84" s="1"/>
      <c r="B84" s="40"/>
      <c r="C84" s="33" t="s">
        <v>7</v>
      </c>
      <c r="D84" s="60">
        <v>5301794</v>
      </c>
      <c r="E84" s="25">
        <v>8011010</v>
      </c>
      <c r="F84" s="25">
        <v>8920378</v>
      </c>
      <c r="G84" s="25">
        <v>390514</v>
      </c>
      <c r="H84" s="25">
        <v>705</v>
      </c>
      <c r="I84" s="25">
        <v>9490</v>
      </c>
      <c r="J84" s="25">
        <v>281521</v>
      </c>
      <c r="K84" s="25">
        <v>132681</v>
      </c>
      <c r="L84" s="25">
        <v>3627</v>
      </c>
      <c r="M84" s="25"/>
      <c r="N84" s="25">
        <v>97156</v>
      </c>
      <c r="O84" s="25">
        <v>1299</v>
      </c>
      <c r="P84" s="25">
        <v>3790</v>
      </c>
      <c r="Q84" s="25"/>
      <c r="R84" s="61"/>
      <c r="S84" s="107">
        <f t="shared" si="2"/>
        <v>23153965</v>
      </c>
      <c r="T84" s="6"/>
      <c r="U84" s="1"/>
      <c r="V84" s="1"/>
      <c r="W84" s="1"/>
      <c r="X84" s="1"/>
      <c r="Y84" s="1"/>
      <c r="Z84" s="1"/>
      <c r="AA84" s="1"/>
      <c r="AB84" s="1"/>
      <c r="AC84" s="1"/>
      <c r="AD84" s="1"/>
      <c r="AE84" s="1"/>
      <c r="AF84" s="1"/>
      <c r="AG84" s="1"/>
      <c r="AH84" s="1"/>
      <c r="AI84" s="1"/>
      <c r="AJ84" s="1"/>
      <c r="AK84" s="1"/>
      <c r="AL84" s="1"/>
      <c r="AM84" s="1"/>
      <c r="AN84" s="1"/>
      <c r="AO84" s="1"/>
      <c r="AP84" s="1"/>
    </row>
    <row r="85" spans="1:42" x14ac:dyDescent="0.2">
      <c r="A85" s="1"/>
      <c r="B85" s="76"/>
      <c r="C85" s="33" t="s">
        <v>8</v>
      </c>
      <c r="D85" s="60">
        <v>5308253</v>
      </c>
      <c r="E85" s="25">
        <v>8071524</v>
      </c>
      <c r="F85" s="25">
        <v>8596249</v>
      </c>
      <c r="G85" s="25">
        <v>446848</v>
      </c>
      <c r="H85" s="25">
        <v>626</v>
      </c>
      <c r="I85" s="25">
        <v>9516</v>
      </c>
      <c r="J85" s="25">
        <v>289140</v>
      </c>
      <c r="K85" s="25">
        <v>131185</v>
      </c>
      <c r="L85" s="25">
        <v>3475</v>
      </c>
      <c r="M85" s="25"/>
      <c r="N85" s="25">
        <v>97621</v>
      </c>
      <c r="O85" s="25">
        <v>1087</v>
      </c>
      <c r="P85" s="25">
        <v>4616</v>
      </c>
      <c r="Q85" s="25"/>
      <c r="R85" s="61"/>
      <c r="S85" s="107">
        <f t="shared" si="2"/>
        <v>22960140</v>
      </c>
      <c r="T85" s="6"/>
      <c r="U85" s="1"/>
      <c r="V85" s="1"/>
      <c r="W85" s="1"/>
      <c r="X85" s="1"/>
      <c r="Y85" s="1"/>
      <c r="Z85" s="1"/>
      <c r="AA85" s="1"/>
      <c r="AB85" s="1"/>
      <c r="AC85" s="1"/>
      <c r="AD85" s="1"/>
      <c r="AE85" s="1"/>
      <c r="AF85" s="1"/>
      <c r="AG85" s="1"/>
      <c r="AH85" s="1"/>
      <c r="AI85" s="1"/>
      <c r="AJ85" s="1"/>
      <c r="AK85" s="1"/>
      <c r="AL85" s="1"/>
      <c r="AM85" s="1"/>
      <c r="AN85" s="1"/>
      <c r="AO85" s="1"/>
      <c r="AP85" s="1"/>
    </row>
    <row r="86" spans="1:42" x14ac:dyDescent="0.2">
      <c r="A86" s="1"/>
      <c r="B86" s="76"/>
      <c r="C86" s="33" t="s">
        <v>9</v>
      </c>
      <c r="D86" s="60">
        <v>5308262</v>
      </c>
      <c r="E86" s="25">
        <v>7997604</v>
      </c>
      <c r="F86" s="25">
        <v>8618600</v>
      </c>
      <c r="G86" s="25">
        <v>546539</v>
      </c>
      <c r="H86" s="25">
        <v>586</v>
      </c>
      <c r="I86" s="25">
        <v>9486</v>
      </c>
      <c r="J86" s="25">
        <v>296909</v>
      </c>
      <c r="K86" s="25">
        <v>131901</v>
      </c>
      <c r="L86" s="25">
        <v>3366</v>
      </c>
      <c r="M86" s="25"/>
      <c r="N86" s="25">
        <v>105039</v>
      </c>
      <c r="O86" s="25">
        <v>964</v>
      </c>
      <c r="P86" s="25">
        <v>5372</v>
      </c>
      <c r="Q86" s="25"/>
      <c r="R86" s="61"/>
      <c r="S86" s="107">
        <f t="shared" si="2"/>
        <v>23024628</v>
      </c>
      <c r="T86" s="6"/>
      <c r="U86" s="1"/>
      <c r="V86" s="1"/>
      <c r="W86" s="1"/>
      <c r="X86" s="1"/>
      <c r="Y86" s="1"/>
      <c r="Z86" s="1"/>
      <c r="AA86" s="1"/>
      <c r="AB86" s="1"/>
      <c r="AC86" s="1"/>
      <c r="AD86" s="1"/>
      <c r="AE86" s="1"/>
      <c r="AF86" s="1"/>
      <c r="AG86" s="1"/>
      <c r="AH86" s="1"/>
      <c r="AI86" s="1"/>
      <c r="AJ86" s="1"/>
      <c r="AK86" s="1"/>
      <c r="AL86" s="1"/>
      <c r="AM86" s="1"/>
      <c r="AN86" s="1"/>
      <c r="AO86" s="1"/>
      <c r="AP86" s="1"/>
    </row>
    <row r="87" spans="1:42" x14ac:dyDescent="0.2">
      <c r="A87" s="1"/>
      <c r="B87" s="40"/>
      <c r="C87" s="33" t="s">
        <v>10</v>
      </c>
      <c r="D87" s="60">
        <v>5294116</v>
      </c>
      <c r="E87" s="25">
        <v>7908827</v>
      </c>
      <c r="F87" s="25">
        <v>8617521</v>
      </c>
      <c r="G87" s="25">
        <v>556220</v>
      </c>
      <c r="H87" s="25">
        <v>647</v>
      </c>
      <c r="I87" s="25">
        <v>9343</v>
      </c>
      <c r="J87" s="25">
        <v>297259</v>
      </c>
      <c r="K87" s="25">
        <v>132411</v>
      </c>
      <c r="L87" s="25">
        <v>2851</v>
      </c>
      <c r="M87" s="25"/>
      <c r="N87" s="25">
        <v>93757</v>
      </c>
      <c r="O87" s="25"/>
      <c r="P87" s="25">
        <v>7526</v>
      </c>
      <c r="Q87" s="25"/>
      <c r="R87" s="61"/>
      <c r="S87" s="107">
        <f t="shared" si="2"/>
        <v>22920478</v>
      </c>
      <c r="T87" s="6"/>
      <c r="U87" s="1"/>
      <c r="V87" s="1"/>
      <c r="W87" s="1"/>
      <c r="X87" s="1"/>
      <c r="Y87" s="1"/>
      <c r="Z87" s="1"/>
      <c r="AA87" s="1"/>
      <c r="AB87" s="1"/>
      <c r="AC87" s="1"/>
      <c r="AD87" s="1"/>
      <c r="AE87" s="1"/>
      <c r="AF87" s="1"/>
      <c r="AG87" s="1"/>
      <c r="AH87" s="1"/>
      <c r="AI87" s="1"/>
      <c r="AJ87" s="1"/>
      <c r="AK87" s="1"/>
      <c r="AL87" s="1"/>
      <c r="AM87" s="1"/>
      <c r="AN87" s="1"/>
      <c r="AO87" s="1"/>
      <c r="AP87" s="1"/>
    </row>
    <row r="88" spans="1:42" ht="13.5" thickBot="1" x14ac:dyDescent="0.25">
      <c r="A88" s="1"/>
      <c r="B88" s="90"/>
      <c r="C88" s="35" t="s">
        <v>11</v>
      </c>
      <c r="D88" s="62">
        <v>5384385</v>
      </c>
      <c r="E88" s="63">
        <v>8109615</v>
      </c>
      <c r="F88" s="63">
        <v>8493331</v>
      </c>
      <c r="G88" s="63">
        <v>670935</v>
      </c>
      <c r="H88" s="63">
        <v>647</v>
      </c>
      <c r="I88" s="63">
        <v>9447</v>
      </c>
      <c r="J88" s="63">
        <v>300114</v>
      </c>
      <c r="K88" s="63">
        <v>131801</v>
      </c>
      <c r="L88" s="63">
        <v>2633</v>
      </c>
      <c r="M88" s="63"/>
      <c r="N88" s="63">
        <v>94385</v>
      </c>
      <c r="O88" s="63"/>
      <c r="P88" s="63">
        <v>9060</v>
      </c>
      <c r="Q88" s="63"/>
      <c r="R88" s="64"/>
      <c r="S88" s="109">
        <f t="shared" si="2"/>
        <v>23206353</v>
      </c>
      <c r="T88" s="6"/>
      <c r="U88" s="1"/>
      <c r="V88" s="1"/>
      <c r="W88" s="1"/>
      <c r="X88" s="1"/>
      <c r="Y88" s="1"/>
      <c r="Z88" s="1"/>
      <c r="AA88" s="1"/>
      <c r="AB88" s="1"/>
      <c r="AC88" s="1"/>
      <c r="AD88" s="1"/>
      <c r="AE88" s="1"/>
      <c r="AF88" s="1"/>
      <c r="AG88" s="1"/>
      <c r="AH88" s="1"/>
      <c r="AI88" s="1"/>
      <c r="AJ88" s="1"/>
      <c r="AK88" s="1"/>
      <c r="AL88" s="1"/>
      <c r="AM88" s="1"/>
      <c r="AN88" s="1"/>
      <c r="AO88" s="1"/>
      <c r="AP88" s="1"/>
    </row>
    <row r="89" spans="1:42" x14ac:dyDescent="0.2">
      <c r="A89" s="1"/>
      <c r="B89" s="42">
        <v>2016</v>
      </c>
      <c r="C89" s="31" t="s">
        <v>1</v>
      </c>
      <c r="D89" s="75">
        <v>5494039</v>
      </c>
      <c r="E89" s="65">
        <v>8102736</v>
      </c>
      <c r="F89" s="65">
        <v>8312015</v>
      </c>
      <c r="G89" s="65">
        <v>729832</v>
      </c>
      <c r="H89" s="65">
        <v>637</v>
      </c>
      <c r="I89" s="65">
        <v>9212</v>
      </c>
      <c r="J89" s="65">
        <v>310538</v>
      </c>
      <c r="K89" s="65">
        <v>128668</v>
      </c>
      <c r="L89" s="65">
        <v>2807</v>
      </c>
      <c r="M89" s="65"/>
      <c r="N89" s="65">
        <v>90401</v>
      </c>
      <c r="O89" s="65"/>
      <c r="P89" s="65">
        <v>9916</v>
      </c>
      <c r="Q89" s="65"/>
      <c r="R89" s="106"/>
      <c r="S89" s="108">
        <f t="shared" si="2"/>
        <v>23190801</v>
      </c>
      <c r="T89" s="6"/>
      <c r="U89" s="1"/>
      <c r="V89" s="1"/>
      <c r="W89" s="1"/>
      <c r="X89" s="1"/>
      <c r="Y89" s="1"/>
      <c r="Z89" s="1"/>
      <c r="AA89" s="1"/>
      <c r="AB89" s="1"/>
      <c r="AC89" s="1"/>
      <c r="AD89" s="1"/>
      <c r="AE89" s="1"/>
      <c r="AF89" s="1"/>
      <c r="AG89" s="1"/>
      <c r="AH89" s="1"/>
      <c r="AI89" s="1"/>
      <c r="AJ89" s="1"/>
      <c r="AK89" s="1"/>
      <c r="AL89" s="1"/>
      <c r="AM89" s="1"/>
      <c r="AN89" s="1"/>
      <c r="AO89" s="1"/>
      <c r="AP89" s="1"/>
    </row>
    <row r="90" spans="1:42" x14ac:dyDescent="0.2">
      <c r="A90" s="1"/>
      <c r="B90" s="40"/>
      <c r="C90" s="33" t="s">
        <v>33</v>
      </c>
      <c r="D90" s="60">
        <v>5449456</v>
      </c>
      <c r="E90" s="25">
        <v>8202473</v>
      </c>
      <c r="F90" s="25">
        <v>7990998</v>
      </c>
      <c r="G90" s="25">
        <v>760945</v>
      </c>
      <c r="H90" s="25">
        <v>597</v>
      </c>
      <c r="I90" s="25">
        <v>9037</v>
      </c>
      <c r="J90" s="25">
        <v>315845</v>
      </c>
      <c r="K90" s="25">
        <v>127542</v>
      </c>
      <c r="L90" s="25">
        <v>3287</v>
      </c>
      <c r="M90" s="25"/>
      <c r="N90" s="25">
        <v>88708</v>
      </c>
      <c r="O90" s="25"/>
      <c r="P90" s="25">
        <v>10589</v>
      </c>
      <c r="Q90" s="25"/>
      <c r="R90" s="61"/>
      <c r="S90" s="107">
        <f t="shared" si="2"/>
        <v>22959477</v>
      </c>
      <c r="T90" s="6"/>
      <c r="U90" s="1"/>
      <c r="V90" s="1"/>
      <c r="W90" s="1"/>
      <c r="X90" s="1"/>
      <c r="Y90" s="1"/>
      <c r="Z90" s="1"/>
      <c r="AA90" s="1"/>
      <c r="AB90" s="1"/>
      <c r="AC90" s="1"/>
      <c r="AD90" s="1"/>
      <c r="AE90" s="1"/>
      <c r="AF90" s="1"/>
      <c r="AG90" s="1"/>
      <c r="AH90" s="1"/>
      <c r="AI90" s="1"/>
      <c r="AJ90" s="1"/>
      <c r="AK90" s="1"/>
      <c r="AL90" s="1"/>
      <c r="AM90" s="1"/>
      <c r="AN90" s="1"/>
      <c r="AO90" s="1"/>
      <c r="AP90" s="1"/>
    </row>
    <row r="91" spans="1:42" x14ac:dyDescent="0.2">
      <c r="A91" s="1"/>
      <c r="B91" s="76"/>
      <c r="C91" s="33" t="s">
        <v>2</v>
      </c>
      <c r="D91" s="60">
        <v>5540988</v>
      </c>
      <c r="E91" s="25">
        <v>8225841</v>
      </c>
      <c r="F91" s="25">
        <v>7890570</v>
      </c>
      <c r="G91" s="25">
        <v>810797</v>
      </c>
      <c r="H91" s="25">
        <v>404</v>
      </c>
      <c r="I91" s="25">
        <v>9120</v>
      </c>
      <c r="J91" s="25">
        <v>325366</v>
      </c>
      <c r="K91" s="25">
        <v>129045</v>
      </c>
      <c r="L91" s="25">
        <v>3179</v>
      </c>
      <c r="M91" s="25"/>
      <c r="N91" s="25">
        <v>90121</v>
      </c>
      <c r="O91" s="25"/>
      <c r="P91" s="25">
        <v>11535</v>
      </c>
      <c r="Q91" s="25"/>
      <c r="R91" s="61"/>
      <c r="S91" s="107">
        <f t="shared" si="2"/>
        <v>23036966</v>
      </c>
      <c r="T91" s="6"/>
      <c r="U91" s="1"/>
      <c r="V91" s="1"/>
      <c r="W91" s="1"/>
      <c r="X91" s="1"/>
      <c r="Y91" s="1"/>
      <c r="Z91" s="1"/>
      <c r="AA91" s="1"/>
      <c r="AB91" s="1"/>
      <c r="AC91" s="1"/>
      <c r="AD91" s="1"/>
      <c r="AE91" s="1"/>
      <c r="AF91" s="1"/>
      <c r="AG91" s="1"/>
      <c r="AH91" s="1"/>
      <c r="AI91" s="1"/>
      <c r="AJ91" s="1"/>
      <c r="AK91" s="1"/>
      <c r="AL91" s="1"/>
      <c r="AM91" s="1"/>
      <c r="AN91" s="1"/>
      <c r="AO91" s="1"/>
      <c r="AP91" s="1"/>
    </row>
    <row r="92" spans="1:42" x14ac:dyDescent="0.2">
      <c r="A92" s="1"/>
      <c r="B92" s="76"/>
      <c r="C92" s="33" t="s">
        <v>3</v>
      </c>
      <c r="D92" s="60">
        <v>5250702</v>
      </c>
      <c r="E92" s="25">
        <v>8231062</v>
      </c>
      <c r="F92" s="25">
        <v>7756188</v>
      </c>
      <c r="G92" s="25">
        <v>881303</v>
      </c>
      <c r="H92" s="25">
        <v>204</v>
      </c>
      <c r="I92" s="25">
        <v>9089</v>
      </c>
      <c r="J92" s="25">
        <v>336737</v>
      </c>
      <c r="K92" s="25">
        <v>132114</v>
      </c>
      <c r="L92" s="25">
        <v>3110</v>
      </c>
      <c r="M92" s="25"/>
      <c r="N92" s="25">
        <v>89710</v>
      </c>
      <c r="O92" s="25"/>
      <c r="P92" s="25">
        <v>13194</v>
      </c>
      <c r="Q92" s="25"/>
      <c r="R92" s="61"/>
      <c r="S92" s="107">
        <f t="shared" si="2"/>
        <v>22703413</v>
      </c>
      <c r="T92" s="6"/>
      <c r="U92" s="1"/>
      <c r="V92" s="1"/>
      <c r="W92" s="1"/>
      <c r="X92" s="1"/>
      <c r="Y92" s="1"/>
      <c r="Z92" s="1"/>
      <c r="AA92" s="1"/>
      <c r="AB92" s="1"/>
      <c r="AC92" s="1"/>
      <c r="AD92" s="1"/>
      <c r="AE92" s="1"/>
      <c r="AF92" s="1"/>
      <c r="AG92" s="1"/>
      <c r="AH92" s="1"/>
      <c r="AI92" s="1"/>
      <c r="AJ92" s="1"/>
      <c r="AK92" s="1"/>
      <c r="AL92" s="1"/>
      <c r="AM92" s="1"/>
      <c r="AN92" s="1"/>
      <c r="AO92" s="1"/>
      <c r="AP92" s="1"/>
    </row>
    <row r="93" spans="1:42" x14ac:dyDescent="0.2">
      <c r="A93" s="1"/>
      <c r="B93" s="40"/>
      <c r="C93" s="33" t="s">
        <v>4</v>
      </c>
      <c r="D93" s="60">
        <v>5539449</v>
      </c>
      <c r="E93" s="25">
        <v>8238727</v>
      </c>
      <c r="F93" s="25">
        <v>7806537</v>
      </c>
      <c r="G93" s="25">
        <v>1014648</v>
      </c>
      <c r="H93" s="25">
        <v>194</v>
      </c>
      <c r="I93" s="25">
        <v>9065</v>
      </c>
      <c r="J93" s="25">
        <v>342662</v>
      </c>
      <c r="K93" s="25">
        <v>135304</v>
      </c>
      <c r="L93" s="25">
        <v>2661</v>
      </c>
      <c r="M93" s="25"/>
      <c r="N93" s="25">
        <v>90649</v>
      </c>
      <c r="O93" s="25"/>
      <c r="P93" s="25">
        <v>14019</v>
      </c>
      <c r="Q93" s="25"/>
      <c r="R93" s="61"/>
      <c r="S93" s="107">
        <f t="shared" si="2"/>
        <v>23193915</v>
      </c>
      <c r="T93" s="6"/>
      <c r="U93" s="1"/>
      <c r="V93" s="1"/>
      <c r="W93" s="1"/>
      <c r="X93" s="1"/>
      <c r="Y93" s="1"/>
      <c r="Z93" s="1"/>
      <c r="AA93" s="1"/>
      <c r="AB93" s="1"/>
      <c r="AC93" s="1"/>
      <c r="AD93" s="1"/>
      <c r="AE93" s="1"/>
      <c r="AF93" s="1"/>
      <c r="AG93" s="1"/>
      <c r="AH93" s="1"/>
      <c r="AI93" s="1"/>
      <c r="AJ93" s="1"/>
      <c r="AK93" s="1"/>
      <c r="AL93" s="1"/>
      <c r="AM93" s="1"/>
      <c r="AN93" s="1"/>
      <c r="AO93" s="1"/>
      <c r="AP93" s="1"/>
    </row>
    <row r="94" spans="1:42" x14ac:dyDescent="0.2">
      <c r="A94" s="1"/>
      <c r="B94" s="76"/>
      <c r="C94" s="33" t="s">
        <v>5</v>
      </c>
      <c r="D94" s="60">
        <v>5393745</v>
      </c>
      <c r="E94" s="25">
        <v>7994280</v>
      </c>
      <c r="F94" s="25">
        <v>7632989</v>
      </c>
      <c r="G94" s="25">
        <v>1067203</v>
      </c>
      <c r="H94" s="25">
        <v>209</v>
      </c>
      <c r="I94" s="25">
        <v>8957</v>
      </c>
      <c r="J94" s="25">
        <v>351607</v>
      </c>
      <c r="K94" s="25">
        <v>137374</v>
      </c>
      <c r="L94" s="25">
        <v>2595</v>
      </c>
      <c r="M94" s="25"/>
      <c r="N94" s="25">
        <v>94143</v>
      </c>
      <c r="O94" s="25"/>
      <c r="P94" s="25">
        <v>14780</v>
      </c>
      <c r="Q94" s="25"/>
      <c r="R94" s="61"/>
      <c r="S94" s="107">
        <f t="shared" si="2"/>
        <v>22697882</v>
      </c>
      <c r="T94" s="6"/>
      <c r="U94" s="1"/>
      <c r="V94" s="1"/>
      <c r="W94" s="1"/>
      <c r="X94" s="1"/>
      <c r="Y94" s="1"/>
      <c r="Z94" s="1"/>
      <c r="AA94" s="1"/>
      <c r="AB94" s="1"/>
      <c r="AC94" s="1"/>
      <c r="AD94" s="1"/>
      <c r="AE94" s="1"/>
      <c r="AF94" s="1"/>
      <c r="AG94" s="1"/>
      <c r="AH94" s="1"/>
      <c r="AI94" s="1"/>
      <c r="AJ94" s="1"/>
      <c r="AK94" s="1"/>
      <c r="AL94" s="1"/>
      <c r="AM94" s="1"/>
      <c r="AN94" s="1"/>
      <c r="AO94" s="1"/>
      <c r="AP94" s="1"/>
    </row>
    <row r="95" spans="1:42" x14ac:dyDescent="0.2">
      <c r="A95" s="1"/>
      <c r="B95" s="40"/>
      <c r="C95" s="33" t="s">
        <v>6</v>
      </c>
      <c r="D95" s="60">
        <v>5393745</v>
      </c>
      <c r="E95" s="25">
        <v>7992912</v>
      </c>
      <c r="F95" s="25">
        <v>7773810</v>
      </c>
      <c r="G95" s="25">
        <v>1148509</v>
      </c>
      <c r="H95" s="25">
        <v>219</v>
      </c>
      <c r="I95" s="25">
        <v>8995</v>
      </c>
      <c r="J95" s="25">
        <v>360046</v>
      </c>
      <c r="K95" s="25">
        <v>142711</v>
      </c>
      <c r="L95" s="25">
        <v>3772</v>
      </c>
      <c r="M95" s="25"/>
      <c r="N95" s="25">
        <v>93984</v>
      </c>
      <c r="O95" s="25"/>
      <c r="P95" s="25">
        <v>15523</v>
      </c>
      <c r="Q95" s="25"/>
      <c r="R95" s="61"/>
      <c r="S95" s="107">
        <f t="shared" si="2"/>
        <v>22934226</v>
      </c>
      <c r="T95" s="6"/>
      <c r="U95" s="1"/>
      <c r="V95" s="1"/>
      <c r="W95" s="1"/>
      <c r="X95" s="1"/>
      <c r="Y95" s="1"/>
      <c r="Z95" s="1"/>
      <c r="AA95" s="1"/>
      <c r="AB95" s="1"/>
      <c r="AC95" s="1"/>
      <c r="AD95" s="1"/>
      <c r="AE95" s="1"/>
      <c r="AF95" s="1"/>
      <c r="AG95" s="1"/>
      <c r="AH95" s="1"/>
      <c r="AI95" s="1"/>
      <c r="AJ95" s="1"/>
      <c r="AK95" s="1"/>
      <c r="AL95" s="1"/>
      <c r="AM95" s="1"/>
      <c r="AN95" s="1"/>
      <c r="AO95" s="1"/>
      <c r="AP95" s="1"/>
    </row>
    <row r="96" spans="1:42" x14ac:dyDescent="0.2">
      <c r="A96" s="1"/>
      <c r="B96" s="76"/>
      <c r="C96" s="33" t="s">
        <v>7</v>
      </c>
      <c r="D96" s="60">
        <v>5483032</v>
      </c>
      <c r="E96" s="25">
        <v>7987440</v>
      </c>
      <c r="F96" s="25">
        <v>7749650</v>
      </c>
      <c r="G96" s="25">
        <v>1215876</v>
      </c>
      <c r="H96" s="25">
        <v>209</v>
      </c>
      <c r="I96" s="25">
        <v>9060</v>
      </c>
      <c r="J96" s="25">
        <v>359151</v>
      </c>
      <c r="K96" s="25">
        <v>147759</v>
      </c>
      <c r="L96" s="25">
        <v>1344</v>
      </c>
      <c r="M96" s="25"/>
      <c r="N96" s="25">
        <v>96016</v>
      </c>
      <c r="O96" s="25"/>
      <c r="P96" s="25">
        <v>16032</v>
      </c>
      <c r="Q96" s="25"/>
      <c r="R96" s="61"/>
      <c r="S96" s="107">
        <f t="shared" si="2"/>
        <v>23065569</v>
      </c>
      <c r="T96" s="6"/>
      <c r="U96" s="1"/>
      <c r="V96" s="1"/>
      <c r="W96" s="1"/>
      <c r="X96" s="1"/>
      <c r="Y96" s="1"/>
      <c r="Z96" s="1"/>
      <c r="AA96" s="1"/>
      <c r="AB96" s="1"/>
      <c r="AC96" s="1"/>
      <c r="AD96" s="1"/>
      <c r="AE96" s="1"/>
      <c r="AF96" s="1"/>
      <c r="AG96" s="1"/>
      <c r="AH96" s="1"/>
      <c r="AI96" s="1"/>
      <c r="AJ96" s="1"/>
      <c r="AK96" s="1"/>
      <c r="AL96" s="1"/>
      <c r="AM96" s="1"/>
      <c r="AN96" s="1"/>
      <c r="AO96" s="1"/>
      <c r="AP96" s="1"/>
    </row>
    <row r="97" spans="1:42" x14ac:dyDescent="0.2">
      <c r="A97" s="1"/>
      <c r="B97" s="76"/>
      <c r="C97" s="33" t="s">
        <v>8</v>
      </c>
      <c r="D97" s="60">
        <v>5486962</v>
      </c>
      <c r="E97" s="25">
        <v>7879477</v>
      </c>
      <c r="F97" s="25">
        <v>7617791</v>
      </c>
      <c r="G97" s="25">
        <v>1261945</v>
      </c>
      <c r="H97" s="25">
        <v>202</v>
      </c>
      <c r="I97" s="25">
        <v>9172</v>
      </c>
      <c r="J97" s="25">
        <v>355216</v>
      </c>
      <c r="K97" s="25">
        <v>152122</v>
      </c>
      <c r="L97" s="25">
        <v>1290</v>
      </c>
      <c r="M97" s="25"/>
      <c r="N97" s="25">
        <v>91803</v>
      </c>
      <c r="O97" s="25"/>
      <c r="P97" s="25">
        <v>16323</v>
      </c>
      <c r="Q97" s="25"/>
      <c r="R97" s="61"/>
      <c r="S97" s="107">
        <f t="shared" si="2"/>
        <v>22872303</v>
      </c>
      <c r="T97" s="6"/>
      <c r="U97" s="1"/>
      <c r="V97" s="1"/>
      <c r="W97" s="1"/>
      <c r="X97" s="1"/>
      <c r="Y97" s="1"/>
      <c r="Z97" s="1"/>
      <c r="AA97" s="1"/>
      <c r="AB97" s="1"/>
      <c r="AC97" s="1"/>
      <c r="AD97" s="1"/>
      <c r="AE97" s="1"/>
      <c r="AF97" s="1"/>
      <c r="AG97" s="1"/>
      <c r="AH97" s="1"/>
      <c r="AI97" s="1"/>
      <c r="AJ97" s="1"/>
      <c r="AK97" s="1"/>
      <c r="AL97" s="1"/>
      <c r="AM97" s="1"/>
      <c r="AN97" s="1"/>
      <c r="AO97" s="1"/>
      <c r="AP97" s="1"/>
    </row>
    <row r="98" spans="1:42" x14ac:dyDescent="0.2">
      <c r="A98" s="1"/>
      <c r="B98" s="76"/>
      <c r="C98" s="33" t="s">
        <v>9</v>
      </c>
      <c r="D98" s="60">
        <v>5504060</v>
      </c>
      <c r="E98" s="25">
        <v>7690108</v>
      </c>
      <c r="F98" s="25">
        <v>7477242</v>
      </c>
      <c r="G98" s="25">
        <v>1346305</v>
      </c>
      <c r="H98" s="25">
        <v>199</v>
      </c>
      <c r="I98" s="25">
        <v>9160</v>
      </c>
      <c r="J98" s="25">
        <v>359575</v>
      </c>
      <c r="K98" s="25">
        <v>154596</v>
      </c>
      <c r="L98" s="25">
        <v>1608</v>
      </c>
      <c r="M98" s="25"/>
      <c r="N98" s="25">
        <v>91368</v>
      </c>
      <c r="O98" s="25"/>
      <c r="P98" s="25">
        <v>16948</v>
      </c>
      <c r="Q98" s="25"/>
      <c r="R98" s="61"/>
      <c r="S98" s="107">
        <f t="shared" si="2"/>
        <v>22651169</v>
      </c>
      <c r="T98" s="6"/>
      <c r="U98" s="1"/>
      <c r="V98" s="1"/>
      <c r="W98" s="1"/>
      <c r="X98" s="1"/>
      <c r="Y98" s="1"/>
      <c r="Z98" s="1"/>
      <c r="AA98" s="1"/>
      <c r="AB98" s="1"/>
      <c r="AC98" s="1"/>
      <c r="AD98" s="1"/>
      <c r="AE98" s="1"/>
      <c r="AF98" s="1"/>
      <c r="AG98" s="1"/>
      <c r="AH98" s="1"/>
      <c r="AI98" s="1"/>
      <c r="AJ98" s="1"/>
      <c r="AK98" s="1"/>
      <c r="AL98" s="1"/>
      <c r="AM98" s="1"/>
      <c r="AN98" s="1"/>
      <c r="AO98" s="1"/>
      <c r="AP98" s="1"/>
    </row>
    <row r="99" spans="1:42" x14ac:dyDescent="0.2">
      <c r="A99" s="1"/>
      <c r="B99" s="76"/>
      <c r="C99" s="33" t="s">
        <v>10</v>
      </c>
      <c r="D99" s="60">
        <v>5565842</v>
      </c>
      <c r="E99" s="25">
        <v>7543669</v>
      </c>
      <c r="F99" s="25">
        <v>7360941</v>
      </c>
      <c r="G99" s="25">
        <v>1419335</v>
      </c>
      <c r="H99" s="25">
        <v>184</v>
      </c>
      <c r="I99" s="25">
        <v>9118</v>
      </c>
      <c r="J99" s="25">
        <v>362334</v>
      </c>
      <c r="K99" s="25">
        <v>159387</v>
      </c>
      <c r="L99" s="25">
        <v>1211</v>
      </c>
      <c r="M99" s="25"/>
      <c r="N99" s="25">
        <v>90978</v>
      </c>
      <c r="O99" s="25"/>
      <c r="P99" s="25">
        <v>17364</v>
      </c>
      <c r="Q99" s="25"/>
      <c r="R99" s="61"/>
      <c r="S99" s="107">
        <f t="shared" si="2"/>
        <v>22530363</v>
      </c>
      <c r="T99" s="6"/>
      <c r="U99" s="1"/>
      <c r="V99" s="1"/>
      <c r="W99" s="1"/>
      <c r="X99" s="1"/>
      <c r="Y99" s="1"/>
      <c r="Z99" s="1"/>
      <c r="AA99" s="1"/>
      <c r="AB99" s="1"/>
      <c r="AC99" s="1"/>
      <c r="AD99" s="1"/>
      <c r="AE99" s="1"/>
      <c r="AF99" s="1"/>
      <c r="AG99" s="1"/>
      <c r="AH99" s="1"/>
      <c r="AI99" s="1"/>
      <c r="AJ99" s="1"/>
      <c r="AK99" s="1"/>
      <c r="AL99" s="1"/>
      <c r="AM99" s="1"/>
      <c r="AN99" s="1"/>
      <c r="AO99" s="1"/>
      <c r="AP99" s="1"/>
    </row>
    <row r="100" spans="1:42" ht="13.5" thickBot="1" x14ac:dyDescent="0.25">
      <c r="A100" s="1"/>
      <c r="B100" s="41"/>
      <c r="C100" s="35" t="s">
        <v>11</v>
      </c>
      <c r="D100" s="62">
        <v>5941185</v>
      </c>
      <c r="E100" s="63">
        <v>7663748</v>
      </c>
      <c r="F100" s="63">
        <v>7497409</v>
      </c>
      <c r="G100" s="63">
        <v>1559426</v>
      </c>
      <c r="H100" s="63">
        <v>178</v>
      </c>
      <c r="I100" s="63">
        <v>9203</v>
      </c>
      <c r="J100" s="63">
        <v>351659</v>
      </c>
      <c r="K100" s="63">
        <v>163881</v>
      </c>
      <c r="L100" s="63">
        <v>1051</v>
      </c>
      <c r="M100" s="63"/>
      <c r="N100" s="63">
        <v>94261</v>
      </c>
      <c r="O100" s="63"/>
      <c r="P100" s="63">
        <v>20602</v>
      </c>
      <c r="Q100" s="63"/>
      <c r="R100" s="64"/>
      <c r="S100" s="109">
        <f t="shared" si="2"/>
        <v>23302603</v>
      </c>
      <c r="T100" s="6"/>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x14ac:dyDescent="0.2">
      <c r="A101" s="1"/>
      <c r="B101" s="42">
        <v>2017</v>
      </c>
      <c r="C101" s="31" t="s">
        <v>1</v>
      </c>
      <c r="D101" s="75">
        <v>5853925</v>
      </c>
      <c r="E101" s="65">
        <v>7689147</v>
      </c>
      <c r="F101" s="65">
        <v>7424618</v>
      </c>
      <c r="G101" s="65">
        <v>1583948</v>
      </c>
      <c r="H101" s="65">
        <v>170</v>
      </c>
      <c r="I101" s="65">
        <v>8930</v>
      </c>
      <c r="J101" s="65">
        <v>344877</v>
      </c>
      <c r="K101" s="65">
        <v>167805</v>
      </c>
      <c r="L101" s="65">
        <v>1066</v>
      </c>
      <c r="M101" s="65"/>
      <c r="N101" s="65">
        <v>91524</v>
      </c>
      <c r="O101" s="65"/>
      <c r="P101" s="65">
        <v>20876</v>
      </c>
      <c r="Q101" s="65"/>
      <c r="R101" s="106"/>
      <c r="S101" s="108">
        <f t="shared" si="2"/>
        <v>23186886</v>
      </c>
      <c r="T101" s="6"/>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x14ac:dyDescent="0.2">
      <c r="A102" s="1"/>
      <c r="B102" s="40"/>
      <c r="C102" s="33" t="s">
        <v>33</v>
      </c>
      <c r="D102" s="60">
        <v>5517477</v>
      </c>
      <c r="E102" s="25">
        <v>7375123</v>
      </c>
      <c r="F102" s="25">
        <v>7186900</v>
      </c>
      <c r="G102" s="25">
        <v>1617311</v>
      </c>
      <c r="H102" s="25">
        <v>160</v>
      </c>
      <c r="I102" s="25">
        <v>8758</v>
      </c>
      <c r="J102" s="25">
        <v>332120</v>
      </c>
      <c r="K102" s="25">
        <v>170806</v>
      </c>
      <c r="L102" s="25">
        <v>821</v>
      </c>
      <c r="M102" s="25"/>
      <c r="N102" s="25">
        <v>88833</v>
      </c>
      <c r="O102" s="25"/>
      <c r="P102" s="25">
        <v>21048</v>
      </c>
      <c r="Q102" s="25"/>
      <c r="R102" s="61"/>
      <c r="S102" s="107">
        <f t="shared" si="2"/>
        <v>22319357</v>
      </c>
      <c r="T102" s="6"/>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x14ac:dyDescent="0.2">
      <c r="A103" s="1"/>
      <c r="B103" s="76"/>
      <c r="C103" s="33" t="s">
        <v>2</v>
      </c>
      <c r="D103" s="60">
        <v>5500346</v>
      </c>
      <c r="E103" s="25">
        <v>7312780</v>
      </c>
      <c r="F103" s="25">
        <v>7278846</v>
      </c>
      <c r="G103" s="25">
        <v>1729558</v>
      </c>
      <c r="H103" s="25">
        <v>140</v>
      </c>
      <c r="I103" s="25">
        <v>8868</v>
      </c>
      <c r="J103" s="25">
        <v>314841</v>
      </c>
      <c r="K103" s="25">
        <v>176684</v>
      </c>
      <c r="L103" s="25">
        <v>808</v>
      </c>
      <c r="M103" s="25"/>
      <c r="N103" s="25">
        <v>89251</v>
      </c>
      <c r="O103" s="25"/>
      <c r="P103" s="25">
        <v>21116</v>
      </c>
      <c r="Q103" s="25"/>
      <c r="R103" s="61"/>
      <c r="S103" s="107">
        <f t="shared" si="2"/>
        <v>22433238</v>
      </c>
      <c r="T103" s="6"/>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x14ac:dyDescent="0.2">
      <c r="A104" s="1"/>
      <c r="B104" s="76"/>
      <c r="C104" s="33" t="s">
        <v>3</v>
      </c>
      <c r="D104" s="60">
        <v>5684290</v>
      </c>
      <c r="E104" s="25">
        <v>7160880</v>
      </c>
      <c r="F104" s="25">
        <v>7105071</v>
      </c>
      <c r="G104" s="25">
        <v>1780198</v>
      </c>
      <c r="H104" s="25">
        <v>132</v>
      </c>
      <c r="I104" s="25">
        <v>8847</v>
      </c>
      <c r="J104" s="25">
        <v>301548</v>
      </c>
      <c r="K104" s="25">
        <v>181948</v>
      </c>
      <c r="L104" s="25">
        <v>961</v>
      </c>
      <c r="M104" s="25"/>
      <c r="N104" s="25">
        <v>86428</v>
      </c>
      <c r="O104" s="25"/>
      <c r="P104" s="25">
        <v>21122</v>
      </c>
      <c r="Q104" s="25"/>
      <c r="R104" s="61"/>
      <c r="S104" s="107">
        <f t="shared" si="2"/>
        <v>22331425</v>
      </c>
      <c r="T104" s="6"/>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x14ac:dyDescent="0.2">
      <c r="A105" s="1"/>
      <c r="B105" s="40"/>
      <c r="C105" s="33" t="s">
        <v>4</v>
      </c>
      <c r="D105" s="60">
        <v>5599321</v>
      </c>
      <c r="E105" s="25">
        <v>7058455</v>
      </c>
      <c r="F105" s="25">
        <v>7264904</v>
      </c>
      <c r="G105" s="25">
        <v>1901074</v>
      </c>
      <c r="H105" s="25">
        <v>130</v>
      </c>
      <c r="I105" s="25">
        <v>8974</v>
      </c>
      <c r="J105" s="25">
        <v>296397</v>
      </c>
      <c r="K105" s="25">
        <v>187369</v>
      </c>
      <c r="L105" s="25">
        <v>897</v>
      </c>
      <c r="M105" s="25"/>
      <c r="N105" s="25">
        <v>86290</v>
      </c>
      <c r="O105" s="25"/>
      <c r="P105" s="25">
        <v>21231</v>
      </c>
      <c r="Q105" s="25"/>
      <c r="R105" s="61"/>
      <c r="S105" s="107">
        <f t="shared" si="2"/>
        <v>22425042</v>
      </c>
      <c r="T105" s="6"/>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2">
      <c r="A106" s="1"/>
      <c r="B106" s="76"/>
      <c r="C106" s="33" t="s">
        <v>5</v>
      </c>
      <c r="D106" s="60">
        <v>5458877</v>
      </c>
      <c r="E106" s="25">
        <v>7139891</v>
      </c>
      <c r="F106" s="25">
        <v>7170299</v>
      </c>
      <c r="G106" s="25">
        <v>1949322</v>
      </c>
      <c r="H106" s="25">
        <v>125</v>
      </c>
      <c r="I106" s="25">
        <v>8897</v>
      </c>
      <c r="J106" s="25">
        <v>282526</v>
      </c>
      <c r="K106" s="25">
        <v>191506</v>
      </c>
      <c r="L106" s="25">
        <v>779</v>
      </c>
      <c r="M106" s="25"/>
      <c r="N106" s="25">
        <v>83653</v>
      </c>
      <c r="O106" s="25"/>
      <c r="P106" s="25">
        <v>21317</v>
      </c>
      <c r="Q106" s="25"/>
      <c r="R106" s="61"/>
      <c r="S106" s="107">
        <f t="shared" si="2"/>
        <v>22307192</v>
      </c>
      <c r="T106" s="6"/>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x14ac:dyDescent="0.2">
      <c r="A107" s="1"/>
      <c r="B107" s="76"/>
      <c r="C107" s="33" t="s">
        <v>6</v>
      </c>
      <c r="D107" s="60">
        <v>5429775</v>
      </c>
      <c r="E107" s="25">
        <v>7099061</v>
      </c>
      <c r="F107" s="25">
        <v>7243915</v>
      </c>
      <c r="G107" s="25">
        <v>2060511</v>
      </c>
      <c r="H107" s="25">
        <v>118</v>
      </c>
      <c r="I107" s="25">
        <v>9006</v>
      </c>
      <c r="J107" s="25">
        <v>267578</v>
      </c>
      <c r="K107" s="25">
        <v>197532</v>
      </c>
      <c r="L107" s="25">
        <v>807</v>
      </c>
      <c r="M107" s="25"/>
      <c r="N107" s="25">
        <v>81710</v>
      </c>
      <c r="O107" s="25"/>
      <c r="P107" s="25">
        <v>21391</v>
      </c>
      <c r="Q107" s="25"/>
      <c r="R107" s="61"/>
      <c r="S107" s="107">
        <f t="shared" si="2"/>
        <v>22411404</v>
      </c>
      <c r="T107" s="6"/>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x14ac:dyDescent="0.2">
      <c r="A108" s="1"/>
      <c r="B108" s="40"/>
      <c r="C108" s="33" t="s">
        <v>7</v>
      </c>
      <c r="D108" s="60">
        <v>5412859</v>
      </c>
      <c r="E108" s="25">
        <v>7136263</v>
      </c>
      <c r="F108" s="25">
        <v>7135340</v>
      </c>
      <c r="G108" s="25">
        <v>2140706</v>
      </c>
      <c r="H108" s="25">
        <v>110</v>
      </c>
      <c r="I108" s="25">
        <v>9033</v>
      </c>
      <c r="J108" s="25">
        <v>252719</v>
      </c>
      <c r="K108" s="25">
        <v>200878</v>
      </c>
      <c r="L108" s="25">
        <v>803</v>
      </c>
      <c r="M108" s="25"/>
      <c r="N108" s="25">
        <v>80106</v>
      </c>
      <c r="O108" s="25"/>
      <c r="P108" s="25">
        <v>21437</v>
      </c>
      <c r="Q108" s="25"/>
      <c r="R108" s="61"/>
      <c r="S108" s="107">
        <f t="shared" si="2"/>
        <v>22390254</v>
      </c>
      <c r="T108" s="6"/>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x14ac:dyDescent="0.2">
      <c r="A109" s="1"/>
      <c r="B109" s="76"/>
      <c r="C109" s="33" t="s">
        <v>8</v>
      </c>
      <c r="D109" s="60">
        <v>5536058</v>
      </c>
      <c r="E109" s="25">
        <v>7173796</v>
      </c>
      <c r="F109" s="25">
        <v>7300296</v>
      </c>
      <c r="G109" s="25">
        <v>2210634</v>
      </c>
      <c r="H109" s="25">
        <v>102</v>
      </c>
      <c r="I109" s="25">
        <v>8932</v>
      </c>
      <c r="J109" s="25">
        <v>243159</v>
      </c>
      <c r="K109" s="25">
        <v>204368</v>
      </c>
      <c r="L109" s="25">
        <v>784</v>
      </c>
      <c r="M109" s="25"/>
      <c r="N109" s="25">
        <v>75890</v>
      </c>
      <c r="O109" s="25"/>
      <c r="P109" s="25">
        <v>21163</v>
      </c>
      <c r="Q109" s="25"/>
      <c r="R109" s="61"/>
      <c r="S109" s="107">
        <f t="shared" si="2"/>
        <v>22775182</v>
      </c>
      <c r="T109" s="6"/>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x14ac:dyDescent="0.2">
      <c r="A110" s="1"/>
      <c r="B110" s="76"/>
      <c r="C110" s="33" t="s">
        <v>9</v>
      </c>
      <c r="D110" s="60">
        <v>5591888</v>
      </c>
      <c r="E110" s="25">
        <v>7265676</v>
      </c>
      <c r="F110" s="25">
        <v>7075033</v>
      </c>
      <c r="G110" s="25">
        <v>2278148</v>
      </c>
      <c r="H110" s="25">
        <v>98</v>
      </c>
      <c r="I110" s="25">
        <v>8992</v>
      </c>
      <c r="J110" s="25">
        <v>233470</v>
      </c>
      <c r="K110" s="25">
        <v>206552</v>
      </c>
      <c r="L110" s="25">
        <v>752</v>
      </c>
      <c r="M110" s="25"/>
      <c r="N110" s="25">
        <v>72104</v>
      </c>
      <c r="O110" s="25"/>
      <c r="P110" s="25">
        <v>21522</v>
      </c>
      <c r="Q110" s="25"/>
      <c r="R110" s="61"/>
      <c r="S110" s="107">
        <f t="shared" si="2"/>
        <v>22754235</v>
      </c>
      <c r="T110" s="6"/>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x14ac:dyDescent="0.2">
      <c r="A111" s="1"/>
      <c r="B111" s="40"/>
      <c r="C111" s="33" t="s">
        <v>10</v>
      </c>
      <c r="D111" s="60">
        <v>5616021</v>
      </c>
      <c r="E111" s="25">
        <v>7317324</v>
      </c>
      <c r="F111" s="25">
        <v>7208978</v>
      </c>
      <c r="G111" s="25">
        <v>2334735</v>
      </c>
      <c r="H111" s="25">
        <v>62</v>
      </c>
      <c r="I111" s="25">
        <v>8998</v>
      </c>
      <c r="J111" s="25">
        <v>233581</v>
      </c>
      <c r="K111" s="25">
        <v>208860</v>
      </c>
      <c r="L111" s="25">
        <v>789</v>
      </c>
      <c r="M111" s="25"/>
      <c r="N111" s="25">
        <v>68199</v>
      </c>
      <c r="O111" s="25"/>
      <c r="P111" s="25">
        <v>21576</v>
      </c>
      <c r="Q111" s="25"/>
      <c r="R111" s="61"/>
      <c r="S111" s="107">
        <f t="shared" si="2"/>
        <v>23019123</v>
      </c>
      <c r="T111" s="6"/>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13.5" thickBot="1" x14ac:dyDescent="0.25">
      <c r="A112" s="1"/>
      <c r="B112" s="90"/>
      <c r="C112" s="35" t="s">
        <v>11</v>
      </c>
      <c r="D112" s="62">
        <v>5712073</v>
      </c>
      <c r="E112" s="63">
        <v>7311870</v>
      </c>
      <c r="F112" s="63">
        <v>6935587</v>
      </c>
      <c r="G112" s="63">
        <v>2511493</v>
      </c>
      <c r="H112" s="63">
        <v>52</v>
      </c>
      <c r="I112" s="63">
        <v>9088</v>
      </c>
      <c r="J112" s="63">
        <v>234343</v>
      </c>
      <c r="K112" s="63">
        <v>212498</v>
      </c>
      <c r="L112" s="63">
        <v>685</v>
      </c>
      <c r="M112" s="63"/>
      <c r="N112" s="63">
        <v>64246</v>
      </c>
      <c r="O112" s="63"/>
      <c r="P112" s="63">
        <v>21212</v>
      </c>
      <c r="Q112" s="63"/>
      <c r="R112" s="64"/>
      <c r="S112" s="109">
        <f t="shared" si="2"/>
        <v>23013147</v>
      </c>
      <c r="T112" s="6"/>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x14ac:dyDescent="0.2">
      <c r="A113" s="1"/>
      <c r="B113" s="42">
        <v>2018</v>
      </c>
      <c r="C113" s="31" t="s">
        <v>1</v>
      </c>
      <c r="D113" s="75">
        <v>5759300</v>
      </c>
      <c r="E113" s="65">
        <v>7383684</v>
      </c>
      <c r="F113" s="65">
        <v>6911073</v>
      </c>
      <c r="G113" s="65">
        <v>2567754</v>
      </c>
      <c r="H113" s="65"/>
      <c r="I113" s="65">
        <v>9071</v>
      </c>
      <c r="J113" s="65">
        <v>229580</v>
      </c>
      <c r="K113" s="65">
        <v>215719</v>
      </c>
      <c r="L113" s="65">
        <v>637</v>
      </c>
      <c r="M113" s="65"/>
      <c r="N113" s="65">
        <v>59377</v>
      </c>
      <c r="O113" s="65"/>
      <c r="P113" s="65">
        <v>19303</v>
      </c>
      <c r="Q113" s="65"/>
      <c r="R113" s="106"/>
      <c r="S113" s="108">
        <f t="shared" si="2"/>
        <v>23155498</v>
      </c>
      <c r="T113" s="6"/>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x14ac:dyDescent="0.2">
      <c r="A114" s="1"/>
      <c r="B114" s="40"/>
      <c r="C114" s="33" t="s">
        <v>33</v>
      </c>
      <c r="D114" s="60">
        <v>5794246</v>
      </c>
      <c r="E114" s="25">
        <v>7391557</v>
      </c>
      <c r="F114" s="25">
        <v>6895983</v>
      </c>
      <c r="G114" s="25">
        <v>2593244</v>
      </c>
      <c r="H114" s="25"/>
      <c r="I114" s="25">
        <v>9029</v>
      </c>
      <c r="J114" s="25">
        <v>223075</v>
      </c>
      <c r="K114" s="25">
        <v>217310</v>
      </c>
      <c r="L114" s="25">
        <v>637</v>
      </c>
      <c r="M114" s="25"/>
      <c r="N114" s="25">
        <v>52498</v>
      </c>
      <c r="O114" s="25"/>
      <c r="P114" s="25">
        <v>17832</v>
      </c>
      <c r="Q114" s="25"/>
      <c r="R114" s="61"/>
      <c r="S114" s="107">
        <f t="shared" si="2"/>
        <v>23195411</v>
      </c>
      <c r="T114" s="6"/>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x14ac:dyDescent="0.2">
      <c r="A115" s="1"/>
      <c r="B115" s="76"/>
      <c r="C115" s="33" t="s">
        <v>2</v>
      </c>
      <c r="D115" s="60">
        <v>5842331</v>
      </c>
      <c r="E115" s="25">
        <v>7583455</v>
      </c>
      <c r="F115" s="25">
        <v>6871606</v>
      </c>
      <c r="G115" s="25">
        <v>2703666</v>
      </c>
      <c r="H115" s="25"/>
      <c r="I115" s="25">
        <v>9168</v>
      </c>
      <c r="J115" s="25">
        <v>220459</v>
      </c>
      <c r="K115" s="25">
        <v>220093</v>
      </c>
      <c r="L115" s="25">
        <v>580</v>
      </c>
      <c r="M115" s="25"/>
      <c r="N115" s="25">
        <v>46582</v>
      </c>
      <c r="O115" s="25"/>
      <c r="P115" s="25">
        <v>18144</v>
      </c>
      <c r="Q115" s="25"/>
      <c r="R115" s="61"/>
      <c r="S115" s="107">
        <f t="shared" si="2"/>
        <v>23516084</v>
      </c>
      <c r="T115" s="6"/>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x14ac:dyDescent="0.2">
      <c r="A116" s="1"/>
      <c r="B116" s="76"/>
      <c r="C116" s="33" t="s">
        <v>3</v>
      </c>
      <c r="D116" s="60">
        <v>5804972</v>
      </c>
      <c r="E116" s="25">
        <v>7561116</v>
      </c>
      <c r="F116" s="25">
        <v>6847317</v>
      </c>
      <c r="G116" s="25">
        <v>2782415</v>
      </c>
      <c r="H116" s="25"/>
      <c r="I116" s="25">
        <v>9007</v>
      </c>
      <c r="J116" s="25">
        <v>218648</v>
      </c>
      <c r="K116" s="25">
        <v>223944</v>
      </c>
      <c r="L116" s="25">
        <v>531</v>
      </c>
      <c r="M116" s="25"/>
      <c r="N116" s="25">
        <v>39777</v>
      </c>
      <c r="O116" s="25"/>
      <c r="P116" s="25">
        <v>18132</v>
      </c>
      <c r="Q116" s="25"/>
      <c r="R116" s="61"/>
      <c r="S116" s="107">
        <f t="shared" si="2"/>
        <v>23505859</v>
      </c>
      <c r="T116" s="6"/>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x14ac:dyDescent="0.2">
      <c r="A117" s="1"/>
      <c r="B117" s="40"/>
      <c r="C117" s="33" t="s">
        <v>4</v>
      </c>
      <c r="D117" s="60">
        <v>5749943</v>
      </c>
      <c r="E117" s="25">
        <v>7612667</v>
      </c>
      <c r="F117" s="25">
        <v>6808601</v>
      </c>
      <c r="G117" s="25">
        <v>2881871</v>
      </c>
      <c r="H117" s="25"/>
      <c r="I117" s="25">
        <v>8934</v>
      </c>
      <c r="J117" s="25">
        <v>213696</v>
      </c>
      <c r="K117" s="25">
        <v>228373</v>
      </c>
      <c r="L117" s="25">
        <v>525</v>
      </c>
      <c r="M117" s="25"/>
      <c r="N117" s="25">
        <v>24887</v>
      </c>
      <c r="O117" s="25"/>
      <c r="P117" s="25">
        <v>16220</v>
      </c>
      <c r="Q117" s="25"/>
      <c r="R117" s="61"/>
      <c r="S117" s="107">
        <f t="shared" si="2"/>
        <v>23545717</v>
      </c>
      <c r="T117" s="6"/>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x14ac:dyDescent="0.2">
      <c r="A118" s="1"/>
      <c r="B118" s="76"/>
      <c r="C118" s="33" t="s">
        <v>5</v>
      </c>
      <c r="D118" s="60">
        <v>5689453</v>
      </c>
      <c r="E118" s="25">
        <v>7596131</v>
      </c>
      <c r="F118" s="25">
        <v>6777609</v>
      </c>
      <c r="G118" s="25">
        <v>2993449</v>
      </c>
      <c r="H118" s="25"/>
      <c r="I118" s="25">
        <v>8673</v>
      </c>
      <c r="J118" s="25">
        <v>202588</v>
      </c>
      <c r="K118" s="25">
        <v>232095</v>
      </c>
      <c r="L118" s="25">
        <v>520</v>
      </c>
      <c r="M118" s="25"/>
      <c r="N118" s="25">
        <v>17847</v>
      </c>
      <c r="O118" s="25"/>
      <c r="P118" s="25">
        <v>16383</v>
      </c>
      <c r="Q118" s="25"/>
      <c r="R118" s="61"/>
      <c r="S118" s="107">
        <f t="shared" si="2"/>
        <v>23534748</v>
      </c>
      <c r="T118" s="6"/>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x14ac:dyDescent="0.2">
      <c r="A119" s="1"/>
      <c r="B119" s="76"/>
      <c r="C119" s="33" t="s">
        <v>6</v>
      </c>
      <c r="D119" s="60">
        <v>5697812</v>
      </c>
      <c r="E119" s="25">
        <v>7416024</v>
      </c>
      <c r="F119" s="25">
        <v>6783063</v>
      </c>
      <c r="G119" s="25">
        <v>3134951</v>
      </c>
      <c r="H119" s="25"/>
      <c r="I119" s="25">
        <v>8500</v>
      </c>
      <c r="J119" s="25">
        <v>196542</v>
      </c>
      <c r="K119" s="25">
        <v>234863</v>
      </c>
      <c r="L119" s="25">
        <v>456</v>
      </c>
      <c r="M119" s="25"/>
      <c r="N119" s="25">
        <v>14018</v>
      </c>
      <c r="O119" s="25"/>
      <c r="P119" s="25">
        <v>16429</v>
      </c>
      <c r="Q119" s="25"/>
      <c r="R119" s="61"/>
      <c r="S119" s="107">
        <f t="shared" si="2"/>
        <v>23502658</v>
      </c>
      <c r="T119" s="6"/>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2">
      <c r="A120" s="1"/>
      <c r="B120" s="40"/>
      <c r="C120" s="33" t="s">
        <v>7</v>
      </c>
      <c r="D120" s="60">
        <v>5800193</v>
      </c>
      <c r="E120" s="25">
        <v>7663149</v>
      </c>
      <c r="F120" s="25">
        <v>6753303</v>
      </c>
      <c r="G120" s="25">
        <v>3251568</v>
      </c>
      <c r="H120" s="25"/>
      <c r="I120" s="25">
        <v>8591</v>
      </c>
      <c r="J120" s="25">
        <v>209651</v>
      </c>
      <c r="K120" s="25">
        <v>239497</v>
      </c>
      <c r="L120" s="25">
        <v>436</v>
      </c>
      <c r="M120" s="25"/>
      <c r="N120" s="25">
        <v>11122</v>
      </c>
      <c r="O120" s="25"/>
      <c r="P120" s="25">
        <v>18724</v>
      </c>
      <c r="Q120" s="25"/>
      <c r="R120" s="61"/>
      <c r="S120" s="107">
        <f t="shared" si="2"/>
        <v>23956234</v>
      </c>
      <c r="T120" s="6"/>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x14ac:dyDescent="0.2">
      <c r="A121" s="1"/>
      <c r="B121" s="76"/>
      <c r="C121" s="33" t="s">
        <v>8</v>
      </c>
      <c r="D121" s="60">
        <v>5921043</v>
      </c>
      <c r="E121" s="25">
        <v>7619823</v>
      </c>
      <c r="F121" s="25">
        <v>6785747</v>
      </c>
      <c r="G121" s="25">
        <v>3312236</v>
      </c>
      <c r="H121" s="25"/>
      <c r="I121" s="25">
        <v>8442</v>
      </c>
      <c r="J121" s="25">
        <v>205779</v>
      </c>
      <c r="K121" s="25">
        <v>240841</v>
      </c>
      <c r="L121" s="25">
        <v>403</v>
      </c>
      <c r="M121" s="25"/>
      <c r="N121" s="25">
        <v>4415</v>
      </c>
      <c r="O121" s="25"/>
      <c r="P121" s="25">
        <v>18947</v>
      </c>
      <c r="Q121" s="25"/>
      <c r="R121" s="61"/>
      <c r="S121" s="107">
        <f t="shared" si="2"/>
        <v>24117676</v>
      </c>
      <c r="T121" s="6"/>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2">
      <c r="A122" s="1"/>
      <c r="B122" s="76"/>
      <c r="C122" s="33" t="s">
        <v>9</v>
      </c>
      <c r="D122" s="60">
        <v>5971688</v>
      </c>
      <c r="E122" s="25">
        <v>7675857</v>
      </c>
      <c r="F122" s="25">
        <v>6856824</v>
      </c>
      <c r="G122" s="25">
        <v>3450569</v>
      </c>
      <c r="H122" s="25"/>
      <c r="I122" s="25">
        <v>8609</v>
      </c>
      <c r="J122" s="25">
        <v>212528</v>
      </c>
      <c r="K122" s="25">
        <v>244212</v>
      </c>
      <c r="L122" s="25">
        <v>402</v>
      </c>
      <c r="M122" s="25"/>
      <c r="N122" s="25"/>
      <c r="O122" s="25"/>
      <c r="P122" s="25">
        <v>19278</v>
      </c>
      <c r="Q122" s="25"/>
      <c r="R122" s="61"/>
      <c r="S122" s="107">
        <f t="shared" si="2"/>
        <v>24439967</v>
      </c>
      <c r="T122" s="6"/>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x14ac:dyDescent="0.2">
      <c r="A123" s="1"/>
      <c r="B123" s="40"/>
      <c r="C123" s="33" t="s">
        <v>10</v>
      </c>
      <c r="D123" s="60">
        <v>6024200</v>
      </c>
      <c r="E123" s="25">
        <v>7629316</v>
      </c>
      <c r="F123" s="25">
        <v>7001590</v>
      </c>
      <c r="G123" s="25">
        <v>3532285</v>
      </c>
      <c r="H123" s="25"/>
      <c r="I123" s="25">
        <v>8557</v>
      </c>
      <c r="J123" s="25">
        <v>215980</v>
      </c>
      <c r="K123" s="25">
        <v>244624</v>
      </c>
      <c r="L123" s="25">
        <v>374</v>
      </c>
      <c r="M123" s="25"/>
      <c r="N123" s="25"/>
      <c r="O123" s="25"/>
      <c r="P123" s="25">
        <v>18318</v>
      </c>
      <c r="Q123" s="25"/>
      <c r="R123" s="61"/>
      <c r="S123" s="107">
        <f t="shared" si="2"/>
        <v>24675244</v>
      </c>
      <c r="T123" s="6"/>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13.5" thickBot="1" x14ac:dyDescent="0.25">
      <c r="A124" s="1"/>
      <c r="B124" s="90"/>
      <c r="C124" s="35" t="s">
        <v>11</v>
      </c>
      <c r="D124" s="62">
        <v>6043996</v>
      </c>
      <c r="E124" s="63">
        <v>7824690</v>
      </c>
      <c r="F124" s="63">
        <v>7072696</v>
      </c>
      <c r="G124" s="63">
        <v>3740878</v>
      </c>
      <c r="H124" s="63"/>
      <c r="I124" s="63">
        <v>8744</v>
      </c>
      <c r="J124" s="63">
        <v>217534</v>
      </c>
      <c r="K124" s="63">
        <v>248828</v>
      </c>
      <c r="L124" s="63">
        <v>342</v>
      </c>
      <c r="M124" s="63"/>
      <c r="N124" s="63"/>
      <c r="O124" s="63"/>
      <c r="P124" s="63">
        <v>21273</v>
      </c>
      <c r="Q124" s="63"/>
      <c r="R124" s="64"/>
      <c r="S124" s="109">
        <f t="shared" si="2"/>
        <v>25178981</v>
      </c>
      <c r="T124" s="6"/>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x14ac:dyDescent="0.2">
      <c r="A125" s="1"/>
      <c r="B125" s="42">
        <v>2019</v>
      </c>
      <c r="C125" s="31" t="s">
        <v>1</v>
      </c>
      <c r="D125" s="75">
        <v>5995118</v>
      </c>
      <c r="E125" s="65">
        <v>7904810</v>
      </c>
      <c r="F125" s="65">
        <v>7014033</v>
      </c>
      <c r="G125" s="65">
        <v>3969222</v>
      </c>
      <c r="H125" s="65"/>
      <c r="I125" s="65">
        <v>8811</v>
      </c>
      <c r="J125" s="65">
        <v>215257</v>
      </c>
      <c r="K125" s="65">
        <v>250002</v>
      </c>
      <c r="L125" s="65">
        <v>354</v>
      </c>
      <c r="M125" s="65"/>
      <c r="N125" s="65"/>
      <c r="O125" s="65"/>
      <c r="P125" s="65">
        <v>28222</v>
      </c>
      <c r="Q125" s="65"/>
      <c r="R125" s="106"/>
      <c r="S125" s="108">
        <f t="shared" si="2"/>
        <v>25385829</v>
      </c>
      <c r="T125" s="6"/>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x14ac:dyDescent="0.2">
      <c r="A126" s="1"/>
      <c r="B126" s="40"/>
      <c r="C126" s="33" t="s">
        <v>33</v>
      </c>
      <c r="D126" s="60">
        <v>6040987</v>
      </c>
      <c r="E126" s="25">
        <v>7902469</v>
      </c>
      <c r="F126" s="25">
        <v>6777597</v>
      </c>
      <c r="G126" s="25">
        <v>3983467</v>
      </c>
      <c r="H126" s="25"/>
      <c r="I126" s="25">
        <v>8377</v>
      </c>
      <c r="J126" s="25">
        <v>215502</v>
      </c>
      <c r="K126" s="25">
        <v>255609</v>
      </c>
      <c r="L126" s="25">
        <v>302</v>
      </c>
      <c r="M126" s="25"/>
      <c r="N126" s="25"/>
      <c r="O126" s="25"/>
      <c r="P126" s="25">
        <v>28039</v>
      </c>
      <c r="Q126" s="25"/>
      <c r="R126" s="61"/>
      <c r="S126" s="107">
        <f t="shared" si="2"/>
        <v>25212349</v>
      </c>
      <c r="T126" s="6"/>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x14ac:dyDescent="0.2">
      <c r="A127" s="1"/>
      <c r="B127" s="76"/>
      <c r="C127" s="33" t="s">
        <v>2</v>
      </c>
      <c r="D127" s="60">
        <v>6084139</v>
      </c>
      <c r="E127" s="25">
        <v>7909743</v>
      </c>
      <c r="F127" s="25">
        <v>7103839</v>
      </c>
      <c r="G127" s="25">
        <v>4120477</v>
      </c>
      <c r="H127" s="25"/>
      <c r="I127" s="25">
        <v>8368</v>
      </c>
      <c r="J127" s="25">
        <v>214631</v>
      </c>
      <c r="K127" s="25">
        <v>259318</v>
      </c>
      <c r="L127" s="25">
        <v>300</v>
      </c>
      <c r="M127" s="25"/>
      <c r="N127" s="25"/>
      <c r="O127" s="25"/>
      <c r="P127" s="25">
        <v>30345</v>
      </c>
      <c r="Q127" s="25"/>
      <c r="R127" s="61"/>
      <c r="S127" s="107">
        <f t="shared" si="2"/>
        <v>25731160</v>
      </c>
      <c r="T127" s="6"/>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x14ac:dyDescent="0.2">
      <c r="A128" s="1"/>
      <c r="B128" s="76"/>
      <c r="C128" s="33" t="s">
        <v>3</v>
      </c>
      <c r="D128" s="60">
        <v>6115421</v>
      </c>
      <c r="E128" s="25">
        <v>7786713</v>
      </c>
      <c r="F128" s="25">
        <v>7254927</v>
      </c>
      <c r="G128" s="25">
        <v>4132209</v>
      </c>
      <c r="H128" s="25"/>
      <c r="I128" s="25">
        <v>8142</v>
      </c>
      <c r="J128" s="25">
        <v>216532</v>
      </c>
      <c r="K128" s="25">
        <v>261520</v>
      </c>
      <c r="L128" s="25">
        <v>294</v>
      </c>
      <c r="M128" s="25"/>
      <c r="N128" s="25"/>
      <c r="O128" s="25"/>
      <c r="P128" s="25">
        <v>18328</v>
      </c>
      <c r="Q128" s="25"/>
      <c r="R128" s="61"/>
      <c r="S128" s="107">
        <f t="shared" si="2"/>
        <v>25794086</v>
      </c>
      <c r="T128" s="6"/>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x14ac:dyDescent="0.2">
      <c r="A129" s="1"/>
      <c r="B129" s="40"/>
      <c r="C129" s="33" t="s">
        <v>4</v>
      </c>
      <c r="D129" s="60">
        <v>6063383</v>
      </c>
      <c r="E129" s="25">
        <v>7798411</v>
      </c>
      <c r="F129" s="25">
        <v>7204969</v>
      </c>
      <c r="G129" s="25">
        <v>4171218</v>
      </c>
      <c r="H129" s="25"/>
      <c r="I129" s="25">
        <v>8059</v>
      </c>
      <c r="J129" s="25">
        <v>215173</v>
      </c>
      <c r="K129" s="25">
        <v>264284</v>
      </c>
      <c r="L129" s="25">
        <v>257</v>
      </c>
      <c r="M129" s="25"/>
      <c r="N129" s="25"/>
      <c r="O129" s="25"/>
      <c r="P129" s="25">
        <v>12817</v>
      </c>
      <c r="Q129" s="25"/>
      <c r="R129" s="61"/>
      <c r="S129" s="107">
        <f t="shared" si="2"/>
        <v>25738571</v>
      </c>
      <c r="T129" s="6"/>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x14ac:dyDescent="0.2">
      <c r="A130" s="1"/>
      <c r="B130" s="76"/>
      <c r="C130" s="33" t="s">
        <v>5</v>
      </c>
      <c r="D130" s="60">
        <v>6014323</v>
      </c>
      <c r="E130" s="25">
        <v>7910096</v>
      </c>
      <c r="F130" s="25">
        <v>7054494</v>
      </c>
      <c r="G130" s="25">
        <v>4216882</v>
      </c>
      <c r="H130" s="25"/>
      <c r="I130" s="25">
        <v>8004</v>
      </c>
      <c r="J130" s="25">
        <v>209915</v>
      </c>
      <c r="K130" s="25">
        <v>268416</v>
      </c>
      <c r="L130" s="25">
        <v>244</v>
      </c>
      <c r="M130" s="25"/>
      <c r="N130" s="25"/>
      <c r="O130" s="25"/>
      <c r="P130" s="25">
        <v>17852</v>
      </c>
      <c r="Q130" s="25"/>
      <c r="R130" s="61"/>
      <c r="S130" s="107">
        <f t="shared" si="2"/>
        <v>25700226</v>
      </c>
      <c r="T130" s="6"/>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x14ac:dyDescent="0.2">
      <c r="A131" s="1"/>
      <c r="B131" s="76"/>
      <c r="C131" s="33" t="s">
        <v>6</v>
      </c>
      <c r="D131" s="60">
        <v>5962659</v>
      </c>
      <c r="E131" s="25">
        <v>7864910</v>
      </c>
      <c r="F131" s="25">
        <v>7038142</v>
      </c>
      <c r="G131" s="25">
        <v>4317883</v>
      </c>
      <c r="H131" s="25"/>
      <c r="I131" s="25">
        <v>7769</v>
      </c>
      <c r="J131" s="25">
        <v>209707</v>
      </c>
      <c r="K131" s="25">
        <v>272823</v>
      </c>
      <c r="L131" s="25">
        <v>234</v>
      </c>
      <c r="M131" s="25"/>
      <c r="N131" s="25"/>
      <c r="O131" s="25"/>
      <c r="P131" s="25">
        <v>17216</v>
      </c>
      <c r="Q131" s="25"/>
      <c r="R131" s="61"/>
      <c r="S131" s="107">
        <f t="shared" si="2"/>
        <v>25691343</v>
      </c>
      <c r="T131" s="6"/>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x14ac:dyDescent="0.2">
      <c r="A132" s="1"/>
      <c r="B132" s="40"/>
      <c r="C132" s="33" t="s">
        <v>7</v>
      </c>
      <c r="D132" s="60">
        <v>5918181</v>
      </c>
      <c r="E132" s="25">
        <v>7783491</v>
      </c>
      <c r="F132" s="25">
        <v>6914636</v>
      </c>
      <c r="G132" s="25">
        <v>4377942</v>
      </c>
      <c r="H132" s="25"/>
      <c r="I132" s="25">
        <v>7621</v>
      </c>
      <c r="J132" s="25">
        <v>205937</v>
      </c>
      <c r="K132" s="25">
        <v>277935</v>
      </c>
      <c r="L132" s="25">
        <v>235</v>
      </c>
      <c r="M132" s="25"/>
      <c r="N132" s="25"/>
      <c r="O132" s="25"/>
      <c r="P132" s="25">
        <v>17254</v>
      </c>
      <c r="Q132" s="25"/>
      <c r="R132" s="61"/>
      <c r="S132" s="107">
        <f t="shared" si="2"/>
        <v>25503232</v>
      </c>
      <c r="T132" s="6"/>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x14ac:dyDescent="0.2">
      <c r="A133" s="1"/>
      <c r="B133" s="76"/>
      <c r="C133" s="33" t="s">
        <v>8</v>
      </c>
      <c r="D133" s="60">
        <v>5866424</v>
      </c>
      <c r="E133" s="25">
        <v>7926677</v>
      </c>
      <c r="F133" s="25">
        <v>6765313</v>
      </c>
      <c r="G133" s="25">
        <v>4420273</v>
      </c>
      <c r="H133" s="25"/>
      <c r="I133" s="25">
        <v>7316</v>
      </c>
      <c r="J133" s="25">
        <v>205411</v>
      </c>
      <c r="K133" s="25">
        <v>280436</v>
      </c>
      <c r="L133" s="25">
        <v>223</v>
      </c>
      <c r="M133" s="25"/>
      <c r="N133" s="25"/>
      <c r="O133" s="25"/>
      <c r="P133" s="25">
        <v>16761</v>
      </c>
      <c r="Q133" s="25"/>
      <c r="R133" s="61"/>
      <c r="S133" s="107">
        <f t="shared" si="2"/>
        <v>25488834</v>
      </c>
      <c r="T133" s="6"/>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x14ac:dyDescent="0.2">
      <c r="A134" s="1"/>
      <c r="B134" s="76"/>
      <c r="C134" s="33" t="s">
        <v>9</v>
      </c>
      <c r="D134" s="60">
        <v>5824403</v>
      </c>
      <c r="E134" s="25">
        <v>7526177</v>
      </c>
      <c r="F134" s="25">
        <v>6530354</v>
      </c>
      <c r="G134" s="25">
        <v>4460505</v>
      </c>
      <c r="H134" s="25"/>
      <c r="I134" s="25">
        <v>7218</v>
      </c>
      <c r="J134" s="25">
        <v>201602</v>
      </c>
      <c r="K134" s="25">
        <v>285585</v>
      </c>
      <c r="L134" s="25">
        <v>238</v>
      </c>
      <c r="M134" s="25"/>
      <c r="N134" s="25"/>
      <c r="O134" s="25"/>
      <c r="P134" s="25">
        <v>16373</v>
      </c>
      <c r="Q134" s="25"/>
      <c r="R134" s="61"/>
      <c r="S134" s="107">
        <f t="shared" si="2"/>
        <v>24852455</v>
      </c>
      <c r="T134" s="6"/>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x14ac:dyDescent="0.2">
      <c r="A135" s="1"/>
      <c r="B135" s="40"/>
      <c r="C135" s="33" t="s">
        <v>10</v>
      </c>
      <c r="D135" s="60">
        <v>5773258</v>
      </c>
      <c r="E135" s="25">
        <v>7397045</v>
      </c>
      <c r="F135" s="25">
        <v>6250897</v>
      </c>
      <c r="G135" s="25">
        <v>4547784</v>
      </c>
      <c r="H135" s="25"/>
      <c r="I135" s="25">
        <v>6987</v>
      </c>
      <c r="J135" s="25">
        <v>198602</v>
      </c>
      <c r="K135" s="25">
        <v>286342</v>
      </c>
      <c r="L135" s="25">
        <v>448</v>
      </c>
      <c r="M135" s="25"/>
      <c r="N135" s="25"/>
      <c r="O135" s="25"/>
      <c r="P135" s="25">
        <v>17923</v>
      </c>
      <c r="Q135" s="25"/>
      <c r="R135" s="61"/>
      <c r="S135" s="107">
        <f t="shared" si="2"/>
        <v>24479286</v>
      </c>
      <c r="T135" s="6"/>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13.5" thickBot="1" x14ac:dyDescent="0.25">
      <c r="A136" s="1"/>
      <c r="B136" s="90"/>
      <c r="C136" s="35" t="s">
        <v>11</v>
      </c>
      <c r="D136" s="62">
        <v>5770262</v>
      </c>
      <c r="E136" s="63">
        <v>7653803</v>
      </c>
      <c r="F136" s="63">
        <v>6353830</v>
      </c>
      <c r="G136" s="63">
        <v>4757013</v>
      </c>
      <c r="H136" s="63"/>
      <c r="I136" s="63">
        <v>6845</v>
      </c>
      <c r="J136" s="63">
        <v>198389</v>
      </c>
      <c r="K136" s="63">
        <v>292022</v>
      </c>
      <c r="L136" s="63">
        <v>436</v>
      </c>
      <c r="M136" s="63"/>
      <c r="N136" s="63"/>
      <c r="O136" s="63"/>
      <c r="P136" s="63">
        <v>19068</v>
      </c>
      <c r="Q136" s="63"/>
      <c r="R136" s="64"/>
      <c r="S136" s="109">
        <f t="shared" si="2"/>
        <v>25051668</v>
      </c>
      <c r="T136" s="6"/>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x14ac:dyDescent="0.2">
      <c r="A137" s="1"/>
      <c r="B137" s="42">
        <v>2020</v>
      </c>
      <c r="C137" s="31" t="s">
        <v>1</v>
      </c>
      <c r="D137" s="75">
        <v>5733852</v>
      </c>
      <c r="E137" s="65">
        <v>7685213</v>
      </c>
      <c r="F137" s="65">
        <v>6241165</v>
      </c>
      <c r="G137" s="65">
        <v>4814248</v>
      </c>
      <c r="H137" s="65"/>
      <c r="I137" s="65">
        <v>6680</v>
      </c>
      <c r="J137" s="65">
        <v>194487</v>
      </c>
      <c r="K137" s="65">
        <v>296128</v>
      </c>
      <c r="L137" s="65">
        <v>246</v>
      </c>
      <c r="M137" s="65"/>
      <c r="N137" s="65"/>
      <c r="O137" s="65"/>
      <c r="P137" s="65">
        <v>19424</v>
      </c>
      <c r="Q137" s="65"/>
      <c r="R137" s="106"/>
      <c r="S137" s="108">
        <f t="shared" si="2"/>
        <v>24991443</v>
      </c>
      <c r="T137" s="6"/>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x14ac:dyDescent="0.2">
      <c r="A138" s="1"/>
      <c r="B138" s="40"/>
      <c r="C138" s="33" t="s">
        <v>33</v>
      </c>
      <c r="D138" s="60">
        <v>5711214</v>
      </c>
      <c r="E138" s="25">
        <v>7681213</v>
      </c>
      <c r="F138" s="25">
        <v>6150802</v>
      </c>
      <c r="G138" s="25">
        <v>4835380</v>
      </c>
      <c r="H138" s="25"/>
      <c r="I138" s="25">
        <v>6475</v>
      </c>
      <c r="J138" s="25">
        <v>191360</v>
      </c>
      <c r="K138" s="25">
        <v>296632</v>
      </c>
      <c r="L138" s="25">
        <v>201</v>
      </c>
      <c r="M138" s="25"/>
      <c r="N138" s="25"/>
      <c r="O138" s="25"/>
      <c r="P138" s="25">
        <v>22236</v>
      </c>
      <c r="Q138" s="25"/>
      <c r="R138" s="61"/>
      <c r="S138" s="107">
        <f t="shared" si="2"/>
        <v>24895513</v>
      </c>
      <c r="T138" s="6"/>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x14ac:dyDescent="0.2">
      <c r="A139" s="1"/>
      <c r="B139" s="76"/>
      <c r="C139" s="33" t="s">
        <v>2</v>
      </c>
      <c r="D139" s="60">
        <v>5636647</v>
      </c>
      <c r="E139" s="25">
        <v>7661943</v>
      </c>
      <c r="F139" s="25">
        <v>6095190</v>
      </c>
      <c r="G139" s="25">
        <v>4854795</v>
      </c>
      <c r="H139" s="25"/>
      <c r="I139" s="25">
        <v>6700</v>
      </c>
      <c r="J139" s="25">
        <v>193682</v>
      </c>
      <c r="K139" s="25">
        <v>300015</v>
      </c>
      <c r="L139" s="25">
        <v>214</v>
      </c>
      <c r="M139" s="25"/>
      <c r="N139" s="25"/>
      <c r="O139" s="25"/>
      <c r="P139" s="25">
        <v>22873</v>
      </c>
      <c r="Q139" s="25"/>
      <c r="R139" s="61"/>
      <c r="S139" s="107">
        <f t="shared" si="2"/>
        <v>24772059</v>
      </c>
      <c r="T139" s="6"/>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x14ac:dyDescent="0.2">
      <c r="A140" s="1"/>
      <c r="B140" s="76"/>
      <c r="C140" s="33" t="s">
        <v>3</v>
      </c>
      <c r="D140" s="60">
        <v>5551919</v>
      </c>
      <c r="E140" s="25">
        <v>7568887</v>
      </c>
      <c r="F140" s="25">
        <v>5937317</v>
      </c>
      <c r="G140" s="25">
        <v>4774558</v>
      </c>
      <c r="H140" s="25"/>
      <c r="I140" s="25">
        <v>6348</v>
      </c>
      <c r="J140" s="25">
        <v>176394</v>
      </c>
      <c r="K140" s="25">
        <v>294998</v>
      </c>
      <c r="L140" s="25">
        <v>177</v>
      </c>
      <c r="M140" s="25"/>
      <c r="N140" s="25"/>
      <c r="O140" s="25"/>
      <c r="P140" s="25">
        <v>17503</v>
      </c>
      <c r="Q140" s="25"/>
      <c r="R140" s="61"/>
      <c r="S140" s="107">
        <f t="shared" si="2"/>
        <v>24328101</v>
      </c>
      <c r="T140" s="6"/>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x14ac:dyDescent="0.2">
      <c r="A141" s="1"/>
      <c r="B141" s="40"/>
      <c r="C141" s="33" t="s">
        <v>4</v>
      </c>
      <c r="D141" s="60">
        <v>5433601</v>
      </c>
      <c r="E141" s="25">
        <v>7496900</v>
      </c>
      <c r="F141" s="25">
        <v>5917232</v>
      </c>
      <c r="G141" s="25">
        <v>4807816</v>
      </c>
      <c r="H141" s="25"/>
      <c r="I141" s="25">
        <v>6232</v>
      </c>
      <c r="J141" s="25">
        <v>177480</v>
      </c>
      <c r="K141" s="25">
        <v>292599</v>
      </c>
      <c r="L141" s="25">
        <v>215</v>
      </c>
      <c r="M141" s="25"/>
      <c r="N141" s="25"/>
      <c r="O141" s="25"/>
      <c r="P141" s="25">
        <v>14760</v>
      </c>
      <c r="Q141" s="25"/>
      <c r="R141" s="61"/>
      <c r="S141" s="107">
        <f t="shared" si="2"/>
        <v>24146835</v>
      </c>
      <c r="T141" s="6"/>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x14ac:dyDescent="0.2">
      <c r="A142" s="1"/>
      <c r="B142" s="76"/>
      <c r="C142" s="33" t="s">
        <v>5</v>
      </c>
      <c r="D142" s="60">
        <v>5359173</v>
      </c>
      <c r="E142" s="25">
        <v>7459945</v>
      </c>
      <c r="F142" s="25">
        <v>6161223</v>
      </c>
      <c r="G142" s="25">
        <v>4863779</v>
      </c>
      <c r="H142" s="25"/>
      <c r="I142" s="25">
        <v>6106</v>
      </c>
      <c r="J142" s="25">
        <v>181518</v>
      </c>
      <c r="K142" s="25">
        <v>291367</v>
      </c>
      <c r="L142" s="25">
        <v>235</v>
      </c>
      <c r="M142" s="25"/>
      <c r="N142" s="25"/>
      <c r="O142" s="25"/>
      <c r="P142" s="25">
        <v>14796</v>
      </c>
      <c r="Q142" s="25"/>
      <c r="R142" s="61"/>
      <c r="S142" s="107">
        <f t="shared" si="2"/>
        <v>24338142</v>
      </c>
      <c r="T142" s="6"/>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2">
      <c r="A143" s="1"/>
      <c r="B143" s="76"/>
      <c r="C143" s="33" t="s">
        <v>6</v>
      </c>
      <c r="D143" s="60">
        <v>5305643</v>
      </c>
      <c r="E143" s="25">
        <v>7668542</v>
      </c>
      <c r="F143" s="25">
        <v>6049041</v>
      </c>
      <c r="G143" s="25">
        <v>4945741</v>
      </c>
      <c r="H143" s="25"/>
      <c r="I143" s="25">
        <v>6067</v>
      </c>
      <c r="J143" s="25">
        <v>166167</v>
      </c>
      <c r="K143" s="25">
        <v>288652</v>
      </c>
      <c r="L143" s="25">
        <v>248</v>
      </c>
      <c r="M143" s="25"/>
      <c r="N143" s="25"/>
      <c r="O143" s="25"/>
      <c r="P143" s="25">
        <v>15683</v>
      </c>
      <c r="Q143" s="25"/>
      <c r="R143" s="61"/>
      <c r="S143" s="107">
        <f t="shared" si="2"/>
        <v>24445784</v>
      </c>
      <c r="T143" s="6"/>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x14ac:dyDescent="0.2">
      <c r="A144" s="1"/>
      <c r="B144" s="40"/>
      <c r="C144" s="33" t="s">
        <v>7</v>
      </c>
      <c r="D144" s="60">
        <v>5306157</v>
      </c>
      <c r="E144" s="25">
        <v>7739686</v>
      </c>
      <c r="F144" s="25">
        <v>6041265</v>
      </c>
      <c r="G144" s="25">
        <v>5052201</v>
      </c>
      <c r="H144" s="25"/>
      <c r="I144" s="25">
        <v>6025</v>
      </c>
      <c r="J144" s="25">
        <v>158996</v>
      </c>
      <c r="K144" s="25">
        <v>286596</v>
      </c>
      <c r="L144" s="25">
        <v>252</v>
      </c>
      <c r="M144" s="25"/>
      <c r="N144" s="25"/>
      <c r="O144" s="25"/>
      <c r="P144" s="25">
        <v>19051</v>
      </c>
      <c r="Q144" s="25"/>
      <c r="R144" s="61"/>
      <c r="S144" s="107">
        <f t="shared" si="2"/>
        <v>24610229</v>
      </c>
      <c r="T144" s="6"/>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x14ac:dyDescent="0.2">
      <c r="A145" s="1"/>
      <c r="B145" s="76"/>
      <c r="C145" s="33" t="s">
        <v>8</v>
      </c>
      <c r="D145" s="60">
        <v>5310721</v>
      </c>
      <c r="E145" s="25">
        <v>7758491</v>
      </c>
      <c r="F145" s="25">
        <v>6017661</v>
      </c>
      <c r="G145" s="25">
        <v>5066202</v>
      </c>
      <c r="H145" s="25"/>
      <c r="I145" s="25">
        <v>5968</v>
      </c>
      <c r="J145" s="25">
        <v>157589</v>
      </c>
      <c r="K145" s="25">
        <v>281615</v>
      </c>
      <c r="L145" s="25">
        <v>231</v>
      </c>
      <c r="M145" s="25"/>
      <c r="N145" s="25"/>
      <c r="O145" s="25"/>
      <c r="P145" s="25">
        <v>20343</v>
      </c>
      <c r="Q145" s="25"/>
      <c r="R145" s="61"/>
      <c r="S145" s="107">
        <f t="shared" ref="S145:S178" si="3">SUM(D145:R145)</f>
        <v>24618821</v>
      </c>
      <c r="T145" s="6"/>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x14ac:dyDescent="0.2">
      <c r="A146" s="1"/>
      <c r="B146" s="76"/>
      <c r="C146" s="33" t="s">
        <v>9</v>
      </c>
      <c r="D146" s="60">
        <v>5278934</v>
      </c>
      <c r="E146" s="25">
        <v>7832734</v>
      </c>
      <c r="F146" s="25">
        <v>6110870</v>
      </c>
      <c r="G146" s="25">
        <v>5099475</v>
      </c>
      <c r="H146" s="25"/>
      <c r="I146" s="25">
        <v>5956</v>
      </c>
      <c r="J146" s="25">
        <v>155102</v>
      </c>
      <c r="K146" s="25">
        <v>278286</v>
      </c>
      <c r="L146" s="25">
        <v>214</v>
      </c>
      <c r="M146" s="25"/>
      <c r="N146" s="25"/>
      <c r="O146" s="25"/>
      <c r="P146" s="25">
        <v>20495</v>
      </c>
      <c r="Q146" s="25">
        <v>498</v>
      </c>
      <c r="R146" s="61"/>
      <c r="S146" s="107">
        <f t="shared" si="3"/>
        <v>24782564</v>
      </c>
      <c r="T146" s="6"/>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2">
      <c r="A147" s="1"/>
      <c r="B147" s="40"/>
      <c r="C147" s="33" t="s">
        <v>10</v>
      </c>
      <c r="D147" s="60">
        <v>5238434</v>
      </c>
      <c r="E147" s="25">
        <v>7865180</v>
      </c>
      <c r="F147" s="25">
        <v>6141453</v>
      </c>
      <c r="G147" s="25">
        <v>5114600</v>
      </c>
      <c r="H147" s="25"/>
      <c r="I147" s="25">
        <v>5833</v>
      </c>
      <c r="J147" s="25">
        <v>154571</v>
      </c>
      <c r="K147" s="25">
        <v>274875</v>
      </c>
      <c r="L147" s="25">
        <v>204</v>
      </c>
      <c r="M147" s="25"/>
      <c r="N147" s="25"/>
      <c r="O147" s="25"/>
      <c r="P147" s="25">
        <v>21124</v>
      </c>
      <c r="Q147" s="25">
        <v>1972</v>
      </c>
      <c r="R147" s="61"/>
      <c r="S147" s="107">
        <f t="shared" si="3"/>
        <v>24818246</v>
      </c>
      <c r="T147" s="6"/>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13.5" thickBot="1" x14ac:dyDescent="0.25">
      <c r="A148" s="1"/>
      <c r="B148" s="90"/>
      <c r="C148" s="35" t="s">
        <v>11</v>
      </c>
      <c r="D148" s="62">
        <v>5204684</v>
      </c>
      <c r="E148" s="63">
        <v>7993378</v>
      </c>
      <c r="F148" s="63">
        <v>6211432</v>
      </c>
      <c r="G148" s="63">
        <v>5204681</v>
      </c>
      <c r="H148" s="63"/>
      <c r="I148" s="63">
        <v>5674</v>
      </c>
      <c r="J148" s="63">
        <v>152046</v>
      </c>
      <c r="K148" s="63">
        <v>272013</v>
      </c>
      <c r="L148" s="63">
        <v>204</v>
      </c>
      <c r="M148" s="63"/>
      <c r="N148" s="63"/>
      <c r="O148" s="63"/>
      <c r="P148" s="63">
        <v>20263</v>
      </c>
      <c r="Q148" s="63">
        <v>3874</v>
      </c>
      <c r="R148" s="64"/>
      <c r="S148" s="109">
        <f t="shared" si="3"/>
        <v>25068249</v>
      </c>
      <c r="T148" s="6"/>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x14ac:dyDescent="0.2">
      <c r="A149" s="1"/>
      <c r="B149" s="42">
        <v>2021</v>
      </c>
      <c r="C149" s="31" t="s">
        <v>1</v>
      </c>
      <c r="D149" s="75">
        <v>5251282</v>
      </c>
      <c r="E149" s="65">
        <v>8035951</v>
      </c>
      <c r="F149" s="65">
        <v>6059131</v>
      </c>
      <c r="G149" s="65">
        <v>5267530</v>
      </c>
      <c r="H149" s="65"/>
      <c r="I149" s="65">
        <v>5509</v>
      </c>
      <c r="J149" s="65">
        <v>150512</v>
      </c>
      <c r="K149" s="65">
        <v>269707</v>
      </c>
      <c r="L149" s="65">
        <v>185</v>
      </c>
      <c r="M149" s="65"/>
      <c r="N149" s="65"/>
      <c r="O149" s="65"/>
      <c r="P149" s="65">
        <v>22214</v>
      </c>
      <c r="Q149" s="65">
        <v>5564</v>
      </c>
      <c r="R149" s="106"/>
      <c r="S149" s="108">
        <f t="shared" si="3"/>
        <v>25067585</v>
      </c>
      <c r="T149" s="6"/>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x14ac:dyDescent="0.2">
      <c r="A150" s="1"/>
      <c r="B150" s="40"/>
      <c r="C150" s="33" t="s">
        <v>33</v>
      </c>
      <c r="D150" s="60">
        <v>5271026</v>
      </c>
      <c r="E150" s="25">
        <v>8166969</v>
      </c>
      <c r="F150" s="25">
        <v>6002172</v>
      </c>
      <c r="G150" s="25">
        <v>5138734</v>
      </c>
      <c r="H150" s="25"/>
      <c r="I150" s="25">
        <v>5331</v>
      </c>
      <c r="J150" s="25">
        <v>150736</v>
      </c>
      <c r="K150" s="25">
        <v>267752</v>
      </c>
      <c r="L150" s="25">
        <v>187</v>
      </c>
      <c r="M150" s="25"/>
      <c r="N150" s="25"/>
      <c r="O150" s="25"/>
      <c r="P150" s="25">
        <v>19528</v>
      </c>
      <c r="Q150" s="25">
        <v>7245</v>
      </c>
      <c r="R150" s="61"/>
      <c r="S150" s="107">
        <f t="shared" si="3"/>
        <v>25029680</v>
      </c>
      <c r="T150" s="6"/>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x14ac:dyDescent="0.2">
      <c r="A151" s="1"/>
      <c r="B151" s="76"/>
      <c r="C151" s="33" t="s">
        <v>2</v>
      </c>
      <c r="D151" s="60">
        <v>5349233</v>
      </c>
      <c r="E151" s="25">
        <v>8219526</v>
      </c>
      <c r="F151" s="25">
        <v>6218291</v>
      </c>
      <c r="G151" s="25">
        <v>5197795</v>
      </c>
      <c r="H151" s="25"/>
      <c r="I151" s="25">
        <v>5338</v>
      </c>
      <c r="J151" s="25">
        <v>150587</v>
      </c>
      <c r="K151" s="25">
        <v>264535</v>
      </c>
      <c r="L151" s="25">
        <v>184</v>
      </c>
      <c r="M151" s="25"/>
      <c r="N151" s="25"/>
      <c r="O151" s="25"/>
      <c r="P151" s="25">
        <v>24151</v>
      </c>
      <c r="Q151" s="25">
        <v>10267</v>
      </c>
      <c r="R151" s="61"/>
      <c r="S151" s="107">
        <f t="shared" si="3"/>
        <v>25439907</v>
      </c>
      <c r="T151" s="6"/>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x14ac:dyDescent="0.2">
      <c r="A152" s="1"/>
      <c r="B152" s="76"/>
      <c r="C152" s="33" t="s">
        <v>3</v>
      </c>
      <c r="D152" s="60">
        <v>5411934</v>
      </c>
      <c r="E152" s="25">
        <v>8224123</v>
      </c>
      <c r="F152" s="25">
        <v>6177523</v>
      </c>
      <c r="G152" s="25">
        <v>5130122</v>
      </c>
      <c r="H152" s="25"/>
      <c r="I152" s="25">
        <v>5232</v>
      </c>
      <c r="J152" s="25">
        <v>145681</v>
      </c>
      <c r="K152" s="25">
        <v>255364</v>
      </c>
      <c r="L152" s="25">
        <v>174</v>
      </c>
      <c r="M152" s="25"/>
      <c r="N152" s="25"/>
      <c r="O152" s="25"/>
      <c r="P152" s="25">
        <v>22856</v>
      </c>
      <c r="Q152" s="25">
        <v>11901</v>
      </c>
      <c r="R152" s="61"/>
      <c r="S152" s="107">
        <f t="shared" si="3"/>
        <v>25384910</v>
      </c>
      <c r="T152" s="6"/>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x14ac:dyDescent="0.2">
      <c r="A153" s="1"/>
      <c r="B153" s="40"/>
      <c r="C153" s="33" t="s">
        <v>4</v>
      </c>
      <c r="D153" s="60">
        <v>5506332</v>
      </c>
      <c r="E153" s="25">
        <v>8318485</v>
      </c>
      <c r="F153" s="25">
        <v>6230374</v>
      </c>
      <c r="G153" s="25">
        <v>5128355</v>
      </c>
      <c r="H153" s="25"/>
      <c r="I153" s="25">
        <v>5125</v>
      </c>
      <c r="J153" s="25">
        <v>142968</v>
      </c>
      <c r="K153" s="25">
        <v>259861</v>
      </c>
      <c r="L153" s="25">
        <v>165</v>
      </c>
      <c r="M153" s="25"/>
      <c r="N153" s="25"/>
      <c r="O153" s="25"/>
      <c r="P153" s="25">
        <v>21665</v>
      </c>
      <c r="Q153" s="25">
        <v>13893</v>
      </c>
      <c r="R153" s="61"/>
      <c r="S153" s="107">
        <f t="shared" si="3"/>
        <v>25627223</v>
      </c>
      <c r="T153" s="6"/>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x14ac:dyDescent="0.2">
      <c r="A154" s="1"/>
      <c r="B154" s="76"/>
      <c r="C154" s="33" t="s">
        <v>5</v>
      </c>
      <c r="D154" s="60">
        <v>5593075</v>
      </c>
      <c r="E154" s="25">
        <v>8290948</v>
      </c>
      <c r="F154" s="25">
        <v>6252534</v>
      </c>
      <c r="G154" s="25">
        <v>5121300</v>
      </c>
      <c r="H154" s="25"/>
      <c r="I154" s="25">
        <v>5018</v>
      </c>
      <c r="J154" s="25">
        <v>139076</v>
      </c>
      <c r="K154" s="25">
        <v>258571</v>
      </c>
      <c r="L154" s="25">
        <v>156</v>
      </c>
      <c r="M154" s="25"/>
      <c r="N154" s="25"/>
      <c r="O154" s="25"/>
      <c r="P154" s="25">
        <v>23084</v>
      </c>
      <c r="Q154" s="25">
        <v>17029</v>
      </c>
      <c r="R154" s="61"/>
      <c r="S154" s="107">
        <f t="shared" si="3"/>
        <v>25700791</v>
      </c>
      <c r="T154" s="6"/>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x14ac:dyDescent="0.2">
      <c r="A155" s="1"/>
      <c r="B155" s="76"/>
      <c r="C155" s="33" t="s">
        <v>6</v>
      </c>
      <c r="D155" s="60">
        <v>5649683</v>
      </c>
      <c r="E155" s="25">
        <v>8296955</v>
      </c>
      <c r="F155" s="25">
        <v>6293894</v>
      </c>
      <c r="G155" s="25">
        <v>5159941</v>
      </c>
      <c r="H155" s="25"/>
      <c r="I155" s="25">
        <v>4945</v>
      </c>
      <c r="J155" s="25">
        <v>136308</v>
      </c>
      <c r="K155" s="25">
        <v>254031</v>
      </c>
      <c r="L155" s="25">
        <v>173</v>
      </c>
      <c r="M155" s="25"/>
      <c r="N155" s="25"/>
      <c r="O155" s="25"/>
      <c r="P155" s="25">
        <v>22606</v>
      </c>
      <c r="Q155" s="25">
        <v>21322</v>
      </c>
      <c r="R155" s="61"/>
      <c r="S155" s="107">
        <f t="shared" si="3"/>
        <v>25839858</v>
      </c>
      <c r="T155" s="6"/>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x14ac:dyDescent="0.2">
      <c r="A156" s="1"/>
      <c r="B156" s="40"/>
      <c r="C156" s="33" t="s">
        <v>7</v>
      </c>
      <c r="D156" s="60">
        <v>5636115</v>
      </c>
      <c r="E156" s="25">
        <v>8390515</v>
      </c>
      <c r="F156" s="25">
        <v>6332612</v>
      </c>
      <c r="G156" s="25">
        <v>5222136</v>
      </c>
      <c r="H156" s="25"/>
      <c r="I156" s="25">
        <v>4955</v>
      </c>
      <c r="J156" s="25">
        <v>131829</v>
      </c>
      <c r="K156" s="25">
        <v>259813</v>
      </c>
      <c r="L156" s="25">
        <v>144</v>
      </c>
      <c r="M156" s="25"/>
      <c r="N156" s="25"/>
      <c r="O156" s="25"/>
      <c r="P156" s="25">
        <v>30549</v>
      </c>
      <c r="Q156" s="25">
        <v>19427</v>
      </c>
      <c r="R156" s="61"/>
      <c r="S156" s="107">
        <f t="shared" si="3"/>
        <v>26028095</v>
      </c>
      <c r="T156" s="6"/>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x14ac:dyDescent="0.2">
      <c r="A157" s="1"/>
      <c r="B157" s="76"/>
      <c r="C157" s="33" t="s">
        <v>8</v>
      </c>
      <c r="D157" s="60">
        <v>5661654</v>
      </c>
      <c r="E157" s="25">
        <v>8424644</v>
      </c>
      <c r="F157" s="25">
        <v>6320067</v>
      </c>
      <c r="G157" s="25">
        <v>5231720</v>
      </c>
      <c r="H157" s="25"/>
      <c r="I157" s="25">
        <v>4887</v>
      </c>
      <c r="J157" s="25">
        <v>127290</v>
      </c>
      <c r="K157" s="25">
        <v>253740</v>
      </c>
      <c r="L157" s="25">
        <v>110</v>
      </c>
      <c r="M157" s="25"/>
      <c r="N157" s="25"/>
      <c r="O157" s="25"/>
      <c r="P157" s="25">
        <v>30441</v>
      </c>
      <c r="Q157" s="25">
        <v>19427</v>
      </c>
      <c r="R157" s="61"/>
      <c r="S157" s="107">
        <f t="shared" si="3"/>
        <v>26073980</v>
      </c>
      <c r="T157" s="6"/>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x14ac:dyDescent="0.2">
      <c r="A158" s="1"/>
      <c r="B158" s="76"/>
      <c r="C158" s="33" t="s">
        <v>9</v>
      </c>
      <c r="D158" s="60">
        <v>5648693</v>
      </c>
      <c r="E158" s="25">
        <v>8486230</v>
      </c>
      <c r="F158" s="25">
        <v>6419885</v>
      </c>
      <c r="G158" s="25">
        <v>5239659</v>
      </c>
      <c r="H158" s="25"/>
      <c r="I158" s="25">
        <v>4691</v>
      </c>
      <c r="J158" s="25">
        <v>121902</v>
      </c>
      <c r="K158" s="25">
        <v>252212</v>
      </c>
      <c r="L158" s="25">
        <v>21</v>
      </c>
      <c r="M158" s="25"/>
      <c r="N158" s="25"/>
      <c r="O158" s="25"/>
      <c r="P158" s="25">
        <v>31543</v>
      </c>
      <c r="Q158" s="25">
        <v>30991</v>
      </c>
      <c r="R158" s="61"/>
      <c r="S158" s="107">
        <f t="shared" si="3"/>
        <v>26235827</v>
      </c>
      <c r="T158" s="6"/>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x14ac:dyDescent="0.2">
      <c r="A159" s="1"/>
      <c r="B159" s="40"/>
      <c r="C159" s="33" t="s">
        <v>10</v>
      </c>
      <c r="D159" s="60">
        <v>5648736</v>
      </c>
      <c r="E159" s="25">
        <v>8498632</v>
      </c>
      <c r="F159" s="25">
        <v>6518845</v>
      </c>
      <c r="G159" s="25">
        <v>5261016</v>
      </c>
      <c r="H159" s="25"/>
      <c r="I159" s="25">
        <v>4598</v>
      </c>
      <c r="J159" s="25">
        <v>118416</v>
      </c>
      <c r="K159" s="25">
        <v>255082</v>
      </c>
      <c r="L159" s="25">
        <v>27</v>
      </c>
      <c r="M159" s="25"/>
      <c r="N159" s="25"/>
      <c r="O159" s="25"/>
      <c r="P159" s="25">
        <v>30143</v>
      </c>
      <c r="Q159" s="25">
        <v>34306</v>
      </c>
      <c r="R159" s="61"/>
      <c r="S159" s="107">
        <f t="shared" si="3"/>
        <v>26369801</v>
      </c>
      <c r="T159" s="6"/>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13.5" thickBot="1" x14ac:dyDescent="0.25">
      <c r="A160" s="1"/>
      <c r="B160" s="90"/>
      <c r="C160" s="35" t="s">
        <v>11</v>
      </c>
      <c r="D160" s="62">
        <v>5646953</v>
      </c>
      <c r="E160" s="63">
        <v>8566072</v>
      </c>
      <c r="F160" s="63">
        <v>6612441</v>
      </c>
      <c r="G160" s="63">
        <v>5321317</v>
      </c>
      <c r="H160" s="63"/>
      <c r="I160" s="63">
        <v>4468</v>
      </c>
      <c r="J160" s="63">
        <v>111433</v>
      </c>
      <c r="K160" s="63">
        <v>241479</v>
      </c>
      <c r="L160" s="63"/>
      <c r="M160" s="63"/>
      <c r="N160" s="63"/>
      <c r="O160" s="63"/>
      <c r="P160" s="63">
        <v>31064</v>
      </c>
      <c r="Q160" s="63">
        <v>36596</v>
      </c>
      <c r="R160" s="64"/>
      <c r="S160" s="109">
        <f t="shared" si="3"/>
        <v>26571823</v>
      </c>
      <c r="T160" s="6"/>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x14ac:dyDescent="0.2">
      <c r="A161" s="1"/>
      <c r="B161" s="42">
        <v>2022</v>
      </c>
      <c r="C161" s="31" t="s">
        <v>1</v>
      </c>
      <c r="D161" s="75">
        <v>5577164</v>
      </c>
      <c r="E161" s="65">
        <v>8618741</v>
      </c>
      <c r="F161" s="65">
        <v>6509545</v>
      </c>
      <c r="G161" s="65">
        <v>5362923</v>
      </c>
      <c r="H161" s="65"/>
      <c r="I161" s="65">
        <v>4432</v>
      </c>
      <c r="J161" s="65">
        <v>107215</v>
      </c>
      <c r="K161" s="65">
        <v>241031</v>
      </c>
      <c r="L161" s="65">
        <v>31</v>
      </c>
      <c r="M161" s="65"/>
      <c r="N161" s="65"/>
      <c r="O161" s="65"/>
      <c r="P161" s="65">
        <v>30862</v>
      </c>
      <c r="Q161" s="65">
        <v>38770</v>
      </c>
      <c r="R161" s="106"/>
      <c r="S161" s="108">
        <f t="shared" si="3"/>
        <v>26490714</v>
      </c>
      <c r="T161" s="6"/>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x14ac:dyDescent="0.2">
      <c r="A162" s="1"/>
      <c r="B162" s="40"/>
      <c r="C162" s="33" t="s">
        <v>33</v>
      </c>
      <c r="D162" s="60">
        <v>5539780</v>
      </c>
      <c r="E162" s="25">
        <v>8592640</v>
      </c>
      <c r="F162" s="25">
        <v>6313973</v>
      </c>
      <c r="G162" s="25">
        <v>5369908</v>
      </c>
      <c r="H162" s="25"/>
      <c r="I162" s="25">
        <v>4353</v>
      </c>
      <c r="J162" s="25">
        <v>104536</v>
      </c>
      <c r="K162" s="25">
        <v>235876</v>
      </c>
      <c r="L162" s="25">
        <v>33</v>
      </c>
      <c r="M162" s="25"/>
      <c r="N162" s="25"/>
      <c r="O162" s="25"/>
      <c r="P162" s="25">
        <v>29422</v>
      </c>
      <c r="Q162" s="25">
        <v>43693</v>
      </c>
      <c r="R162" s="61"/>
      <c r="S162" s="107">
        <f t="shared" si="3"/>
        <v>26234214</v>
      </c>
      <c r="T162" s="6"/>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x14ac:dyDescent="0.2">
      <c r="A163" s="1"/>
      <c r="B163" s="76"/>
      <c r="C163" s="33" t="s">
        <v>2</v>
      </c>
      <c r="D163" s="60">
        <v>5575474</v>
      </c>
      <c r="E163" s="25">
        <v>8660840</v>
      </c>
      <c r="F163" s="25">
        <v>6809412</v>
      </c>
      <c r="G163" s="25">
        <v>5479298</v>
      </c>
      <c r="H163" s="25"/>
      <c r="I163" s="25">
        <v>4335</v>
      </c>
      <c r="J163" s="25">
        <v>103278</v>
      </c>
      <c r="K163" s="25">
        <v>244735</v>
      </c>
      <c r="L163" s="25">
        <v>35</v>
      </c>
      <c r="M163" s="25"/>
      <c r="N163" s="25"/>
      <c r="O163" s="25"/>
      <c r="P163" s="25">
        <v>28723</v>
      </c>
      <c r="Q163" s="25">
        <v>47618</v>
      </c>
      <c r="R163" s="61"/>
      <c r="S163" s="107">
        <f t="shared" si="3"/>
        <v>26953748</v>
      </c>
      <c r="T163" s="6"/>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x14ac:dyDescent="0.2">
      <c r="A164" s="1"/>
      <c r="B164" s="76"/>
      <c r="C164" s="33" t="s">
        <v>3</v>
      </c>
      <c r="D164" s="60">
        <v>5560975</v>
      </c>
      <c r="E164" s="25">
        <v>8500327</v>
      </c>
      <c r="F164" s="25">
        <v>6461828</v>
      </c>
      <c r="G164" s="25">
        <v>5530853</v>
      </c>
      <c r="H164" s="25"/>
      <c r="I164" s="25">
        <v>4031</v>
      </c>
      <c r="J164" s="25">
        <v>96869</v>
      </c>
      <c r="K164" s="25">
        <v>243196</v>
      </c>
      <c r="L164" s="25">
        <v>17</v>
      </c>
      <c r="M164" s="25"/>
      <c r="N164" s="25"/>
      <c r="O164" s="25"/>
      <c r="P164" s="25"/>
      <c r="Q164" s="25">
        <v>50545</v>
      </c>
      <c r="R164" s="61"/>
      <c r="S164" s="107">
        <f t="shared" si="3"/>
        <v>26448641</v>
      </c>
      <c r="T164" s="6"/>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x14ac:dyDescent="0.2">
      <c r="A165" s="1"/>
      <c r="B165" s="76"/>
      <c r="C165" s="33" t="s">
        <v>4</v>
      </c>
      <c r="D165" s="60">
        <v>5519601</v>
      </c>
      <c r="E165" s="25">
        <v>8463745</v>
      </c>
      <c r="F165" s="25">
        <v>6459903</v>
      </c>
      <c r="G165" s="25">
        <v>5419495</v>
      </c>
      <c r="H165" s="25"/>
      <c r="I165" s="25">
        <v>3886</v>
      </c>
      <c r="J165" s="25">
        <v>93301</v>
      </c>
      <c r="K165" s="25">
        <v>246817</v>
      </c>
      <c r="L165" s="25">
        <v>18</v>
      </c>
      <c r="M165" s="25"/>
      <c r="N165" s="25"/>
      <c r="O165" s="25"/>
      <c r="P165" s="25"/>
      <c r="Q165" s="25">
        <v>54716</v>
      </c>
      <c r="R165" s="61"/>
      <c r="S165" s="107">
        <f t="shared" si="3"/>
        <v>26261482</v>
      </c>
      <c r="T165" s="6"/>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x14ac:dyDescent="0.2">
      <c r="A166" s="1"/>
      <c r="B166" s="40"/>
      <c r="C166" s="33" t="s">
        <v>5</v>
      </c>
      <c r="D166" s="60">
        <v>5412196</v>
      </c>
      <c r="E166" s="25">
        <v>8416092</v>
      </c>
      <c r="F166" s="25">
        <v>6529465</v>
      </c>
      <c r="G166" s="25">
        <v>5437438</v>
      </c>
      <c r="H166" s="25"/>
      <c r="I166" s="25">
        <v>3778</v>
      </c>
      <c r="J166" s="25">
        <v>98217</v>
      </c>
      <c r="K166" s="25">
        <v>249902</v>
      </c>
      <c r="L166" s="25">
        <v>19</v>
      </c>
      <c r="M166" s="25"/>
      <c r="N166" s="25"/>
      <c r="O166" s="25"/>
      <c r="P166" s="25"/>
      <c r="Q166" s="25">
        <v>58885</v>
      </c>
      <c r="R166" s="61"/>
      <c r="S166" s="107">
        <f t="shared" si="3"/>
        <v>26205992</v>
      </c>
      <c r="T166" s="6"/>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x14ac:dyDescent="0.2">
      <c r="A167" s="1"/>
      <c r="B167" s="76"/>
      <c r="C167" s="33" t="s">
        <v>6</v>
      </c>
      <c r="D167" s="60">
        <v>5382322</v>
      </c>
      <c r="E167" s="25">
        <v>8432108</v>
      </c>
      <c r="F167" s="25">
        <v>6768462</v>
      </c>
      <c r="G167" s="25">
        <v>5061862</v>
      </c>
      <c r="H167" s="25"/>
      <c r="I167" s="25">
        <v>3735</v>
      </c>
      <c r="J167" s="25">
        <v>89650</v>
      </c>
      <c r="K167" s="25">
        <v>245685</v>
      </c>
      <c r="L167" s="25">
        <v>17</v>
      </c>
      <c r="M167" s="25"/>
      <c r="N167" s="25"/>
      <c r="O167" s="25"/>
      <c r="P167" s="25"/>
      <c r="Q167" s="25">
        <v>56266</v>
      </c>
      <c r="R167" s="61"/>
      <c r="S167" s="107">
        <f t="shared" si="3"/>
        <v>26040107</v>
      </c>
      <c r="T167" s="6"/>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x14ac:dyDescent="0.2">
      <c r="A168" s="1"/>
      <c r="B168" s="40"/>
      <c r="C168" s="33" t="s">
        <v>7</v>
      </c>
      <c r="D168" s="60">
        <v>5224894</v>
      </c>
      <c r="E168" s="25">
        <v>8498671</v>
      </c>
      <c r="F168" s="25">
        <v>6794607</v>
      </c>
      <c r="G168" s="25">
        <v>5538756</v>
      </c>
      <c r="H168" s="25"/>
      <c r="I168" s="25">
        <v>3943</v>
      </c>
      <c r="J168" s="25">
        <v>86899</v>
      </c>
      <c r="K168" s="25">
        <v>255066</v>
      </c>
      <c r="L168" s="25">
        <v>18</v>
      </c>
      <c r="M168" s="25"/>
      <c r="N168" s="25"/>
      <c r="O168" s="25"/>
      <c r="P168" s="25"/>
      <c r="Q168" s="25">
        <v>67882</v>
      </c>
      <c r="R168" s="61"/>
      <c r="S168" s="107">
        <f t="shared" si="3"/>
        <v>26470736</v>
      </c>
      <c r="T168" s="6"/>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x14ac:dyDescent="0.2">
      <c r="A169" s="1"/>
      <c r="B169" s="76"/>
      <c r="C169" s="33" t="s">
        <v>8</v>
      </c>
      <c r="D169" s="60">
        <v>5160180</v>
      </c>
      <c r="E169" s="25">
        <v>8513698</v>
      </c>
      <c r="F169" s="25">
        <v>6758370</v>
      </c>
      <c r="G169" s="25">
        <v>5599919</v>
      </c>
      <c r="H169" s="25"/>
      <c r="I169" s="25">
        <v>3680</v>
      </c>
      <c r="J169" s="25">
        <v>81909</v>
      </c>
      <c r="K169" s="25">
        <v>259162</v>
      </c>
      <c r="L169" s="25">
        <v>18</v>
      </c>
      <c r="M169" s="25"/>
      <c r="N169" s="25"/>
      <c r="O169" s="25"/>
      <c r="P169" s="25"/>
      <c r="Q169" s="25">
        <v>67882</v>
      </c>
      <c r="R169" s="61"/>
      <c r="S169" s="107">
        <f t="shared" si="3"/>
        <v>26444818</v>
      </c>
      <c r="T169" s="6"/>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x14ac:dyDescent="0.2">
      <c r="A170" s="1"/>
      <c r="B170" s="76"/>
      <c r="C170" s="33" t="s">
        <v>9</v>
      </c>
      <c r="D170" s="60">
        <v>4915202</v>
      </c>
      <c r="E170" s="25">
        <v>8560158</v>
      </c>
      <c r="F170" s="25">
        <v>6613337</v>
      </c>
      <c r="G170" s="25">
        <v>5635276</v>
      </c>
      <c r="H170" s="25"/>
      <c r="I170" s="25">
        <v>3673</v>
      </c>
      <c r="J170" s="25">
        <v>77654</v>
      </c>
      <c r="K170" s="25">
        <v>264105</v>
      </c>
      <c r="L170" s="25">
        <v>16</v>
      </c>
      <c r="M170" s="25"/>
      <c r="N170" s="25"/>
      <c r="O170" s="25"/>
      <c r="P170" s="25"/>
      <c r="Q170" s="25">
        <v>73611</v>
      </c>
      <c r="R170" s="61"/>
      <c r="S170" s="107">
        <f t="shared" si="3"/>
        <v>26143032</v>
      </c>
      <c r="T170" s="6"/>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x14ac:dyDescent="0.2">
      <c r="A171" s="1"/>
      <c r="B171" s="40"/>
      <c r="C171" s="33" t="s">
        <v>10</v>
      </c>
      <c r="D171" s="60">
        <v>4845107</v>
      </c>
      <c r="E171" s="25">
        <v>8626314</v>
      </c>
      <c r="F171" s="25">
        <v>6705193</v>
      </c>
      <c r="G171" s="25">
        <v>5630487</v>
      </c>
      <c r="H171" s="25"/>
      <c r="I171" s="25">
        <v>3792</v>
      </c>
      <c r="J171" s="25">
        <v>74960</v>
      </c>
      <c r="K171" s="25">
        <v>260682</v>
      </c>
      <c r="L171" s="25">
        <v>16</v>
      </c>
      <c r="M171" s="25"/>
      <c r="N171" s="25"/>
      <c r="O171" s="25"/>
      <c r="P171" s="25"/>
      <c r="Q171" s="25">
        <v>76214</v>
      </c>
      <c r="R171" s="61"/>
      <c r="S171" s="107">
        <f t="shared" si="3"/>
        <v>26222765</v>
      </c>
      <c r="T171" s="6"/>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13.5" thickBot="1" x14ac:dyDescent="0.25">
      <c r="A172" s="1"/>
      <c r="B172" s="90"/>
      <c r="C172" s="35" t="s">
        <v>11</v>
      </c>
      <c r="D172" s="62">
        <v>4822563</v>
      </c>
      <c r="E172" s="63">
        <v>8687319</v>
      </c>
      <c r="F172" s="63">
        <v>6788201</v>
      </c>
      <c r="G172" s="63">
        <v>5693586</v>
      </c>
      <c r="H172" s="63"/>
      <c r="I172" s="63">
        <v>4479</v>
      </c>
      <c r="J172" s="63">
        <v>71634</v>
      </c>
      <c r="K172" s="63">
        <v>270459</v>
      </c>
      <c r="L172" s="63">
        <v>16</v>
      </c>
      <c r="M172" s="63"/>
      <c r="N172" s="63"/>
      <c r="O172" s="63"/>
      <c r="P172" s="63"/>
      <c r="Q172" s="63">
        <v>80687</v>
      </c>
      <c r="R172" s="64"/>
      <c r="S172" s="109">
        <f t="shared" si="3"/>
        <v>26418944</v>
      </c>
      <c r="T172" s="6"/>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x14ac:dyDescent="0.2">
      <c r="A173" s="1"/>
      <c r="B173" s="42">
        <v>2023</v>
      </c>
      <c r="C173" s="31" t="s">
        <v>1</v>
      </c>
      <c r="D173" s="75">
        <v>4803566</v>
      </c>
      <c r="E173" s="65">
        <v>8670207</v>
      </c>
      <c r="F173" s="65">
        <v>6831447</v>
      </c>
      <c r="G173" s="65">
        <v>5669855</v>
      </c>
      <c r="H173" s="65"/>
      <c r="I173" s="65">
        <v>3838</v>
      </c>
      <c r="J173" s="65">
        <v>68533</v>
      </c>
      <c r="K173" s="65">
        <v>267605</v>
      </c>
      <c r="L173" s="65">
        <v>16</v>
      </c>
      <c r="M173" s="65"/>
      <c r="N173" s="65"/>
      <c r="O173" s="65"/>
      <c r="P173" s="65"/>
      <c r="Q173" s="65">
        <v>83811</v>
      </c>
      <c r="R173" s="106"/>
      <c r="S173" s="108">
        <f t="shared" si="3"/>
        <v>26398878</v>
      </c>
      <c r="T173" s="6"/>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2">
      <c r="A174" s="1"/>
      <c r="B174" s="40"/>
      <c r="C174" s="33" t="s">
        <v>33</v>
      </c>
      <c r="D174" s="60">
        <v>4806774</v>
      </c>
      <c r="E174" s="25">
        <v>8626006</v>
      </c>
      <c r="F174" s="25">
        <v>6726353</v>
      </c>
      <c r="G174" s="25">
        <v>5626790</v>
      </c>
      <c r="H174" s="25"/>
      <c r="I174" s="25">
        <v>3515</v>
      </c>
      <c r="J174" s="25">
        <v>66603</v>
      </c>
      <c r="K174" s="25">
        <v>270952</v>
      </c>
      <c r="L174" s="25">
        <v>16</v>
      </c>
      <c r="M174" s="25"/>
      <c r="N174" s="25"/>
      <c r="O174" s="25"/>
      <c r="P174" s="25"/>
      <c r="Q174" s="25">
        <v>87383</v>
      </c>
      <c r="R174" s="61"/>
      <c r="S174" s="107">
        <f t="shared" si="3"/>
        <v>26214392</v>
      </c>
      <c r="T174" s="6"/>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x14ac:dyDescent="0.2">
      <c r="A175" s="1"/>
      <c r="B175" s="76"/>
      <c r="C175" s="33" t="s">
        <v>2</v>
      </c>
      <c r="D175" s="60">
        <v>4806863</v>
      </c>
      <c r="E175" s="25">
        <v>8652659</v>
      </c>
      <c r="F175" s="25">
        <v>6904837</v>
      </c>
      <c r="G175" s="25">
        <v>5763598</v>
      </c>
      <c r="H175" s="25"/>
      <c r="I175" s="25">
        <v>3498</v>
      </c>
      <c r="J175" s="25">
        <v>63458</v>
      </c>
      <c r="K175" s="25">
        <v>276887</v>
      </c>
      <c r="L175" s="25">
        <v>16</v>
      </c>
      <c r="M175" s="25"/>
      <c r="N175" s="25"/>
      <c r="O175" s="25"/>
      <c r="P175" s="25"/>
      <c r="Q175" s="25">
        <v>97630</v>
      </c>
      <c r="R175" s="61"/>
      <c r="S175" s="107">
        <f t="shared" si="3"/>
        <v>26569446</v>
      </c>
      <c r="T175" s="6"/>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x14ac:dyDescent="0.2">
      <c r="A176" s="1"/>
      <c r="B176" s="76"/>
      <c r="C176" s="33" t="s">
        <v>3</v>
      </c>
      <c r="D176" s="60">
        <v>4830765</v>
      </c>
      <c r="E176" s="25">
        <v>8608061</v>
      </c>
      <c r="F176" s="25">
        <v>6818745</v>
      </c>
      <c r="G176" s="25">
        <v>5749252</v>
      </c>
      <c r="H176" s="25"/>
      <c r="I176" s="25">
        <v>3366</v>
      </c>
      <c r="J176" s="25">
        <v>61362</v>
      </c>
      <c r="K176" s="25">
        <v>268954</v>
      </c>
      <c r="L176" s="25">
        <v>16</v>
      </c>
      <c r="M176" s="25"/>
      <c r="N176" s="25"/>
      <c r="O176" s="25"/>
      <c r="P176" s="25"/>
      <c r="Q176" s="25">
        <v>101755</v>
      </c>
      <c r="R176" s="61"/>
      <c r="S176" s="107">
        <f t="shared" si="3"/>
        <v>26442276</v>
      </c>
      <c r="T176" s="6"/>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x14ac:dyDescent="0.2">
      <c r="A177" s="1"/>
      <c r="B177" s="40"/>
      <c r="C177" s="33" t="s">
        <v>4</v>
      </c>
      <c r="D177" s="60">
        <v>4829646</v>
      </c>
      <c r="E177" s="25">
        <v>8623415</v>
      </c>
      <c r="F177" s="25">
        <v>6901904</v>
      </c>
      <c r="G177" s="25">
        <v>5695308</v>
      </c>
      <c r="H177" s="25"/>
      <c r="I177" s="25">
        <v>3222</v>
      </c>
      <c r="J177" s="25">
        <v>59374</v>
      </c>
      <c r="K177" s="25">
        <v>283700</v>
      </c>
      <c r="L177" s="25">
        <v>16</v>
      </c>
      <c r="M177" s="25"/>
      <c r="N177" s="25"/>
      <c r="O177" s="25"/>
      <c r="P177" s="25"/>
      <c r="Q177" s="25">
        <v>112161</v>
      </c>
      <c r="R177" s="61"/>
      <c r="S177" s="107">
        <f t="shared" si="3"/>
        <v>26508746</v>
      </c>
      <c r="T177" s="6"/>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x14ac:dyDescent="0.2">
      <c r="A178" s="1"/>
      <c r="B178" s="76"/>
      <c r="C178" s="33" t="s">
        <v>5</v>
      </c>
      <c r="D178" s="60">
        <v>4827534</v>
      </c>
      <c r="E178" s="25">
        <v>8612756</v>
      </c>
      <c r="F178" s="25">
        <v>6746275</v>
      </c>
      <c r="G178" s="25">
        <v>5656308</v>
      </c>
      <c r="H178" s="25"/>
      <c r="I178" s="25">
        <v>3025</v>
      </c>
      <c r="J178" s="25">
        <v>57897</v>
      </c>
      <c r="K178" s="25">
        <v>283238</v>
      </c>
      <c r="L178" s="25"/>
      <c r="M178" s="25"/>
      <c r="N178" s="25"/>
      <c r="O178" s="25"/>
      <c r="P178" s="25"/>
      <c r="Q178" s="25">
        <v>110214</v>
      </c>
      <c r="R178" s="61">
        <v>3788</v>
      </c>
      <c r="S178" s="107">
        <f t="shared" si="3"/>
        <v>26301035</v>
      </c>
      <c r="T178" s="6"/>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x14ac:dyDescent="0.2">
      <c r="A179" s="1"/>
      <c r="B179" s="76"/>
      <c r="C179" s="33" t="s">
        <v>6</v>
      </c>
      <c r="D179" s="60">
        <v>4749926</v>
      </c>
      <c r="E179" s="25">
        <v>8675003</v>
      </c>
      <c r="F179" s="25">
        <v>6859572</v>
      </c>
      <c r="G179" s="25">
        <v>5700687</v>
      </c>
      <c r="H179" s="25"/>
      <c r="I179" s="25">
        <v>3255</v>
      </c>
      <c r="J179" s="25">
        <v>56173</v>
      </c>
      <c r="K179" s="25">
        <v>287729</v>
      </c>
      <c r="L179" s="25">
        <v>16</v>
      </c>
      <c r="M179" s="25"/>
      <c r="N179" s="25"/>
      <c r="O179" s="25"/>
      <c r="P179" s="25"/>
      <c r="Q179" s="25">
        <v>114807</v>
      </c>
      <c r="R179" s="61">
        <v>3731</v>
      </c>
      <c r="S179" s="107">
        <f t="shared" ref="S179:S187" si="4">SUM(D179:R179)</f>
        <v>26450899</v>
      </c>
      <c r="T179" s="6"/>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x14ac:dyDescent="0.2">
      <c r="A180" s="1"/>
      <c r="B180" s="40"/>
      <c r="C180" s="33" t="s">
        <v>7</v>
      </c>
      <c r="D180" s="60">
        <v>4905912</v>
      </c>
      <c r="E180" s="25">
        <v>8704106</v>
      </c>
      <c r="F180" s="25">
        <v>7220976</v>
      </c>
      <c r="G180" s="25">
        <v>5730899</v>
      </c>
      <c r="H180" s="25"/>
      <c r="I180" s="25">
        <v>3014</v>
      </c>
      <c r="J180" s="25">
        <v>54861</v>
      </c>
      <c r="K180" s="25">
        <v>277400</v>
      </c>
      <c r="L180" s="25">
        <v>18</v>
      </c>
      <c r="M180" s="25"/>
      <c r="N180" s="25"/>
      <c r="O180" s="25"/>
      <c r="P180" s="25"/>
      <c r="Q180" s="25">
        <v>113689</v>
      </c>
      <c r="R180" s="61">
        <v>4835</v>
      </c>
      <c r="S180" s="107">
        <f t="shared" si="4"/>
        <v>27015710</v>
      </c>
      <c r="T180" s="6"/>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x14ac:dyDescent="0.2">
      <c r="A181" s="1"/>
      <c r="B181" s="76"/>
      <c r="C181" s="33" t="s">
        <v>8</v>
      </c>
      <c r="D181" s="60">
        <v>4690861</v>
      </c>
      <c r="E181" s="25">
        <v>8663728</v>
      </c>
      <c r="F181" s="25">
        <v>7207983</v>
      </c>
      <c r="G181" s="25">
        <v>5702866</v>
      </c>
      <c r="H181" s="25"/>
      <c r="I181" s="25">
        <v>2809</v>
      </c>
      <c r="J181" s="25">
        <v>54877</v>
      </c>
      <c r="K181" s="25">
        <v>300303</v>
      </c>
      <c r="L181" s="25">
        <v>18</v>
      </c>
      <c r="M181" s="25"/>
      <c r="N181" s="25"/>
      <c r="O181" s="25"/>
      <c r="P181" s="25"/>
      <c r="Q181" s="25">
        <v>126737</v>
      </c>
      <c r="R181" s="61">
        <v>4180</v>
      </c>
      <c r="S181" s="107">
        <f t="shared" si="4"/>
        <v>26754362</v>
      </c>
      <c r="T181" s="6"/>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x14ac:dyDescent="0.2">
      <c r="A182" s="1"/>
      <c r="B182" s="76"/>
      <c r="C182" s="33" t="s">
        <v>9</v>
      </c>
      <c r="D182" s="60">
        <v>4579265</v>
      </c>
      <c r="E182" s="25">
        <v>8579167</v>
      </c>
      <c r="F182" s="25">
        <v>7325095</v>
      </c>
      <c r="G182" s="25">
        <v>5708557</v>
      </c>
      <c r="H182" s="25"/>
      <c r="I182" s="25">
        <v>2809</v>
      </c>
      <c r="J182" s="25">
        <v>53104</v>
      </c>
      <c r="K182" s="25">
        <v>286338</v>
      </c>
      <c r="L182" s="25">
        <v>18</v>
      </c>
      <c r="M182" s="25"/>
      <c r="N182" s="25"/>
      <c r="O182" s="25"/>
      <c r="P182" s="25"/>
      <c r="Q182" s="25">
        <v>132067</v>
      </c>
      <c r="R182" s="61">
        <v>4262</v>
      </c>
      <c r="S182" s="107">
        <f t="shared" si="4"/>
        <v>26670682</v>
      </c>
      <c r="T182" s="6"/>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x14ac:dyDescent="0.2">
      <c r="A183" s="1"/>
      <c r="B183" s="40"/>
      <c r="C183" s="33" t="s">
        <v>10</v>
      </c>
      <c r="D183" s="60">
        <v>4751552</v>
      </c>
      <c r="E183" s="25">
        <v>8551715</v>
      </c>
      <c r="F183" s="25">
        <v>7249552</v>
      </c>
      <c r="G183" s="25">
        <v>5695699</v>
      </c>
      <c r="H183" s="25"/>
      <c r="I183" s="25">
        <v>2770</v>
      </c>
      <c r="J183" s="25">
        <v>52218</v>
      </c>
      <c r="K183" s="25">
        <v>296981</v>
      </c>
      <c r="L183" s="25">
        <v>18</v>
      </c>
      <c r="M183" s="25"/>
      <c r="N183" s="25"/>
      <c r="O183" s="25"/>
      <c r="P183" s="25"/>
      <c r="Q183" s="25">
        <v>135275</v>
      </c>
      <c r="R183" s="61">
        <v>4062</v>
      </c>
      <c r="S183" s="107">
        <f t="shared" si="4"/>
        <v>26739842</v>
      </c>
      <c r="T183" s="6"/>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3.5" thickBot="1" x14ac:dyDescent="0.25">
      <c r="A184" s="1"/>
      <c r="B184" s="90"/>
      <c r="C184" s="35" t="s">
        <v>11</v>
      </c>
      <c r="D184" s="62">
        <v>4786780</v>
      </c>
      <c r="E184" s="63">
        <v>8555978</v>
      </c>
      <c r="F184" s="63">
        <v>7114664</v>
      </c>
      <c r="G184" s="63">
        <v>5755602</v>
      </c>
      <c r="H184" s="63"/>
      <c r="I184" s="63">
        <v>2684</v>
      </c>
      <c r="J184" s="63">
        <v>50794</v>
      </c>
      <c r="K184" s="63">
        <v>300570</v>
      </c>
      <c r="L184" s="63">
        <v>18</v>
      </c>
      <c r="M184" s="63"/>
      <c r="N184" s="63"/>
      <c r="O184" s="63"/>
      <c r="P184" s="63"/>
      <c r="Q184" s="63">
        <v>137753</v>
      </c>
      <c r="R184" s="64">
        <v>5836</v>
      </c>
      <c r="S184" s="109">
        <f t="shared" si="4"/>
        <v>26710679</v>
      </c>
      <c r="T184" s="6"/>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x14ac:dyDescent="0.2">
      <c r="A185" s="1"/>
      <c r="B185" s="42">
        <v>2024</v>
      </c>
      <c r="C185" s="31" t="s">
        <v>1</v>
      </c>
      <c r="D185" s="75">
        <v>4739062</v>
      </c>
      <c r="E185" s="65">
        <v>8475147</v>
      </c>
      <c r="F185" s="65">
        <v>7311218</v>
      </c>
      <c r="G185" s="65">
        <v>5708880</v>
      </c>
      <c r="H185" s="65"/>
      <c r="I185" s="65">
        <v>2566</v>
      </c>
      <c r="J185" s="65">
        <v>49914</v>
      </c>
      <c r="K185" s="65">
        <v>305516</v>
      </c>
      <c r="L185" s="65">
        <v>16</v>
      </c>
      <c r="M185" s="65"/>
      <c r="N185" s="65"/>
      <c r="O185" s="65"/>
      <c r="P185" s="65"/>
      <c r="Q185" s="65">
        <v>139681</v>
      </c>
      <c r="R185" s="106">
        <v>5010</v>
      </c>
      <c r="S185" s="108">
        <f t="shared" si="4"/>
        <v>26737010</v>
      </c>
      <c r="T185" s="6"/>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2">
      <c r="A186" s="1"/>
      <c r="B186" s="40"/>
      <c r="C186" s="33" t="s">
        <v>33</v>
      </c>
      <c r="D186" s="60">
        <v>4673085</v>
      </c>
      <c r="E186" s="25">
        <v>8314632</v>
      </c>
      <c r="F186" s="25">
        <v>7320417</v>
      </c>
      <c r="G186" s="25">
        <v>5635865</v>
      </c>
      <c r="H186" s="25"/>
      <c r="I186" s="25">
        <v>2457</v>
      </c>
      <c r="J186" s="25">
        <v>48896</v>
      </c>
      <c r="K186" s="25">
        <v>313550</v>
      </c>
      <c r="L186" s="25">
        <v>17</v>
      </c>
      <c r="M186" s="25"/>
      <c r="N186" s="25"/>
      <c r="O186" s="25"/>
      <c r="P186" s="25"/>
      <c r="Q186" s="25">
        <v>143522</v>
      </c>
      <c r="R186" s="61">
        <v>4969</v>
      </c>
      <c r="S186" s="107">
        <f t="shared" si="4"/>
        <v>26457410</v>
      </c>
      <c r="T186" s="6"/>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x14ac:dyDescent="0.2">
      <c r="A187" s="1"/>
      <c r="B187" s="76"/>
      <c r="C187" s="33" t="s">
        <v>2</v>
      </c>
      <c r="D187" s="60">
        <v>4780647</v>
      </c>
      <c r="E187" s="25">
        <v>8235382</v>
      </c>
      <c r="F187" s="25">
        <v>7448845</v>
      </c>
      <c r="G187" s="25">
        <v>5664113</v>
      </c>
      <c r="H187" s="25"/>
      <c r="I187" s="25">
        <v>2532</v>
      </c>
      <c r="J187" s="25">
        <v>46037</v>
      </c>
      <c r="K187" s="25">
        <v>322770</v>
      </c>
      <c r="L187" s="25"/>
      <c r="M187" s="25"/>
      <c r="N187" s="25"/>
      <c r="O187" s="25"/>
      <c r="P187" s="25"/>
      <c r="Q187" s="25">
        <v>149838</v>
      </c>
      <c r="R187" s="61">
        <v>6287</v>
      </c>
      <c r="S187" s="107">
        <f t="shared" si="4"/>
        <v>26656451</v>
      </c>
      <c r="T187" s="6"/>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x14ac:dyDescent="0.2">
      <c r="A188" s="1"/>
      <c r="B188" s="76"/>
      <c r="C188" s="33" t="s">
        <v>3</v>
      </c>
      <c r="D188" s="60">
        <v>4763103</v>
      </c>
      <c r="E188" s="25">
        <v>8232350</v>
      </c>
      <c r="F188" s="25">
        <v>7411077</v>
      </c>
      <c r="G188" s="25">
        <v>5571231</v>
      </c>
      <c r="H188" s="25"/>
      <c r="I188" s="25">
        <v>2475</v>
      </c>
      <c r="J188" s="25">
        <v>45448</v>
      </c>
      <c r="K188" s="25">
        <v>333480</v>
      </c>
      <c r="L188" s="25">
        <v>50</v>
      </c>
      <c r="M188" s="25"/>
      <c r="N188" s="25"/>
      <c r="O188" s="25"/>
      <c r="P188" s="25"/>
      <c r="Q188" s="25">
        <v>150788</v>
      </c>
      <c r="R188" s="61">
        <v>5300</v>
      </c>
      <c r="S188" s="107">
        <f t="shared" ref="S188:S199" si="5">SUM(D188:R188)</f>
        <v>26515302</v>
      </c>
      <c r="T188" s="6"/>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x14ac:dyDescent="0.2">
      <c r="A189" s="1"/>
      <c r="B189" s="40"/>
      <c r="C189" s="33" t="s">
        <v>4</v>
      </c>
      <c r="D189" s="60">
        <v>4801919</v>
      </c>
      <c r="E189" s="25">
        <v>8218371</v>
      </c>
      <c r="F189" s="25">
        <v>7544061</v>
      </c>
      <c r="G189" s="25">
        <v>5537695</v>
      </c>
      <c r="H189" s="25"/>
      <c r="I189" s="25">
        <v>2695</v>
      </c>
      <c r="J189" s="25">
        <v>51488</v>
      </c>
      <c r="K189" s="25">
        <v>337712</v>
      </c>
      <c r="L189" s="25">
        <v>50</v>
      </c>
      <c r="M189" s="25"/>
      <c r="N189" s="25"/>
      <c r="O189" s="25"/>
      <c r="P189" s="25"/>
      <c r="Q189" s="25">
        <v>153370</v>
      </c>
      <c r="R189" s="61">
        <v>4555</v>
      </c>
      <c r="S189" s="107">
        <f t="shared" si="5"/>
        <v>26651916</v>
      </c>
      <c r="T189" s="6"/>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x14ac:dyDescent="0.2">
      <c r="A190" s="1"/>
      <c r="B190" s="32"/>
      <c r="C190" s="33" t="s">
        <v>5</v>
      </c>
      <c r="D190" s="60">
        <v>5002937</v>
      </c>
      <c r="E190" s="25">
        <v>8272461</v>
      </c>
      <c r="F190" s="25">
        <v>7541790</v>
      </c>
      <c r="G190" s="25">
        <v>5503087</v>
      </c>
      <c r="H190" s="25"/>
      <c r="I190" s="25">
        <v>2648</v>
      </c>
      <c r="J190" s="25">
        <v>51918</v>
      </c>
      <c r="K190" s="25">
        <v>345098</v>
      </c>
      <c r="L190" s="25">
        <v>50</v>
      </c>
      <c r="M190" s="25"/>
      <c r="N190" s="25"/>
      <c r="O190" s="25"/>
      <c r="P190" s="25"/>
      <c r="Q190" s="25">
        <v>154359</v>
      </c>
      <c r="R190" s="61">
        <v>3852</v>
      </c>
      <c r="S190" s="107">
        <f t="shared" si="5"/>
        <v>26878200</v>
      </c>
      <c r="T190" s="6"/>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x14ac:dyDescent="0.2">
      <c r="A191" s="1"/>
      <c r="B191" s="32"/>
      <c r="C191" s="33" t="s">
        <v>6</v>
      </c>
      <c r="D191" s="60">
        <v>5128792</v>
      </c>
      <c r="E191" s="25">
        <v>8305927</v>
      </c>
      <c r="F191" s="25">
        <v>7558221</v>
      </c>
      <c r="G191" s="25">
        <v>5544553</v>
      </c>
      <c r="H191" s="25"/>
      <c r="I191" s="25">
        <v>2537</v>
      </c>
      <c r="J191" s="25">
        <v>50884</v>
      </c>
      <c r="K191" s="25">
        <v>350572</v>
      </c>
      <c r="L191" s="25">
        <v>50</v>
      </c>
      <c r="M191" s="25"/>
      <c r="N191" s="25"/>
      <c r="O191" s="25"/>
      <c r="P191" s="25"/>
      <c r="Q191" s="25">
        <v>160933</v>
      </c>
      <c r="R191" s="61">
        <v>719</v>
      </c>
      <c r="S191" s="107">
        <f t="shared" si="5"/>
        <v>27103188</v>
      </c>
      <c r="T191" s="6"/>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2">
      <c r="A192" s="1"/>
      <c r="B192" s="32"/>
      <c r="C192" s="33" t="s">
        <v>7</v>
      </c>
      <c r="D192" s="60">
        <v>5009146</v>
      </c>
      <c r="E192" s="25">
        <v>8386843</v>
      </c>
      <c r="F192" s="25">
        <v>6289341</v>
      </c>
      <c r="G192" s="25">
        <v>5587366</v>
      </c>
      <c r="H192" s="25"/>
      <c r="I192" s="25">
        <v>2229</v>
      </c>
      <c r="J192" s="25">
        <v>49591</v>
      </c>
      <c r="K192" s="25">
        <v>354735</v>
      </c>
      <c r="L192" s="25">
        <v>58</v>
      </c>
      <c r="M192" s="25"/>
      <c r="N192" s="25"/>
      <c r="O192" s="25"/>
      <c r="P192" s="25"/>
      <c r="Q192" s="25">
        <v>166423</v>
      </c>
      <c r="R192" s="61">
        <v>841</v>
      </c>
      <c r="S192" s="107">
        <f t="shared" si="5"/>
        <v>25846573</v>
      </c>
      <c r="T192" s="6"/>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2">
      <c r="A193" s="1"/>
      <c r="B193" s="32"/>
      <c r="C193" s="33" t="s">
        <v>8</v>
      </c>
      <c r="D193" s="60">
        <v>5093355</v>
      </c>
      <c r="E193" s="25">
        <v>8306687</v>
      </c>
      <c r="F193" s="25">
        <v>6097903</v>
      </c>
      <c r="G193" s="25">
        <v>5624033</v>
      </c>
      <c r="H193" s="25"/>
      <c r="I193" s="25">
        <v>2257</v>
      </c>
      <c r="J193" s="25">
        <v>48866</v>
      </c>
      <c r="K193" s="25">
        <v>355205</v>
      </c>
      <c r="L193" s="25">
        <v>58</v>
      </c>
      <c r="M193" s="25"/>
      <c r="N193" s="25"/>
      <c r="O193" s="25"/>
      <c r="P193" s="25"/>
      <c r="Q193" s="25">
        <v>168550</v>
      </c>
      <c r="R193" s="61">
        <v>622</v>
      </c>
      <c r="S193" s="107">
        <f t="shared" si="5"/>
        <v>25697536</v>
      </c>
      <c r="T193" s="6"/>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2">
      <c r="A194" s="1"/>
      <c r="B194" s="76"/>
      <c r="C194" s="33" t="s">
        <v>9</v>
      </c>
      <c r="D194" s="60">
        <v>5132620</v>
      </c>
      <c r="E194" s="25">
        <v>8415708</v>
      </c>
      <c r="F194" s="25">
        <v>6165045</v>
      </c>
      <c r="G194" s="25">
        <v>5723092</v>
      </c>
      <c r="H194" s="25"/>
      <c r="I194" s="25">
        <v>2334</v>
      </c>
      <c r="J194" s="25">
        <v>49288</v>
      </c>
      <c r="K194" s="25">
        <v>360401</v>
      </c>
      <c r="L194" s="25"/>
      <c r="M194" s="25"/>
      <c r="N194" s="25"/>
      <c r="O194" s="25"/>
      <c r="P194" s="25"/>
      <c r="Q194" s="25">
        <v>169174</v>
      </c>
      <c r="R194" s="61">
        <v>814</v>
      </c>
      <c r="S194" s="107">
        <f t="shared" si="5"/>
        <v>26018476</v>
      </c>
      <c r="T194" s="6"/>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2">
      <c r="A195" s="1"/>
      <c r="B195" s="40"/>
      <c r="C195" s="33" t="s">
        <v>10</v>
      </c>
      <c r="D195" s="60">
        <v>5174201</v>
      </c>
      <c r="E195" s="25">
        <v>8425381</v>
      </c>
      <c r="F195" s="25">
        <v>6284186</v>
      </c>
      <c r="G195" s="25">
        <v>5726368</v>
      </c>
      <c r="H195" s="25"/>
      <c r="I195" s="25">
        <v>2440</v>
      </c>
      <c r="J195" s="25">
        <v>49793</v>
      </c>
      <c r="K195" s="25">
        <v>361637</v>
      </c>
      <c r="L195" s="25">
        <v>57</v>
      </c>
      <c r="M195" s="25"/>
      <c r="N195" s="25"/>
      <c r="O195" s="25"/>
      <c r="P195" s="25"/>
      <c r="Q195" s="25">
        <v>168015</v>
      </c>
      <c r="R195" s="61">
        <v>698</v>
      </c>
      <c r="S195" s="107">
        <f t="shared" si="5"/>
        <v>26192776</v>
      </c>
      <c r="T195" s="6"/>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13.5" thickBot="1" x14ac:dyDescent="0.25">
      <c r="A196" s="1"/>
      <c r="B196" s="90"/>
      <c r="C196" s="35" t="s">
        <v>11</v>
      </c>
      <c r="D196" s="62">
        <v>5319235</v>
      </c>
      <c r="E196" s="63">
        <v>8415479</v>
      </c>
      <c r="F196" s="63">
        <v>6133270</v>
      </c>
      <c r="G196" s="63">
        <v>5771997</v>
      </c>
      <c r="H196" s="63"/>
      <c r="I196" s="63">
        <v>2429</v>
      </c>
      <c r="J196" s="63">
        <v>48749</v>
      </c>
      <c r="K196" s="63">
        <v>360302</v>
      </c>
      <c r="L196" s="63">
        <v>59</v>
      </c>
      <c r="M196" s="63"/>
      <c r="N196" s="63"/>
      <c r="O196" s="63"/>
      <c r="P196" s="63"/>
      <c r="Q196" s="63">
        <v>167693</v>
      </c>
      <c r="R196" s="64">
        <v>813</v>
      </c>
      <c r="S196" s="109">
        <f t="shared" si="5"/>
        <v>26220026</v>
      </c>
      <c r="T196" s="6"/>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x14ac:dyDescent="0.2">
      <c r="A197" s="1"/>
      <c r="B197" s="42">
        <v>2025</v>
      </c>
      <c r="C197" s="31" t="s">
        <v>1</v>
      </c>
      <c r="D197" s="75">
        <v>5274039</v>
      </c>
      <c r="E197" s="65">
        <v>8428639</v>
      </c>
      <c r="F197" s="65">
        <v>6092679</v>
      </c>
      <c r="G197" s="65">
        <v>5754342</v>
      </c>
      <c r="H197" s="65"/>
      <c r="I197" s="65">
        <v>2350</v>
      </c>
      <c r="J197" s="65">
        <v>48446</v>
      </c>
      <c r="K197" s="65">
        <v>355849</v>
      </c>
      <c r="L197" s="65">
        <v>55</v>
      </c>
      <c r="M197" s="65"/>
      <c r="N197" s="65"/>
      <c r="O197" s="65"/>
      <c r="P197" s="65"/>
      <c r="Q197" s="65">
        <v>166654</v>
      </c>
      <c r="R197" s="106">
        <v>832</v>
      </c>
      <c r="S197" s="108">
        <f t="shared" si="5"/>
        <v>26123885</v>
      </c>
      <c r="T197" s="6"/>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x14ac:dyDescent="0.2">
      <c r="A198" s="1"/>
      <c r="B198" s="40"/>
      <c r="C198" s="33" t="s">
        <v>33</v>
      </c>
      <c r="D198" s="60">
        <v>5197667</v>
      </c>
      <c r="E198" s="25">
        <v>8340647</v>
      </c>
      <c r="F198" s="25">
        <v>6001976</v>
      </c>
      <c r="G198" s="25">
        <v>5540383</v>
      </c>
      <c r="H198" s="25"/>
      <c r="I198" s="25">
        <v>2193</v>
      </c>
      <c r="J198" s="25">
        <v>48755</v>
      </c>
      <c r="K198" s="25">
        <v>353138</v>
      </c>
      <c r="L198" s="25">
        <v>68</v>
      </c>
      <c r="M198" s="25"/>
      <c r="N198" s="25"/>
      <c r="O198" s="25"/>
      <c r="P198" s="25"/>
      <c r="Q198" s="25">
        <v>162215</v>
      </c>
      <c r="R198" s="61">
        <v>743</v>
      </c>
      <c r="S198" s="107">
        <f t="shared" si="5"/>
        <v>25647785</v>
      </c>
      <c r="T198" s="6"/>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2">
      <c r="A199" s="1"/>
      <c r="B199" s="76"/>
      <c r="C199" s="33" t="s">
        <v>2</v>
      </c>
      <c r="D199" s="60">
        <v>5201404</v>
      </c>
      <c r="E199" s="25">
        <v>8200489</v>
      </c>
      <c r="F199" s="25">
        <v>5943322</v>
      </c>
      <c r="G199" s="25">
        <v>5429849</v>
      </c>
      <c r="H199" s="25"/>
      <c r="I199" s="25">
        <v>2388</v>
      </c>
      <c r="J199" s="25">
        <v>48443</v>
      </c>
      <c r="K199" s="25">
        <v>354283</v>
      </c>
      <c r="L199" s="25">
        <v>53</v>
      </c>
      <c r="M199" s="25"/>
      <c r="N199" s="25"/>
      <c r="O199" s="25"/>
      <c r="P199" s="25"/>
      <c r="Q199" s="25">
        <v>162134</v>
      </c>
      <c r="R199" s="61">
        <v>700</v>
      </c>
      <c r="S199" s="107">
        <f t="shared" si="5"/>
        <v>25343065</v>
      </c>
      <c r="T199" s="6"/>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2">
      <c r="A200" s="1"/>
      <c r="B200" s="76"/>
      <c r="C200" s="33" t="s">
        <v>3</v>
      </c>
      <c r="D200" s="60">
        <v>5183217</v>
      </c>
      <c r="E200" s="25">
        <v>8160009</v>
      </c>
      <c r="F200" s="25">
        <v>5789948</v>
      </c>
      <c r="G200" s="25">
        <v>5252527</v>
      </c>
      <c r="H200" s="25"/>
      <c r="I200" s="25">
        <v>2405</v>
      </c>
      <c r="J200" s="25">
        <v>44466</v>
      </c>
      <c r="K200" s="25">
        <v>304889</v>
      </c>
      <c r="L200" s="25">
        <v>88</v>
      </c>
      <c r="M200" s="25"/>
      <c r="N200" s="25"/>
      <c r="O200" s="25"/>
      <c r="P200" s="25"/>
      <c r="Q200" s="25"/>
      <c r="R200" s="61">
        <v>672</v>
      </c>
      <c r="S200" s="107">
        <f t="shared" ref="S200:S202" si="6">SUM(D200:R200)</f>
        <v>24738221</v>
      </c>
      <c r="T200" s="6"/>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2">
      <c r="A201" s="1"/>
      <c r="B201" s="40"/>
      <c r="C201" s="33" t="s">
        <v>4</v>
      </c>
      <c r="D201" s="60">
        <v>5115412</v>
      </c>
      <c r="E201" s="25">
        <v>8144912</v>
      </c>
      <c r="F201" s="25">
        <v>5691768</v>
      </c>
      <c r="G201" s="25">
        <v>5218882</v>
      </c>
      <c r="H201" s="25"/>
      <c r="I201" s="25">
        <v>2379</v>
      </c>
      <c r="J201" s="25">
        <v>41790</v>
      </c>
      <c r="K201" s="25">
        <v>337246</v>
      </c>
      <c r="L201" s="25">
        <v>91</v>
      </c>
      <c r="M201" s="25"/>
      <c r="N201" s="25"/>
      <c r="O201" s="25"/>
      <c r="P201" s="25"/>
      <c r="Q201" s="25">
        <v>152070</v>
      </c>
      <c r="R201" s="61">
        <v>654</v>
      </c>
      <c r="S201" s="107">
        <f t="shared" si="6"/>
        <v>24705204</v>
      </c>
      <c r="T201" s="6"/>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13.5" thickBot="1" x14ac:dyDescent="0.25">
      <c r="A202" s="1"/>
      <c r="B202" s="90"/>
      <c r="C202" s="35" t="s">
        <v>5</v>
      </c>
      <c r="D202" s="62">
        <v>5127634</v>
      </c>
      <c r="E202" s="63">
        <v>8133571</v>
      </c>
      <c r="F202" s="63">
        <v>5677058</v>
      </c>
      <c r="G202" s="63">
        <v>5198201</v>
      </c>
      <c r="H202" s="63"/>
      <c r="I202" s="63">
        <v>2408</v>
      </c>
      <c r="J202" s="63">
        <v>41590</v>
      </c>
      <c r="K202" s="63">
        <v>315192</v>
      </c>
      <c r="L202" s="63"/>
      <c r="M202" s="63"/>
      <c r="N202" s="63"/>
      <c r="O202" s="63"/>
      <c r="P202" s="63"/>
      <c r="Q202" s="63"/>
      <c r="R202" s="64">
        <v>581</v>
      </c>
      <c r="S202" s="109">
        <f t="shared" si="6"/>
        <v>24496235</v>
      </c>
      <c r="T202" s="6"/>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13.5" thickBot="1" x14ac:dyDescent="0.25">
      <c r="A203" s="1"/>
      <c r="B203" s="93"/>
      <c r="C203" s="19"/>
      <c r="D203" s="25"/>
      <c r="E203" s="25"/>
      <c r="F203" s="25"/>
      <c r="G203" s="25"/>
      <c r="H203" s="25"/>
      <c r="I203" s="25"/>
      <c r="J203" s="25"/>
      <c r="K203" s="25"/>
      <c r="L203" s="25"/>
      <c r="M203" s="25"/>
      <c r="N203" s="25"/>
      <c r="O203" s="25"/>
      <c r="P203" s="25"/>
      <c r="Q203" s="25"/>
      <c r="R203" s="25"/>
      <c r="S203" s="6"/>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13.5" thickBot="1" x14ac:dyDescent="0.25">
      <c r="A204" s="1"/>
      <c r="B204" s="175" t="str">
        <f>VAR</f>
        <v>VAR. JUN.24-JUN.25</v>
      </c>
      <c r="C204" s="162"/>
      <c r="D204" s="163">
        <f>+D202/D190-1</f>
        <v>2.4924759196448099E-2</v>
      </c>
      <c r="E204" s="163">
        <f>+E202/E190-1</f>
        <v>-1.6789441497518043E-2</v>
      </c>
      <c r="F204" s="163">
        <f>+F202/F190-1</f>
        <v>-0.24725323828958379</v>
      </c>
      <c r="G204" s="163">
        <f>+G202/G190-1</f>
        <v>-5.5402722144861638E-2</v>
      </c>
      <c r="H204" s="163"/>
      <c r="I204" s="163">
        <f>+I202/I190-1</f>
        <v>-9.0634441087613316E-2</v>
      </c>
      <c r="J204" s="163">
        <f>+J202/J190-1</f>
        <v>-0.19892908047305369</v>
      </c>
      <c r="K204" s="163">
        <f>+K202/K190-1</f>
        <v>-8.6659441665845605E-2</v>
      </c>
      <c r="L204" s="163">
        <f>+L202/L190-1</f>
        <v>-1</v>
      </c>
      <c r="M204" s="163"/>
      <c r="N204" s="163"/>
      <c r="O204" s="163"/>
      <c r="P204" s="163"/>
      <c r="Q204" s="163">
        <f>+Q202/Q190-1</f>
        <v>-1</v>
      </c>
      <c r="R204" s="163">
        <f>+R202/R190-1</f>
        <v>-0.84916926272066462</v>
      </c>
      <c r="S204" s="165">
        <f>+S202/S190-1</f>
        <v>-8.8620703767365416E-2</v>
      </c>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2">
      <c r="A205" s="1"/>
      <c r="B205" s="93"/>
      <c r="C205" s="19"/>
      <c r="D205" s="104"/>
      <c r="E205" s="104"/>
      <c r="F205" s="104"/>
      <c r="G205" s="104"/>
      <c r="H205" s="104"/>
      <c r="I205" s="104"/>
      <c r="J205" s="104"/>
      <c r="K205" s="104"/>
      <c r="L205" s="104"/>
      <c r="M205" s="104"/>
      <c r="N205" s="104"/>
      <c r="O205" s="104"/>
      <c r="P205" s="104"/>
      <c r="Q205" s="104"/>
      <c r="R205" s="104"/>
      <c r="S205" s="104"/>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x14ac:dyDescent="0.2">
      <c r="A206" s="1"/>
      <c r="B206" s="51" t="s">
        <v>27</v>
      </c>
      <c r="C206" s="18"/>
      <c r="D206" s="18"/>
      <c r="E206" s="18"/>
      <c r="F206" s="18"/>
      <c r="G206" s="1"/>
      <c r="H206" s="1"/>
      <c r="I206" s="1"/>
      <c r="J206" s="1"/>
      <c r="K206" s="117"/>
      <c r="L206" s="118"/>
      <c r="M206" s="1"/>
      <c r="N206" s="1"/>
      <c r="O206" s="1"/>
      <c r="P206" s="1"/>
      <c r="Q206" s="1"/>
      <c r="R206" s="1"/>
      <c r="S206" s="6"/>
      <c r="T206" s="1"/>
      <c r="U206" s="1"/>
      <c r="V206" s="1"/>
      <c r="W206" s="1"/>
      <c r="X206" s="1"/>
      <c r="Y206" s="1"/>
      <c r="Z206" s="1"/>
      <c r="AA206" s="1"/>
      <c r="AB206" s="1"/>
      <c r="AC206" s="1"/>
      <c r="AD206" s="1"/>
      <c r="AE206" s="1"/>
      <c r="AF206" s="1"/>
      <c r="AG206" s="1"/>
      <c r="AH206" s="1"/>
      <c r="AI206" s="1"/>
      <c r="AJ206" s="1"/>
      <c r="AK206" s="1"/>
      <c r="AL206" s="1"/>
      <c r="AM206" s="1"/>
      <c r="AN206" s="3"/>
      <c r="AO206" s="1"/>
      <c r="AP206" s="1"/>
    </row>
    <row r="207" spans="1:42" x14ac:dyDescent="0.2">
      <c r="A207" s="1"/>
      <c r="B207" s="1"/>
      <c r="C207" s="1"/>
      <c r="D207" s="29"/>
      <c r="E207" s="29"/>
      <c r="F207" s="1"/>
      <c r="G207" s="1"/>
      <c r="H207" s="1"/>
      <c r="I207" s="1"/>
      <c r="J207" s="1"/>
      <c r="K207" s="1"/>
      <c r="L207" s="118"/>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x14ac:dyDescent="0.2">
      <c r="A208" s="1"/>
      <c r="B208" s="1"/>
      <c r="C208" s="1"/>
      <c r="D208" s="29"/>
      <c r="E208" s="29"/>
      <c r="F208" s="1"/>
      <c r="G208" s="1"/>
      <c r="H208" s="1"/>
      <c r="I208" s="1"/>
      <c r="J208" s="1"/>
      <c r="K208" s="1"/>
      <c r="L208" s="118"/>
      <c r="M208" s="1"/>
      <c r="N208" s="1"/>
      <c r="O208" s="1"/>
      <c r="P208" s="1"/>
      <c r="Q208" s="1"/>
      <c r="R208" s="1"/>
      <c r="S208" s="1"/>
      <c r="T208" s="8"/>
      <c r="U208" s="8"/>
      <c r="V208" s="2"/>
      <c r="W208" s="2"/>
      <c r="X208" s="1"/>
      <c r="Y208" s="1"/>
      <c r="Z208" s="1"/>
      <c r="AA208" s="1"/>
      <c r="AB208" s="1"/>
      <c r="AC208" s="1"/>
      <c r="AD208" s="1"/>
      <c r="AE208" s="1"/>
      <c r="AF208" s="1"/>
      <c r="AG208" s="1"/>
      <c r="AH208" s="1"/>
      <c r="AI208" s="1"/>
      <c r="AJ208" s="1"/>
      <c r="AK208" s="1"/>
      <c r="AL208" s="1"/>
      <c r="AM208" s="1"/>
      <c r="AN208" s="1"/>
      <c r="AO208" s="1"/>
      <c r="AP208" s="1"/>
    </row>
    <row r="209" spans="1:42" x14ac:dyDescent="0.2">
      <c r="A209" s="1"/>
      <c r="B209" s="1"/>
      <c r="C209" s="1"/>
      <c r="D209" s="29"/>
      <c r="E209" s="29"/>
      <c r="F209" s="1"/>
      <c r="G209" s="1"/>
      <c r="H209" s="1"/>
      <c r="I209" s="1"/>
      <c r="J209" s="1"/>
      <c r="K209" s="1"/>
      <c r="L209" s="1"/>
      <c r="M209" s="1"/>
      <c r="N209" s="1"/>
      <c r="O209" s="1"/>
      <c r="P209" s="1"/>
      <c r="Q209" s="1"/>
      <c r="R209" s="1"/>
      <c r="S209" s="1"/>
      <c r="T209" s="8"/>
      <c r="U209" s="8"/>
      <c r="V209" s="2"/>
      <c r="W209" s="2"/>
      <c r="X209" s="1"/>
      <c r="Y209" s="1"/>
      <c r="Z209" s="1"/>
      <c r="AA209" s="1"/>
      <c r="AB209" s="1"/>
      <c r="AC209" s="1"/>
      <c r="AD209" s="1"/>
      <c r="AE209" s="1"/>
      <c r="AF209" s="1"/>
      <c r="AG209" s="1"/>
      <c r="AH209" s="1"/>
      <c r="AI209" s="1"/>
      <c r="AJ209" s="1"/>
      <c r="AK209" s="1"/>
      <c r="AL209" s="1"/>
      <c r="AM209" s="1"/>
      <c r="AN209" s="1"/>
      <c r="AO209" s="1"/>
      <c r="AP209" s="1"/>
    </row>
    <row r="210" spans="1:42" x14ac:dyDescent="0.2">
      <c r="A210" s="1"/>
      <c r="B210" s="1"/>
      <c r="C210" s="1"/>
      <c r="D210" s="29"/>
      <c r="E210" s="29"/>
      <c r="F210" s="1"/>
      <c r="G210" s="1"/>
      <c r="H210" s="1"/>
      <c r="I210" s="1"/>
      <c r="J210" s="1"/>
      <c r="K210" s="1"/>
      <c r="L210" s="1"/>
      <c r="M210" s="1"/>
      <c r="N210" s="1"/>
      <c r="O210" s="1"/>
      <c r="P210" s="1"/>
      <c r="Q210" s="1"/>
      <c r="R210" s="1"/>
      <c r="S210" s="1"/>
      <c r="T210" s="8"/>
      <c r="U210" s="8"/>
      <c r="V210" s="2"/>
      <c r="W210" s="2"/>
      <c r="X210" s="1"/>
      <c r="Y210" s="1"/>
      <c r="Z210" s="1"/>
      <c r="AA210" s="1"/>
      <c r="AB210" s="1"/>
      <c r="AC210" s="1"/>
      <c r="AD210" s="1"/>
      <c r="AE210" s="1"/>
      <c r="AF210" s="1"/>
      <c r="AG210" s="1"/>
      <c r="AH210" s="1"/>
      <c r="AI210" s="1"/>
      <c r="AJ210" s="1"/>
      <c r="AK210" s="1"/>
      <c r="AL210" s="1"/>
      <c r="AM210" s="1"/>
      <c r="AN210" s="1"/>
      <c r="AO210" s="1"/>
      <c r="AP210" s="1"/>
    </row>
    <row r="211" spans="1:42" x14ac:dyDescent="0.2">
      <c r="A211" s="1"/>
      <c r="B211" s="1"/>
      <c r="C211" s="1"/>
      <c r="D211" s="29"/>
      <c r="E211" s="29"/>
      <c r="F211" s="1"/>
      <c r="G211" s="1"/>
      <c r="H211" s="1"/>
      <c r="I211" s="1"/>
      <c r="J211" s="1"/>
      <c r="K211" s="1"/>
      <c r="L211" s="1"/>
      <c r="M211" s="1"/>
      <c r="N211" s="1"/>
      <c r="O211" s="1"/>
      <c r="P211" s="1"/>
      <c r="Q211" s="1"/>
      <c r="R211" s="1"/>
      <c r="S211" s="1"/>
      <c r="T211" s="8"/>
      <c r="U211" s="8"/>
      <c r="V211" s="2"/>
      <c r="W211" s="2"/>
      <c r="X211" s="1"/>
      <c r="Y211" s="1"/>
      <c r="Z211" s="1"/>
      <c r="AA211" s="1"/>
      <c r="AB211" s="1"/>
      <c r="AC211" s="1"/>
      <c r="AD211" s="1"/>
      <c r="AE211" s="1"/>
      <c r="AF211" s="1"/>
      <c r="AG211" s="1"/>
      <c r="AH211" s="1"/>
      <c r="AI211" s="1"/>
      <c r="AJ211" s="1"/>
      <c r="AK211" s="1"/>
      <c r="AL211" s="1"/>
      <c r="AM211" s="1"/>
      <c r="AN211" s="1"/>
      <c r="AO211" s="1"/>
      <c r="AP211" s="1"/>
    </row>
    <row r="212" spans="1:42" x14ac:dyDescent="0.2">
      <c r="A212" s="1"/>
      <c r="B212" s="1"/>
      <c r="C212" s="1"/>
      <c r="D212" s="29"/>
      <c r="E212" s="29"/>
      <c r="F212" s="1"/>
      <c r="G212" s="1"/>
      <c r="H212" s="1"/>
      <c r="I212" s="1"/>
      <c r="J212" s="1"/>
      <c r="K212" s="1"/>
      <c r="L212" s="1"/>
      <c r="M212" s="1"/>
      <c r="N212" s="1"/>
      <c r="O212" s="1"/>
      <c r="P212" s="1"/>
      <c r="Q212" s="1"/>
      <c r="R212" s="1"/>
      <c r="S212" s="1"/>
      <c r="T212" s="8"/>
      <c r="U212" s="8"/>
      <c r="V212" s="2"/>
      <c r="W212" s="2"/>
      <c r="X212" s="1"/>
      <c r="Y212" s="1"/>
      <c r="Z212" s="1"/>
      <c r="AA212" s="1"/>
      <c r="AB212" s="1"/>
      <c r="AC212" s="1"/>
      <c r="AD212" s="1"/>
      <c r="AE212" s="1"/>
      <c r="AF212" s="1"/>
      <c r="AG212" s="1"/>
      <c r="AH212" s="1"/>
      <c r="AI212" s="1"/>
      <c r="AJ212" s="1"/>
      <c r="AK212" s="1"/>
      <c r="AL212" s="1"/>
      <c r="AM212" s="1"/>
      <c r="AN212" s="1"/>
      <c r="AO212" s="1"/>
      <c r="AP212" s="1"/>
    </row>
    <row r="213" spans="1:42" x14ac:dyDescent="0.2">
      <c r="A213" s="1"/>
      <c r="B213" s="1"/>
      <c r="C213" s="1"/>
      <c r="D213" s="29"/>
      <c r="E213" s="29"/>
      <c r="F213" s="1"/>
      <c r="G213" s="1"/>
      <c r="H213" s="1"/>
      <c r="I213" s="1"/>
      <c r="J213" s="1"/>
      <c r="K213" s="1"/>
      <c r="L213" s="1"/>
      <c r="M213" s="1"/>
      <c r="N213" s="1"/>
      <c r="O213" s="1"/>
      <c r="P213" s="1"/>
      <c r="Q213" s="1"/>
      <c r="R213" s="1"/>
      <c r="S213" s="1"/>
      <c r="T213" s="8"/>
      <c r="U213" s="8"/>
      <c r="V213" s="2"/>
      <c r="W213" s="2"/>
      <c r="X213" s="1"/>
      <c r="Y213" s="1"/>
      <c r="Z213" s="1"/>
      <c r="AA213" s="1"/>
      <c r="AB213" s="1"/>
      <c r="AC213" s="1"/>
      <c r="AD213" s="1"/>
      <c r="AE213" s="1"/>
      <c r="AF213" s="1"/>
      <c r="AG213" s="1"/>
      <c r="AH213" s="1"/>
      <c r="AI213" s="1"/>
      <c r="AJ213" s="1"/>
      <c r="AK213" s="1"/>
      <c r="AL213" s="1"/>
      <c r="AM213" s="1"/>
      <c r="AN213" s="1"/>
      <c r="AO213" s="1"/>
      <c r="AP213" s="1"/>
    </row>
    <row r="214" spans="1:42" x14ac:dyDescent="0.2">
      <c r="A214" s="1"/>
      <c r="B214" s="1"/>
      <c r="C214" s="1"/>
      <c r="D214" s="29"/>
      <c r="E214" s="29"/>
      <c r="F214" s="1"/>
      <c r="G214" s="1"/>
      <c r="H214" s="1"/>
      <c r="I214" s="1"/>
      <c r="J214" s="1"/>
      <c r="K214" s="1"/>
      <c r="L214" s="1"/>
      <c r="M214" s="1"/>
      <c r="N214" s="1"/>
      <c r="O214" s="1"/>
      <c r="P214" s="1"/>
      <c r="Q214" s="1"/>
      <c r="R214" s="1"/>
      <c r="S214" s="1"/>
      <c r="T214" s="8"/>
      <c r="U214" s="8"/>
      <c r="V214" s="2"/>
      <c r="W214" s="2"/>
      <c r="X214" s="1"/>
      <c r="Y214" s="1"/>
      <c r="Z214" s="1"/>
      <c r="AA214" s="1"/>
      <c r="AB214" s="1"/>
      <c r="AC214" s="1"/>
      <c r="AD214" s="1"/>
      <c r="AE214" s="1"/>
      <c r="AF214" s="1"/>
      <c r="AG214" s="1"/>
      <c r="AH214" s="1"/>
      <c r="AI214" s="1"/>
      <c r="AJ214" s="1"/>
      <c r="AK214" s="1"/>
      <c r="AL214" s="1"/>
      <c r="AM214" s="1"/>
      <c r="AN214" s="1"/>
      <c r="AO214" s="1"/>
      <c r="AP214" s="1"/>
    </row>
    <row r="215" spans="1:42" x14ac:dyDescent="0.2">
      <c r="A215" s="1"/>
      <c r="B215" s="1"/>
      <c r="C215" s="1"/>
      <c r="D215" s="29"/>
      <c r="E215" s="29"/>
      <c r="F215" s="1"/>
      <c r="G215" s="1"/>
      <c r="H215" s="1"/>
      <c r="I215" s="1"/>
      <c r="J215" s="1"/>
      <c r="K215" s="1"/>
      <c r="L215" s="1"/>
      <c r="M215" s="1"/>
      <c r="N215" s="1"/>
      <c r="O215" s="1"/>
      <c r="P215" s="1"/>
      <c r="Q215" s="1"/>
      <c r="R215" s="1"/>
      <c r="S215" s="1"/>
      <c r="T215" s="8"/>
      <c r="U215" s="8"/>
      <c r="V215" s="2"/>
      <c r="W215" s="2"/>
      <c r="X215" s="1"/>
      <c r="Y215" s="1"/>
      <c r="Z215" s="1"/>
      <c r="AA215" s="1"/>
      <c r="AB215" s="1"/>
      <c r="AC215" s="1"/>
      <c r="AD215" s="1"/>
      <c r="AE215" s="1"/>
      <c r="AF215" s="1"/>
      <c r="AG215" s="1"/>
      <c r="AH215" s="1"/>
      <c r="AI215" s="1"/>
      <c r="AJ215" s="1"/>
      <c r="AK215" s="1"/>
      <c r="AL215" s="1"/>
      <c r="AM215" s="1"/>
      <c r="AN215" s="1"/>
      <c r="AO215" s="1"/>
      <c r="AP215" s="1"/>
    </row>
    <row r="216" spans="1:42" x14ac:dyDescent="0.2">
      <c r="A216" s="1"/>
      <c r="B216" s="1"/>
      <c r="C216" s="1"/>
      <c r="D216" s="29"/>
      <c r="E216" s="29"/>
      <c r="F216" s="1"/>
      <c r="G216" s="1"/>
      <c r="H216" s="1"/>
      <c r="I216" s="1"/>
      <c r="J216" s="1"/>
      <c r="K216" s="1"/>
      <c r="L216" s="1"/>
      <c r="M216" s="1"/>
      <c r="N216" s="1"/>
      <c r="O216" s="1"/>
      <c r="P216" s="1"/>
      <c r="Q216" s="1"/>
      <c r="R216" s="1"/>
      <c r="S216" s="1"/>
      <c r="T216" s="8"/>
      <c r="U216" s="8"/>
      <c r="V216" s="2"/>
      <c r="W216" s="2"/>
      <c r="X216" s="1"/>
      <c r="Y216" s="1"/>
      <c r="Z216" s="1"/>
      <c r="AA216" s="1"/>
      <c r="AB216" s="1"/>
      <c r="AC216" s="1"/>
      <c r="AD216" s="1"/>
      <c r="AE216" s="1"/>
      <c r="AF216" s="1"/>
      <c r="AG216" s="1"/>
      <c r="AH216" s="1"/>
      <c r="AI216" s="1"/>
      <c r="AJ216" s="1"/>
      <c r="AK216" s="1"/>
      <c r="AL216" s="1"/>
      <c r="AM216" s="1"/>
      <c r="AN216" s="1"/>
      <c r="AO216" s="1"/>
      <c r="AP216" s="1"/>
    </row>
    <row r="217" spans="1:42" x14ac:dyDescent="0.2">
      <c r="A217" s="1"/>
      <c r="B217" s="1"/>
      <c r="C217" s="1"/>
      <c r="D217" s="29"/>
      <c r="E217" s="29"/>
      <c r="F217" s="1"/>
      <c r="G217" s="1"/>
      <c r="H217" s="1"/>
      <c r="I217" s="1"/>
      <c r="J217" s="1"/>
      <c r="K217" s="1"/>
      <c r="L217" s="1"/>
      <c r="M217" s="1"/>
      <c r="N217" s="1"/>
      <c r="O217" s="1"/>
      <c r="P217" s="1"/>
      <c r="Q217" s="1"/>
      <c r="R217" s="1"/>
      <c r="S217" s="1"/>
      <c r="T217" s="8"/>
      <c r="U217" s="8"/>
      <c r="V217" s="2"/>
      <c r="W217" s="2"/>
      <c r="X217" s="1"/>
      <c r="Y217" s="1"/>
      <c r="Z217" s="1"/>
      <c r="AA217" s="1"/>
      <c r="AB217" s="1"/>
      <c r="AC217" s="1"/>
      <c r="AD217" s="1"/>
      <c r="AE217" s="1"/>
      <c r="AF217" s="1"/>
      <c r="AG217" s="1"/>
      <c r="AH217" s="1"/>
      <c r="AI217" s="1"/>
      <c r="AJ217" s="1"/>
      <c r="AK217" s="1"/>
      <c r="AL217" s="1"/>
      <c r="AM217" s="1"/>
      <c r="AN217" s="1"/>
      <c r="AO217" s="1"/>
      <c r="AP217" s="1"/>
    </row>
    <row r="218" spans="1:42" x14ac:dyDescent="0.2">
      <c r="A218" s="1"/>
      <c r="B218" s="1"/>
      <c r="C218" s="1"/>
      <c r="D218" s="29"/>
      <c r="E218" s="29"/>
      <c r="F218" s="1"/>
      <c r="G218" s="1"/>
      <c r="H218" s="1"/>
      <c r="I218" s="1"/>
      <c r="J218" s="1"/>
      <c r="K218" s="1"/>
      <c r="L218" s="1"/>
      <c r="M218" s="1"/>
      <c r="N218" s="1"/>
      <c r="O218" s="1"/>
      <c r="P218" s="1"/>
      <c r="Q218" s="1"/>
      <c r="R218" s="1"/>
      <c r="S218" s="1"/>
      <c r="T218" s="8"/>
      <c r="U218" s="8"/>
      <c r="V218" s="2"/>
      <c r="W218" s="2"/>
      <c r="X218" s="1"/>
      <c r="Y218" s="1"/>
      <c r="Z218" s="1"/>
      <c r="AA218" s="1"/>
      <c r="AB218" s="1"/>
      <c r="AC218" s="1"/>
      <c r="AD218" s="1"/>
      <c r="AE218" s="1"/>
      <c r="AF218" s="1"/>
      <c r="AG218" s="1"/>
      <c r="AH218" s="1"/>
      <c r="AI218" s="1"/>
      <c r="AJ218" s="1"/>
      <c r="AK218" s="1"/>
      <c r="AL218" s="1"/>
      <c r="AM218" s="1"/>
      <c r="AN218" s="1"/>
      <c r="AO218" s="1"/>
      <c r="AP218" s="1"/>
    </row>
    <row r="219" spans="1:42" x14ac:dyDescent="0.2">
      <c r="A219" s="1"/>
      <c r="B219" s="1"/>
      <c r="C219" s="1"/>
      <c r="D219" s="29"/>
      <c r="E219" s="29"/>
      <c r="F219" s="1"/>
      <c r="G219" s="1"/>
      <c r="H219" s="1"/>
      <c r="I219" s="1"/>
      <c r="J219" s="1"/>
      <c r="K219" s="1"/>
      <c r="L219" s="1"/>
      <c r="M219" s="1"/>
      <c r="N219" s="1"/>
      <c r="O219" s="1"/>
      <c r="P219" s="1"/>
      <c r="Q219" s="1"/>
      <c r="R219" s="1"/>
      <c r="S219" s="1"/>
      <c r="T219" s="8"/>
      <c r="U219" s="8"/>
      <c r="V219" s="2"/>
      <c r="W219" s="2"/>
      <c r="X219" s="1"/>
      <c r="Y219" s="1"/>
      <c r="Z219" s="1"/>
      <c r="AA219" s="1"/>
      <c r="AB219" s="1"/>
      <c r="AC219" s="1"/>
      <c r="AD219" s="1"/>
      <c r="AE219" s="1"/>
      <c r="AF219" s="1"/>
      <c r="AG219" s="1"/>
      <c r="AH219" s="1"/>
      <c r="AI219" s="1"/>
      <c r="AJ219" s="1"/>
      <c r="AK219" s="1"/>
      <c r="AL219" s="1"/>
      <c r="AM219" s="1"/>
      <c r="AN219" s="1"/>
      <c r="AO219" s="1"/>
      <c r="AP219" s="1"/>
    </row>
    <row r="220" spans="1:42" x14ac:dyDescent="0.2">
      <c r="A220" s="1"/>
      <c r="B220" s="1"/>
      <c r="C220" s="1"/>
      <c r="D220" s="29"/>
      <c r="E220" s="29"/>
      <c r="F220" s="1"/>
      <c r="G220" s="1"/>
      <c r="H220" s="1"/>
      <c r="I220" s="1"/>
      <c r="J220" s="1"/>
      <c r="K220" s="1"/>
      <c r="L220" s="1"/>
      <c r="M220" s="1"/>
      <c r="N220" s="1"/>
      <c r="O220" s="1"/>
      <c r="P220" s="1"/>
      <c r="Q220" s="1"/>
      <c r="R220" s="1"/>
      <c r="S220" s="1"/>
      <c r="T220" s="8"/>
      <c r="U220" s="8"/>
      <c r="V220" s="2"/>
      <c r="W220" s="2"/>
      <c r="X220" s="1"/>
      <c r="Y220" s="1"/>
      <c r="Z220" s="1"/>
      <c r="AA220" s="1"/>
      <c r="AB220" s="1"/>
      <c r="AC220" s="1"/>
      <c r="AD220" s="1"/>
      <c r="AE220" s="1"/>
      <c r="AF220" s="1"/>
      <c r="AG220" s="1"/>
      <c r="AH220" s="1"/>
      <c r="AI220" s="1"/>
      <c r="AJ220" s="1"/>
      <c r="AK220" s="1"/>
      <c r="AL220" s="1"/>
      <c r="AM220" s="1"/>
      <c r="AN220" s="1"/>
      <c r="AO220" s="1"/>
      <c r="AP220" s="1"/>
    </row>
    <row r="221" spans="1:42" x14ac:dyDescent="0.2">
      <c r="A221" s="1"/>
      <c r="B221" s="1"/>
      <c r="C221" s="1"/>
      <c r="D221" s="29"/>
      <c r="E221" s="29"/>
      <c r="F221" s="1"/>
      <c r="G221" s="1"/>
      <c r="H221" s="1"/>
      <c r="I221" s="1"/>
      <c r="J221" s="1"/>
      <c r="K221" s="1"/>
      <c r="L221" s="1"/>
      <c r="M221" s="1"/>
      <c r="N221" s="1"/>
      <c r="O221" s="1"/>
      <c r="P221" s="1"/>
      <c r="Q221" s="1"/>
      <c r="R221" s="1"/>
      <c r="S221" s="1"/>
      <c r="T221" s="8"/>
      <c r="U221" s="8"/>
      <c r="V221" s="2"/>
      <c r="W221" s="2"/>
      <c r="X221" s="1"/>
      <c r="Y221" s="1"/>
      <c r="Z221" s="1"/>
      <c r="AA221" s="1"/>
      <c r="AB221" s="1"/>
      <c r="AC221" s="1"/>
      <c r="AD221" s="1"/>
      <c r="AE221" s="1"/>
      <c r="AF221" s="1"/>
      <c r="AG221" s="1"/>
      <c r="AH221" s="1"/>
      <c r="AI221" s="1"/>
      <c r="AJ221" s="1"/>
      <c r="AK221" s="1"/>
      <c r="AL221" s="1"/>
      <c r="AM221" s="1"/>
      <c r="AN221" s="1"/>
      <c r="AO221" s="1"/>
      <c r="AP221" s="1"/>
    </row>
    <row r="222" spans="1:42" x14ac:dyDescent="0.2">
      <c r="A222" s="1"/>
      <c r="B222" s="1"/>
      <c r="C222" s="1"/>
      <c r="D222" s="29"/>
      <c r="E222" s="29"/>
      <c r="F222" s="1"/>
      <c r="G222" s="1"/>
      <c r="H222" s="1"/>
      <c r="I222" s="1"/>
      <c r="J222" s="1"/>
      <c r="K222" s="1"/>
      <c r="L222" s="1"/>
      <c r="M222" s="1"/>
      <c r="N222" s="1"/>
      <c r="O222" s="1"/>
      <c r="P222" s="1"/>
      <c r="Q222" s="1"/>
      <c r="R222" s="1"/>
      <c r="S222" s="1"/>
      <c r="T222" s="8"/>
      <c r="U222" s="8"/>
      <c r="V222" s="2"/>
      <c r="W222" s="2"/>
      <c r="X222" s="1"/>
      <c r="Y222" s="1"/>
      <c r="Z222" s="1"/>
      <c r="AA222" s="1"/>
      <c r="AB222" s="1"/>
      <c r="AC222" s="1"/>
      <c r="AD222" s="1"/>
      <c r="AE222" s="1"/>
      <c r="AF222" s="1"/>
      <c r="AG222" s="1"/>
      <c r="AH222" s="1"/>
      <c r="AI222" s="1"/>
      <c r="AJ222" s="1"/>
      <c r="AK222" s="1"/>
      <c r="AL222" s="1"/>
      <c r="AM222" s="1"/>
      <c r="AN222" s="1"/>
      <c r="AO222" s="1"/>
      <c r="AP222" s="1"/>
    </row>
    <row r="223" spans="1:42" x14ac:dyDescent="0.2">
      <c r="A223" s="1"/>
      <c r="B223" s="1"/>
      <c r="C223" s="1"/>
      <c r="D223" s="29"/>
      <c r="E223" s="29"/>
      <c r="F223" s="1"/>
      <c r="G223" s="1"/>
      <c r="H223" s="1"/>
      <c r="I223" s="1"/>
      <c r="J223" s="1"/>
      <c r="K223" s="1"/>
      <c r="L223" s="1"/>
      <c r="M223" s="1"/>
      <c r="N223" s="1"/>
      <c r="O223" s="1"/>
      <c r="P223" s="1"/>
      <c r="Q223" s="1"/>
      <c r="R223" s="1"/>
      <c r="S223" s="1"/>
      <c r="T223" s="8"/>
      <c r="U223" s="8"/>
      <c r="V223" s="2"/>
      <c r="W223" s="2"/>
      <c r="X223" s="1"/>
      <c r="Y223" s="1"/>
      <c r="Z223" s="1"/>
      <c r="AA223" s="1"/>
      <c r="AB223" s="1"/>
      <c r="AC223" s="1"/>
      <c r="AD223" s="1"/>
      <c r="AE223" s="1"/>
      <c r="AF223" s="1"/>
      <c r="AG223" s="1"/>
      <c r="AH223" s="1"/>
      <c r="AI223" s="1"/>
      <c r="AJ223" s="1"/>
      <c r="AK223" s="1"/>
      <c r="AL223" s="1"/>
      <c r="AM223" s="1"/>
      <c r="AN223" s="1"/>
      <c r="AO223" s="1"/>
      <c r="AP223" s="1"/>
    </row>
    <row r="224" spans="1:42" x14ac:dyDescent="0.2">
      <c r="A224" s="1"/>
      <c r="B224" s="1"/>
      <c r="C224" s="1"/>
      <c r="D224" s="29"/>
      <c r="E224" s="29"/>
      <c r="F224" s="1"/>
      <c r="G224" s="1"/>
      <c r="H224" s="1"/>
      <c r="I224" s="1"/>
      <c r="J224" s="1"/>
      <c r="K224" s="1"/>
      <c r="L224" s="1"/>
      <c r="M224" s="1"/>
      <c r="N224" s="1"/>
      <c r="O224" s="1"/>
      <c r="P224" s="1"/>
      <c r="Q224" s="1"/>
      <c r="R224" s="1"/>
      <c r="S224" s="1"/>
      <c r="T224" s="8"/>
      <c r="U224" s="8"/>
      <c r="V224" s="2"/>
      <c r="W224" s="2"/>
      <c r="X224" s="1"/>
      <c r="Y224" s="1"/>
      <c r="Z224" s="1"/>
      <c r="AA224" s="1"/>
      <c r="AB224" s="1"/>
      <c r="AC224" s="1"/>
      <c r="AD224" s="1"/>
      <c r="AE224" s="1"/>
      <c r="AF224" s="1"/>
      <c r="AG224" s="1"/>
      <c r="AH224" s="1"/>
      <c r="AI224" s="1"/>
      <c r="AJ224" s="1"/>
      <c r="AK224" s="1"/>
      <c r="AL224" s="1"/>
      <c r="AM224" s="1"/>
      <c r="AN224" s="1"/>
      <c r="AO224" s="1"/>
      <c r="AP224" s="1"/>
    </row>
    <row r="225" spans="1:42" x14ac:dyDescent="0.2">
      <c r="A225" s="1"/>
      <c r="B225" s="1"/>
      <c r="C225" s="1"/>
      <c r="D225" s="29"/>
      <c r="E225" s="29"/>
      <c r="F225" s="1"/>
      <c r="G225" s="1"/>
      <c r="H225" s="1"/>
      <c r="I225" s="1"/>
      <c r="J225" s="1"/>
      <c r="K225" s="1"/>
      <c r="L225" s="1"/>
      <c r="M225" s="1"/>
      <c r="N225" s="1"/>
      <c r="O225" s="1"/>
      <c r="P225" s="1"/>
      <c r="Q225" s="1"/>
      <c r="R225" s="1"/>
      <c r="S225" s="1"/>
      <c r="T225" s="8"/>
      <c r="U225" s="8"/>
      <c r="V225" s="2"/>
      <c r="W225" s="2"/>
      <c r="X225" s="1"/>
      <c r="Y225" s="1"/>
      <c r="Z225" s="1"/>
      <c r="AA225" s="1"/>
      <c r="AB225" s="1"/>
      <c r="AC225" s="1"/>
      <c r="AD225" s="1"/>
      <c r="AE225" s="1"/>
      <c r="AF225" s="1"/>
      <c r="AG225" s="1"/>
      <c r="AH225" s="1"/>
      <c r="AI225" s="1"/>
      <c r="AJ225" s="1"/>
      <c r="AK225" s="1"/>
      <c r="AL225" s="1"/>
      <c r="AM225" s="1"/>
      <c r="AN225" s="1"/>
      <c r="AO225" s="1"/>
      <c r="AP225" s="1"/>
    </row>
    <row r="226" spans="1:42"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x14ac:dyDescent="0.2">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x14ac:dyDescent="0.2"/>
    <row r="229" spans="1:42" x14ac:dyDescent="0.2"/>
    <row r="323" x14ac:dyDescent="0.2"/>
    <row r="326" x14ac:dyDescent="0.2"/>
    <row r="329" x14ac:dyDescent="0.2"/>
    <row r="330" x14ac:dyDescent="0.2"/>
    <row r="331" x14ac:dyDescent="0.2"/>
    <row r="332" x14ac:dyDescent="0.2"/>
    <row r="333" x14ac:dyDescent="0.2"/>
    <row r="334" x14ac:dyDescent="0.2"/>
    <row r="336" x14ac:dyDescent="0.2"/>
    <row r="337" x14ac:dyDescent="0.2"/>
    <row r="339" x14ac:dyDescent="0.2"/>
    <row r="340" x14ac:dyDescent="0.2"/>
    <row r="342" x14ac:dyDescent="0.2"/>
    <row r="343" x14ac:dyDescent="0.2"/>
    <row r="345" x14ac:dyDescent="0.2"/>
    <row r="346" x14ac:dyDescent="0.2"/>
    <row r="347" x14ac:dyDescent="0.2"/>
    <row r="348" x14ac:dyDescent="0.2"/>
    <row r="349" x14ac:dyDescent="0.2"/>
    <row r="350" x14ac:dyDescent="0.2"/>
  </sheetData>
  <phoneticPr fontId="0" type="noConversion"/>
  <hyperlinks>
    <hyperlink ref="B4" location="ÍNDICE!A1" display="&lt;&lt; VOLVER" xr:uid="{00000000-0004-0000-0500-000000000000}"/>
    <hyperlink ref="B206" location="ÍNDICE!A1" display="&lt;&lt; VOLVER" xr:uid="{00000000-0004-0000-0500-000001000000}"/>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377"/>
  <sheetViews>
    <sheetView showGridLines="0" topLeftCell="A16" zoomScaleSheetLayoutView="100" workbookViewId="0">
      <pane xSplit="3" ySplit="1" topLeftCell="D196" activePane="bottomRight" state="frozen"/>
      <selection activeCell="A16" sqref="A16"/>
      <selection pane="topRight" activeCell="D16" sqref="D16"/>
      <selection pane="bottomLeft" activeCell="A17" sqref="A17"/>
      <selection pane="bottomRight" activeCell="L207" sqref="L207"/>
    </sheetView>
  </sheetViews>
  <sheetFormatPr baseColWidth="10" defaultColWidth="0" defaultRowHeight="12.75" zeroHeight="1" x14ac:dyDescent="0.2"/>
  <cols>
    <col min="1" max="1" width="20.42578125" customWidth="1"/>
    <col min="2" max="2" width="12" customWidth="1"/>
    <col min="3" max="3" width="8.28515625" customWidth="1"/>
    <col min="4" max="18" width="14.42578125" customWidth="1"/>
    <col min="19" max="19" width="17.140625" customWidth="1"/>
    <col min="20" max="20" width="13.7109375" customWidth="1"/>
    <col min="21" max="26" width="3" customWidth="1"/>
    <col min="27" max="39" width="3" hidden="1" customWidth="1"/>
    <col min="40" max="40" width="13.28515625" hidden="1" customWidth="1"/>
    <col min="41" max="41" width="5.42578125" hidden="1" customWidth="1"/>
    <col min="42" max="16384" width="3" hidden="1"/>
  </cols>
  <sheetData>
    <row r="1" spans="1:42" s="18" customFormat="1" ht="33.75" customHeight="1" x14ac:dyDescent="0.2"/>
    <row r="2" spans="1:42" s="2" customFormat="1" ht="12.75" customHeight="1" x14ac:dyDescent="0.2">
      <c r="B2" s="160" t="s">
        <v>12</v>
      </c>
      <c r="D2" s="27"/>
      <c r="E2" s="27"/>
    </row>
    <row r="3" spans="1:42" s="2" customFormat="1" ht="10.5" customHeight="1" x14ac:dyDescent="0.2">
      <c r="B3" s="160" t="s">
        <v>57</v>
      </c>
      <c r="D3" s="27"/>
      <c r="E3" s="27"/>
    </row>
    <row r="4" spans="1:42" s="18" customFormat="1" ht="28.5" customHeight="1" thickBot="1" x14ac:dyDescent="0.25">
      <c r="B4" s="51" t="s">
        <v>27</v>
      </c>
      <c r="AI4" s="3"/>
    </row>
    <row r="5" spans="1:42" ht="13.5" thickBot="1" x14ac:dyDescent="0.25">
      <c r="A5" s="1"/>
      <c r="B5" s="149" t="s">
        <v>13</v>
      </c>
      <c r="C5" s="150" t="s">
        <v>19</v>
      </c>
      <c r="D5" s="159" t="s">
        <v>37</v>
      </c>
      <c r="E5" s="152" t="s">
        <v>38</v>
      </c>
      <c r="F5" s="152" t="s">
        <v>39</v>
      </c>
      <c r="G5" s="152" t="s">
        <v>66</v>
      </c>
      <c r="H5" s="152" t="s">
        <v>40</v>
      </c>
      <c r="I5" s="152" t="s">
        <v>41</v>
      </c>
      <c r="J5" s="152" t="s">
        <v>42</v>
      </c>
      <c r="K5" s="152" t="s">
        <v>43</v>
      </c>
      <c r="L5" s="152" t="s">
        <v>44</v>
      </c>
      <c r="M5" s="152" t="s">
        <v>45</v>
      </c>
      <c r="N5" s="152" t="s">
        <v>46</v>
      </c>
      <c r="O5" s="152" t="s">
        <v>61</v>
      </c>
      <c r="P5" s="152" t="s">
        <v>65</v>
      </c>
      <c r="Q5" s="153" t="s">
        <v>69</v>
      </c>
      <c r="R5" s="153"/>
      <c r="S5" s="153" t="s">
        <v>63</v>
      </c>
      <c r="T5" s="4"/>
      <c r="U5" s="4"/>
      <c r="V5" s="4"/>
      <c r="W5" s="4"/>
      <c r="X5" s="4"/>
      <c r="Y5" s="4"/>
      <c r="Z5" s="4"/>
      <c r="AA5" s="4"/>
      <c r="AB5" s="4"/>
      <c r="AC5" s="4"/>
      <c r="AD5" s="4"/>
      <c r="AE5" s="4"/>
      <c r="AF5" s="4"/>
      <c r="AG5" s="4"/>
      <c r="AH5" s="4"/>
      <c r="AI5" s="4"/>
      <c r="AJ5" s="4"/>
      <c r="AK5" s="4"/>
      <c r="AL5" s="4"/>
      <c r="AM5" s="4"/>
      <c r="AN5" s="5"/>
      <c r="AO5" s="1"/>
      <c r="AP5" s="1"/>
    </row>
    <row r="6" spans="1:42" x14ac:dyDescent="0.2">
      <c r="A6" s="1"/>
      <c r="B6" s="30">
        <v>2000</v>
      </c>
      <c r="C6" s="31" t="s">
        <v>11</v>
      </c>
      <c r="D6" s="75">
        <v>141970</v>
      </c>
      <c r="E6" s="65">
        <v>984901</v>
      </c>
      <c r="F6" s="65">
        <v>1206524</v>
      </c>
      <c r="G6" s="65"/>
      <c r="H6" s="65"/>
      <c r="I6" s="65"/>
      <c r="J6" s="65"/>
      <c r="K6" s="65"/>
      <c r="L6" s="65"/>
      <c r="M6" s="56"/>
      <c r="N6" s="56"/>
      <c r="O6" s="56"/>
      <c r="P6" s="56"/>
      <c r="Q6" s="57"/>
      <c r="R6" s="57"/>
      <c r="S6" s="110">
        <f>SUM(D6:Q6)</f>
        <v>2333395</v>
      </c>
      <c r="T6" s="6"/>
      <c r="U6" s="6"/>
      <c r="V6" s="6"/>
      <c r="W6" s="6"/>
      <c r="X6" s="6"/>
      <c r="Y6" s="6"/>
      <c r="Z6" s="6"/>
      <c r="AA6" s="6"/>
      <c r="AB6" s="6"/>
      <c r="AC6" s="6"/>
      <c r="AD6" s="6"/>
      <c r="AE6" s="6"/>
      <c r="AF6" s="6"/>
      <c r="AG6" s="6"/>
      <c r="AH6" s="6"/>
      <c r="AI6" s="6"/>
      <c r="AJ6" s="6"/>
      <c r="AK6" s="6"/>
      <c r="AL6" s="6"/>
      <c r="AM6" s="6"/>
      <c r="AN6" s="6"/>
      <c r="AO6" s="1"/>
      <c r="AP6" s="1"/>
    </row>
    <row r="7" spans="1:42" x14ac:dyDescent="0.2">
      <c r="A7" s="1"/>
      <c r="B7" s="32">
        <v>2001</v>
      </c>
      <c r="C7" s="33" t="s">
        <v>11</v>
      </c>
      <c r="D7" s="60">
        <v>421313</v>
      </c>
      <c r="E7" s="25">
        <v>1793926</v>
      </c>
      <c r="F7" s="25">
        <v>1594692</v>
      </c>
      <c r="G7" s="25"/>
      <c r="H7" s="25"/>
      <c r="I7" s="25"/>
      <c r="J7" s="25"/>
      <c r="K7" s="25"/>
      <c r="L7" s="25"/>
      <c r="M7" s="24"/>
      <c r="N7" s="24"/>
      <c r="O7" s="24"/>
      <c r="P7" s="24"/>
      <c r="Q7" s="53"/>
      <c r="R7" s="53"/>
      <c r="S7" s="111">
        <f t="shared" ref="S7:S15" si="0">SUM(D7:Q7)</f>
        <v>3809931</v>
      </c>
      <c r="T7" s="6"/>
      <c r="U7" s="6"/>
      <c r="V7" s="6"/>
      <c r="W7" s="6"/>
      <c r="X7" s="6"/>
      <c r="Y7" s="6"/>
      <c r="Z7" s="6"/>
      <c r="AA7" s="6"/>
      <c r="AB7" s="6"/>
      <c r="AC7" s="6"/>
      <c r="AD7" s="6"/>
      <c r="AE7" s="6"/>
      <c r="AF7" s="6"/>
      <c r="AG7" s="6"/>
      <c r="AH7" s="6"/>
      <c r="AI7" s="6"/>
      <c r="AJ7" s="6"/>
      <c r="AK7" s="6"/>
      <c r="AL7" s="6"/>
      <c r="AM7" s="6"/>
      <c r="AN7" s="6"/>
      <c r="AO7" s="1"/>
      <c r="AP7" s="1"/>
    </row>
    <row r="8" spans="1:42" x14ac:dyDescent="0.2">
      <c r="A8" s="1"/>
      <c r="B8" s="32">
        <v>2002</v>
      </c>
      <c r="C8" s="33" t="s">
        <v>11</v>
      </c>
      <c r="D8" s="60">
        <v>781396</v>
      </c>
      <c r="E8" s="25">
        <v>2082681</v>
      </c>
      <c r="F8" s="25">
        <v>1997362</v>
      </c>
      <c r="G8" s="25"/>
      <c r="H8" s="25"/>
      <c r="I8" s="25"/>
      <c r="J8" s="25"/>
      <c r="K8" s="25"/>
      <c r="L8" s="25"/>
      <c r="M8" s="24"/>
      <c r="N8" s="24"/>
      <c r="O8" s="24"/>
      <c r="P8" s="24"/>
      <c r="Q8" s="53"/>
      <c r="R8" s="53"/>
      <c r="S8" s="111">
        <f t="shared" si="0"/>
        <v>4861439</v>
      </c>
      <c r="T8" s="6"/>
      <c r="U8" s="6"/>
      <c r="V8" s="6"/>
      <c r="W8" s="6"/>
      <c r="X8" s="6"/>
      <c r="Y8" s="6"/>
      <c r="Z8" s="6"/>
      <c r="AA8" s="6"/>
      <c r="AB8" s="6"/>
      <c r="AC8" s="6"/>
      <c r="AD8" s="6"/>
      <c r="AE8" s="6"/>
      <c r="AF8" s="6"/>
      <c r="AG8" s="6"/>
      <c r="AH8" s="6"/>
      <c r="AI8" s="6"/>
      <c r="AJ8" s="6"/>
      <c r="AK8" s="6"/>
      <c r="AL8" s="6"/>
      <c r="AM8" s="6"/>
      <c r="AN8" s="6"/>
      <c r="AO8" s="1"/>
      <c r="AP8" s="1"/>
    </row>
    <row r="9" spans="1:42" x14ac:dyDescent="0.2">
      <c r="A9" s="36"/>
      <c r="B9" s="32">
        <v>2003</v>
      </c>
      <c r="C9" s="33" t="s">
        <v>11</v>
      </c>
      <c r="D9" s="60">
        <v>980215</v>
      </c>
      <c r="E9" s="25">
        <v>2198688</v>
      </c>
      <c r="F9" s="25">
        <v>2616068</v>
      </c>
      <c r="G9" s="25"/>
      <c r="H9" s="25"/>
      <c r="I9" s="25"/>
      <c r="J9" s="25"/>
      <c r="K9" s="25"/>
      <c r="L9" s="25"/>
      <c r="M9" s="24"/>
      <c r="N9" s="24"/>
      <c r="O9" s="24"/>
      <c r="P9" s="24"/>
      <c r="Q9" s="53"/>
      <c r="R9" s="53"/>
      <c r="S9" s="111">
        <f t="shared" si="0"/>
        <v>5794971</v>
      </c>
      <c r="T9" s="6"/>
      <c r="U9" s="6"/>
      <c r="V9" s="6"/>
      <c r="W9" s="6"/>
      <c r="X9" s="6"/>
      <c r="Y9" s="6"/>
      <c r="Z9" s="6"/>
      <c r="AA9" s="6"/>
      <c r="AB9" s="6"/>
      <c r="AC9" s="6"/>
      <c r="AD9" s="6"/>
      <c r="AE9" s="6"/>
      <c r="AF9" s="6"/>
      <c r="AG9" s="6"/>
      <c r="AH9" s="6"/>
      <c r="AI9" s="6"/>
      <c r="AJ9" s="6"/>
      <c r="AK9" s="6"/>
      <c r="AL9" s="6"/>
      <c r="AM9" s="6"/>
      <c r="AN9" s="6"/>
      <c r="AO9" s="1"/>
      <c r="AP9" s="1"/>
    </row>
    <row r="10" spans="1:42" x14ac:dyDescent="0.2">
      <c r="A10" s="1"/>
      <c r="B10" s="32">
        <v>2004</v>
      </c>
      <c r="C10" s="33" t="s">
        <v>11</v>
      </c>
      <c r="D10" s="60">
        <v>1303192</v>
      </c>
      <c r="E10" s="25">
        <v>2659508</v>
      </c>
      <c r="F10" s="25">
        <v>3682032</v>
      </c>
      <c r="G10" s="25"/>
      <c r="H10" s="25"/>
      <c r="I10" s="25"/>
      <c r="J10" s="25"/>
      <c r="K10" s="25"/>
      <c r="L10" s="25"/>
      <c r="M10" s="24"/>
      <c r="N10" s="24"/>
      <c r="O10" s="24"/>
      <c r="P10" s="24"/>
      <c r="Q10" s="53"/>
      <c r="R10" s="53"/>
      <c r="S10" s="111">
        <f t="shared" si="0"/>
        <v>7644732</v>
      </c>
      <c r="T10" s="6"/>
      <c r="U10" s="6"/>
      <c r="V10" s="6"/>
      <c r="W10" s="6"/>
      <c r="X10" s="6"/>
      <c r="Y10" s="6"/>
      <c r="Z10" s="6"/>
      <c r="AA10" s="6"/>
      <c r="AB10" s="6"/>
      <c r="AC10" s="6"/>
      <c r="AD10" s="6"/>
      <c r="AE10" s="6"/>
      <c r="AF10" s="6"/>
      <c r="AG10" s="6"/>
      <c r="AH10" s="6"/>
      <c r="AI10" s="6"/>
      <c r="AJ10" s="6"/>
      <c r="AK10" s="6"/>
      <c r="AL10" s="6"/>
      <c r="AM10" s="6"/>
      <c r="AN10" s="6"/>
      <c r="AO10" s="1"/>
      <c r="AP10" s="1"/>
    </row>
    <row r="11" spans="1:42" x14ac:dyDescent="0.2">
      <c r="A11" s="1"/>
      <c r="B11" s="32">
        <v>2005</v>
      </c>
      <c r="C11" s="33" t="s">
        <v>11</v>
      </c>
      <c r="D11" s="60">
        <v>1575272</v>
      </c>
      <c r="E11" s="25">
        <v>3250626</v>
      </c>
      <c r="F11" s="25">
        <v>3812215</v>
      </c>
      <c r="G11" s="25"/>
      <c r="H11" s="25"/>
      <c r="I11" s="25"/>
      <c r="J11" s="25"/>
      <c r="K11" s="25"/>
      <c r="L11" s="25"/>
      <c r="M11" s="24"/>
      <c r="N11" s="24"/>
      <c r="O11" s="24"/>
      <c r="P11" s="24"/>
      <c r="Q11" s="53"/>
      <c r="R11" s="53"/>
      <c r="S11" s="111">
        <f t="shared" si="0"/>
        <v>8638113</v>
      </c>
      <c r="T11" s="6"/>
      <c r="U11" s="6"/>
      <c r="V11" s="6"/>
      <c r="W11" s="6"/>
      <c r="X11" s="6"/>
      <c r="Y11" s="6"/>
      <c r="Z11" s="6"/>
      <c r="AA11" s="6"/>
      <c r="AB11" s="6"/>
      <c r="AC11" s="6"/>
      <c r="AD11" s="6"/>
      <c r="AE11" s="6"/>
      <c r="AF11" s="6"/>
      <c r="AG11" s="6"/>
      <c r="AH11" s="6"/>
      <c r="AI11" s="6"/>
      <c r="AJ11" s="6"/>
      <c r="AK11" s="6"/>
      <c r="AL11" s="6"/>
      <c r="AM11" s="6"/>
      <c r="AN11" s="6"/>
      <c r="AO11" s="1"/>
      <c r="AP11" s="1"/>
    </row>
    <row r="12" spans="1:42" x14ac:dyDescent="0.2">
      <c r="A12" s="1"/>
      <c r="B12" s="32">
        <v>2006</v>
      </c>
      <c r="C12" s="33" t="s">
        <v>11</v>
      </c>
      <c r="D12" s="60">
        <v>1813782</v>
      </c>
      <c r="E12" s="25">
        <v>3834138</v>
      </c>
      <c r="F12" s="25">
        <v>4158657</v>
      </c>
      <c r="G12" s="25"/>
      <c r="H12" s="25"/>
      <c r="I12" s="25"/>
      <c r="J12" s="25"/>
      <c r="K12" s="25"/>
      <c r="L12" s="25"/>
      <c r="M12" s="24"/>
      <c r="N12" s="24"/>
      <c r="O12" s="24"/>
      <c r="P12" s="24"/>
      <c r="Q12" s="53"/>
      <c r="R12" s="53"/>
      <c r="S12" s="111">
        <f t="shared" si="0"/>
        <v>9806577</v>
      </c>
      <c r="T12" s="6"/>
      <c r="U12" s="6"/>
      <c r="V12" s="6"/>
      <c r="W12" s="6"/>
      <c r="X12" s="6"/>
      <c r="Y12" s="6"/>
      <c r="Z12" s="6"/>
      <c r="AA12" s="6"/>
      <c r="AB12" s="6"/>
      <c r="AC12" s="6"/>
      <c r="AD12" s="6"/>
      <c r="AE12" s="6"/>
      <c r="AF12" s="6"/>
      <c r="AG12" s="6"/>
      <c r="AH12" s="6"/>
      <c r="AI12" s="6"/>
      <c r="AJ12" s="6"/>
      <c r="AK12" s="6"/>
      <c r="AL12" s="6"/>
      <c r="AM12" s="6"/>
      <c r="AN12" s="6"/>
      <c r="AO12" s="1"/>
      <c r="AP12" s="1"/>
    </row>
    <row r="13" spans="1:42" x14ac:dyDescent="0.2">
      <c r="A13" s="37"/>
      <c r="B13" s="32">
        <v>2007</v>
      </c>
      <c r="C13" s="33" t="s">
        <v>11</v>
      </c>
      <c r="D13" s="60">
        <v>1990472</v>
      </c>
      <c r="E13" s="25">
        <v>4043111</v>
      </c>
      <c r="F13" s="25">
        <v>4398453</v>
      </c>
      <c r="G13" s="25"/>
      <c r="H13" s="25"/>
      <c r="I13" s="25"/>
      <c r="J13" s="25"/>
      <c r="K13" s="25"/>
      <c r="L13" s="25"/>
      <c r="M13" s="24"/>
      <c r="N13" s="24"/>
      <c r="O13" s="24"/>
      <c r="P13" s="24"/>
      <c r="Q13" s="53"/>
      <c r="R13" s="53"/>
      <c r="S13" s="111">
        <f t="shared" si="0"/>
        <v>10432036</v>
      </c>
      <c r="T13" s="6"/>
      <c r="U13" s="2"/>
      <c r="V13" s="2"/>
      <c r="W13" s="2"/>
      <c r="X13" s="2"/>
      <c r="Y13" s="2"/>
      <c r="Z13" s="2"/>
      <c r="AA13" s="2"/>
      <c r="AB13" s="2"/>
      <c r="AC13" s="2"/>
      <c r="AD13" s="2"/>
      <c r="AE13" s="2"/>
      <c r="AF13" s="2"/>
      <c r="AG13" s="2"/>
      <c r="AH13" s="2"/>
      <c r="AI13" s="2"/>
      <c r="AJ13" s="2"/>
      <c r="AK13" s="2"/>
      <c r="AL13" s="2"/>
      <c r="AM13" s="2"/>
      <c r="AN13" s="2"/>
      <c r="AO13" s="1"/>
      <c r="AP13" s="1"/>
    </row>
    <row r="14" spans="1:42" x14ac:dyDescent="0.2">
      <c r="A14" s="37"/>
      <c r="B14" s="32">
        <v>2008</v>
      </c>
      <c r="C14" s="33" t="s">
        <v>11</v>
      </c>
      <c r="D14" s="60">
        <v>2360770</v>
      </c>
      <c r="E14" s="25">
        <v>3954478</v>
      </c>
      <c r="F14" s="25">
        <v>4447667</v>
      </c>
      <c r="G14" s="25"/>
      <c r="H14" s="25"/>
      <c r="I14" s="25"/>
      <c r="J14" s="25"/>
      <c r="K14" s="25"/>
      <c r="L14" s="25"/>
      <c r="M14" s="24"/>
      <c r="N14" s="24"/>
      <c r="O14" s="24"/>
      <c r="P14" s="24"/>
      <c r="Q14" s="53"/>
      <c r="R14" s="53"/>
      <c r="S14" s="111">
        <f t="shared" si="0"/>
        <v>10762915</v>
      </c>
      <c r="T14" s="6"/>
      <c r="U14" s="2"/>
      <c r="V14" s="2"/>
      <c r="W14" s="2"/>
      <c r="X14" s="2"/>
      <c r="Y14" s="2"/>
      <c r="Z14" s="2"/>
      <c r="AA14" s="2"/>
      <c r="AB14" s="2"/>
      <c r="AC14" s="2"/>
      <c r="AD14" s="2"/>
      <c r="AE14" s="2"/>
      <c r="AF14" s="2"/>
      <c r="AG14" s="2"/>
      <c r="AH14" s="2"/>
      <c r="AI14" s="2"/>
      <c r="AJ14" s="2"/>
      <c r="AK14" s="2"/>
      <c r="AL14" s="2"/>
      <c r="AM14" s="2"/>
      <c r="AN14" s="2"/>
      <c r="AO14" s="1"/>
      <c r="AP14" s="1"/>
    </row>
    <row r="15" spans="1:42" ht="13.5" thickBot="1" x14ac:dyDescent="0.25">
      <c r="A15" s="37"/>
      <c r="B15" s="32">
        <v>2009</v>
      </c>
      <c r="C15" s="33" t="s">
        <v>11</v>
      </c>
      <c r="D15" s="60">
        <v>2751596</v>
      </c>
      <c r="E15" s="25">
        <v>4299101</v>
      </c>
      <c r="F15" s="25">
        <v>4882326</v>
      </c>
      <c r="G15" s="25"/>
      <c r="H15" s="25"/>
      <c r="I15" s="25"/>
      <c r="J15" s="25"/>
      <c r="K15" s="25"/>
      <c r="L15" s="25"/>
      <c r="M15" s="24"/>
      <c r="N15" s="24"/>
      <c r="O15" s="24"/>
      <c r="P15" s="24"/>
      <c r="Q15" s="53"/>
      <c r="R15" s="53"/>
      <c r="S15" s="111">
        <f t="shared" si="0"/>
        <v>11933023</v>
      </c>
      <c r="T15" s="6"/>
      <c r="U15" s="2"/>
      <c r="V15" s="2"/>
      <c r="W15" s="2"/>
      <c r="X15" s="2"/>
      <c r="Y15" s="2"/>
      <c r="Z15" s="2"/>
      <c r="AA15" s="2"/>
      <c r="AB15" s="2"/>
      <c r="AC15" s="2"/>
      <c r="AD15" s="2"/>
      <c r="AE15" s="2"/>
      <c r="AF15" s="2"/>
      <c r="AG15" s="2"/>
      <c r="AH15" s="2"/>
      <c r="AI15" s="2"/>
      <c r="AJ15" s="2"/>
      <c r="AK15" s="2"/>
      <c r="AL15" s="2"/>
      <c r="AM15" s="2"/>
      <c r="AN15" s="2"/>
      <c r="AO15" s="1"/>
      <c r="AP15" s="1"/>
    </row>
    <row r="16" spans="1:42" ht="13.5" thickBot="1" x14ac:dyDescent="0.25">
      <c r="A16" s="1"/>
      <c r="B16" s="149" t="s">
        <v>13</v>
      </c>
      <c r="C16" s="150" t="s">
        <v>19</v>
      </c>
      <c r="D16" s="152" t="s">
        <v>37</v>
      </c>
      <c r="E16" s="152" t="s">
        <v>38</v>
      </c>
      <c r="F16" s="152" t="s">
        <v>39</v>
      </c>
      <c r="G16" s="152" t="s">
        <v>66</v>
      </c>
      <c r="H16" s="158" t="s">
        <v>40</v>
      </c>
      <c r="I16" s="152" t="s">
        <v>41</v>
      </c>
      <c r="J16" s="152" t="s">
        <v>42</v>
      </c>
      <c r="K16" s="152" t="s">
        <v>43</v>
      </c>
      <c r="L16" s="152" t="s">
        <v>44</v>
      </c>
      <c r="M16" s="152" t="s">
        <v>45</v>
      </c>
      <c r="N16" s="152" t="s">
        <v>46</v>
      </c>
      <c r="O16" s="152" t="s">
        <v>61</v>
      </c>
      <c r="P16" s="152" t="s">
        <v>65</v>
      </c>
      <c r="Q16" s="158" t="s">
        <v>69</v>
      </c>
      <c r="R16" s="184" t="s">
        <v>70</v>
      </c>
      <c r="S16" s="153" t="s">
        <v>63</v>
      </c>
      <c r="T16" s="6"/>
      <c r="U16" s="4"/>
      <c r="V16" s="4"/>
      <c r="W16" s="4"/>
      <c r="X16" s="4"/>
      <c r="Y16" s="4"/>
      <c r="Z16" s="4"/>
      <c r="AA16" s="4"/>
      <c r="AB16" s="4"/>
      <c r="AC16" s="4"/>
      <c r="AD16" s="4"/>
      <c r="AE16" s="4"/>
      <c r="AF16" s="4"/>
      <c r="AG16" s="4"/>
      <c r="AH16" s="4"/>
      <c r="AI16" s="4"/>
      <c r="AJ16" s="4"/>
      <c r="AK16" s="4"/>
      <c r="AL16" s="4"/>
      <c r="AM16" s="4"/>
      <c r="AN16" s="5"/>
      <c r="AO16" s="1"/>
      <c r="AP16" s="1"/>
    </row>
    <row r="17" spans="1:42" x14ac:dyDescent="0.2">
      <c r="A17" s="1"/>
      <c r="B17" s="42">
        <v>2010</v>
      </c>
      <c r="C17" s="31" t="s">
        <v>1</v>
      </c>
      <c r="D17" s="75">
        <v>2813501</v>
      </c>
      <c r="E17" s="65">
        <v>4241363</v>
      </c>
      <c r="F17" s="65">
        <v>4901507</v>
      </c>
      <c r="G17" s="65"/>
      <c r="H17" s="65"/>
      <c r="I17" s="65"/>
      <c r="J17" s="65"/>
      <c r="K17" s="65"/>
      <c r="L17" s="65"/>
      <c r="M17" s="56"/>
      <c r="N17" s="24"/>
      <c r="O17" s="24"/>
      <c r="P17" s="56"/>
      <c r="Q17" s="56"/>
      <c r="R17" s="53"/>
      <c r="S17" s="111">
        <f>SUM(D17:R17)</f>
        <v>11956371</v>
      </c>
      <c r="T17" s="6"/>
      <c r="U17" s="1"/>
      <c r="V17" s="1"/>
      <c r="W17" s="1"/>
      <c r="X17" s="1"/>
      <c r="Y17" s="1"/>
      <c r="Z17" s="1"/>
      <c r="AA17" s="1"/>
      <c r="AB17" s="1"/>
      <c r="AC17" s="1"/>
      <c r="AD17" s="1"/>
      <c r="AE17" s="1"/>
      <c r="AF17" s="1"/>
      <c r="AG17" s="1"/>
      <c r="AH17" s="1"/>
      <c r="AI17" s="1"/>
      <c r="AJ17" s="1"/>
      <c r="AK17" s="1"/>
      <c r="AL17" s="1"/>
      <c r="AM17" s="1"/>
      <c r="AN17" s="1"/>
      <c r="AO17" s="1"/>
      <c r="AP17" s="1"/>
    </row>
    <row r="18" spans="1:42" x14ac:dyDescent="0.2">
      <c r="A18" s="1"/>
      <c r="B18" s="40"/>
      <c r="C18" s="33" t="s">
        <v>33</v>
      </c>
      <c r="D18" s="60">
        <v>2856383</v>
      </c>
      <c r="E18" s="25">
        <v>4193274</v>
      </c>
      <c r="F18" s="25">
        <v>4912291</v>
      </c>
      <c r="G18" s="25"/>
      <c r="H18" s="25"/>
      <c r="I18" s="25"/>
      <c r="J18" s="25"/>
      <c r="K18" s="25"/>
      <c r="L18" s="25"/>
      <c r="M18" s="24"/>
      <c r="N18" s="24"/>
      <c r="O18" s="24"/>
      <c r="P18" s="24"/>
      <c r="Q18" s="24"/>
      <c r="R18" s="53"/>
      <c r="S18" s="111">
        <f t="shared" ref="S18:S81" si="1">SUM(D18:R18)</f>
        <v>11961948</v>
      </c>
      <c r="T18" s="6"/>
      <c r="U18" s="1"/>
      <c r="V18" s="1"/>
      <c r="W18" s="1"/>
      <c r="X18" s="1"/>
      <c r="Y18" s="1"/>
      <c r="Z18" s="1"/>
      <c r="AA18" s="1"/>
      <c r="AB18" s="1"/>
      <c r="AC18" s="1"/>
      <c r="AD18" s="1"/>
      <c r="AE18" s="1"/>
      <c r="AF18" s="1"/>
      <c r="AG18" s="1"/>
      <c r="AH18" s="1"/>
      <c r="AI18" s="1"/>
      <c r="AJ18" s="1"/>
      <c r="AK18" s="1"/>
      <c r="AL18" s="1"/>
      <c r="AM18" s="1"/>
      <c r="AN18" s="1"/>
      <c r="AO18" s="1"/>
      <c r="AP18" s="1"/>
    </row>
    <row r="19" spans="1:42" x14ac:dyDescent="0.2">
      <c r="A19" s="1"/>
      <c r="B19" s="40"/>
      <c r="C19" s="33" t="s">
        <v>2</v>
      </c>
      <c r="D19" s="60">
        <v>2973594</v>
      </c>
      <c r="E19" s="25">
        <v>4311951</v>
      </c>
      <c r="F19" s="25">
        <v>4973040</v>
      </c>
      <c r="G19" s="25"/>
      <c r="H19" s="25"/>
      <c r="I19" s="25"/>
      <c r="J19" s="25"/>
      <c r="K19" s="25"/>
      <c r="L19" s="25"/>
      <c r="M19" s="87"/>
      <c r="N19" s="87"/>
      <c r="O19" s="87"/>
      <c r="P19" s="87"/>
      <c r="Q19" s="87"/>
      <c r="R19" s="58"/>
      <c r="S19" s="111">
        <f t="shared" si="1"/>
        <v>12258585</v>
      </c>
      <c r="T19" s="6"/>
      <c r="U19" s="1"/>
      <c r="V19" s="1"/>
      <c r="W19" s="1"/>
      <c r="X19" s="1"/>
      <c r="Y19" s="1"/>
      <c r="Z19" s="1"/>
      <c r="AA19" s="1"/>
      <c r="AB19" s="1"/>
      <c r="AC19" s="1"/>
      <c r="AD19" s="1"/>
      <c r="AE19" s="1"/>
      <c r="AF19" s="1"/>
      <c r="AG19" s="1"/>
      <c r="AH19" s="1"/>
      <c r="AI19" s="1"/>
      <c r="AJ19" s="1"/>
      <c r="AK19" s="1"/>
      <c r="AL19" s="1"/>
      <c r="AM19" s="1"/>
      <c r="AN19" s="1"/>
      <c r="AO19" s="1"/>
      <c r="AP19" s="1"/>
    </row>
    <row r="20" spans="1:42" x14ac:dyDescent="0.2">
      <c r="A20" s="1"/>
      <c r="B20" s="40"/>
      <c r="C20" s="33" t="s">
        <v>3</v>
      </c>
      <c r="D20" s="60">
        <v>3025160</v>
      </c>
      <c r="E20" s="25">
        <v>4219084</v>
      </c>
      <c r="F20" s="25">
        <v>4941816</v>
      </c>
      <c r="G20" s="25"/>
      <c r="H20" s="25"/>
      <c r="I20" s="25"/>
      <c r="J20" s="25"/>
      <c r="K20" s="25"/>
      <c r="L20" s="25"/>
      <c r="M20" s="87"/>
      <c r="N20" s="87"/>
      <c r="O20" s="87"/>
      <c r="P20" s="87"/>
      <c r="Q20" s="87"/>
      <c r="R20" s="58"/>
      <c r="S20" s="111">
        <f t="shared" si="1"/>
        <v>12186060</v>
      </c>
      <c r="T20" s="6"/>
      <c r="U20" s="1"/>
      <c r="V20" s="1"/>
      <c r="W20" s="1"/>
      <c r="X20" s="1"/>
      <c r="Y20" s="1"/>
      <c r="Z20" s="1"/>
      <c r="AA20" s="1"/>
      <c r="AB20" s="1"/>
      <c r="AC20" s="1"/>
      <c r="AD20" s="1"/>
      <c r="AE20" s="1"/>
      <c r="AF20" s="1"/>
      <c r="AG20" s="1"/>
      <c r="AH20" s="1"/>
      <c r="AI20" s="1"/>
      <c r="AJ20" s="1"/>
      <c r="AK20" s="1"/>
      <c r="AL20" s="1"/>
      <c r="AM20" s="1"/>
      <c r="AN20" s="1"/>
      <c r="AO20" s="1"/>
      <c r="AP20" s="1"/>
    </row>
    <row r="21" spans="1:42" x14ac:dyDescent="0.2">
      <c r="A21" s="1"/>
      <c r="B21" s="40"/>
      <c r="C21" s="33" t="s">
        <v>4</v>
      </c>
      <c r="D21" s="60">
        <v>3149941</v>
      </c>
      <c r="E21" s="25">
        <v>4305375</v>
      </c>
      <c r="F21" s="25">
        <v>4981707</v>
      </c>
      <c r="G21" s="25"/>
      <c r="H21" s="25"/>
      <c r="I21" s="25"/>
      <c r="J21" s="25"/>
      <c r="K21" s="25"/>
      <c r="L21" s="25"/>
      <c r="M21" s="87"/>
      <c r="N21" s="87"/>
      <c r="O21" s="87"/>
      <c r="P21" s="87"/>
      <c r="Q21" s="87"/>
      <c r="R21" s="58"/>
      <c r="S21" s="111">
        <f t="shared" si="1"/>
        <v>12437023</v>
      </c>
      <c r="T21" s="6"/>
      <c r="U21" s="1"/>
      <c r="V21" s="1"/>
      <c r="W21" s="1"/>
      <c r="X21" s="1"/>
      <c r="Y21" s="1"/>
      <c r="Z21" s="1"/>
      <c r="AA21" s="1"/>
      <c r="AB21" s="1"/>
      <c r="AC21" s="1"/>
      <c r="AD21" s="1"/>
      <c r="AE21" s="1"/>
      <c r="AF21" s="1"/>
      <c r="AG21" s="1"/>
      <c r="AH21" s="1"/>
      <c r="AI21" s="1"/>
      <c r="AJ21" s="1"/>
      <c r="AK21" s="1"/>
      <c r="AL21" s="1"/>
      <c r="AM21" s="1"/>
      <c r="AN21" s="1"/>
      <c r="AO21" s="1"/>
      <c r="AP21" s="1"/>
    </row>
    <row r="22" spans="1:42" x14ac:dyDescent="0.2">
      <c r="A22" s="1"/>
      <c r="B22" s="40"/>
      <c r="C22" s="33" t="s">
        <v>5</v>
      </c>
      <c r="D22" s="60">
        <v>3151114</v>
      </c>
      <c r="E22" s="25">
        <v>4265705</v>
      </c>
      <c r="F22" s="25">
        <v>5037921</v>
      </c>
      <c r="G22" s="25"/>
      <c r="H22" s="25"/>
      <c r="I22" s="25"/>
      <c r="J22" s="25"/>
      <c r="K22" s="25"/>
      <c r="L22" s="25"/>
      <c r="M22" s="87"/>
      <c r="N22" s="87"/>
      <c r="O22" s="87"/>
      <c r="P22" s="87"/>
      <c r="Q22" s="87"/>
      <c r="R22" s="58"/>
      <c r="S22" s="111">
        <f t="shared" si="1"/>
        <v>12454740</v>
      </c>
      <c r="T22" s="6"/>
      <c r="U22" s="1"/>
      <c r="V22" s="1"/>
      <c r="W22" s="1"/>
      <c r="X22" s="1"/>
      <c r="Y22" s="1"/>
      <c r="Z22" s="1"/>
      <c r="AA22" s="1"/>
      <c r="AB22" s="1"/>
      <c r="AC22" s="1"/>
      <c r="AD22" s="1"/>
      <c r="AE22" s="1"/>
      <c r="AF22" s="1"/>
      <c r="AG22" s="1"/>
      <c r="AH22" s="1"/>
      <c r="AI22" s="1"/>
      <c r="AJ22" s="1"/>
      <c r="AK22" s="1"/>
      <c r="AL22" s="1"/>
      <c r="AM22" s="1"/>
      <c r="AN22" s="1"/>
      <c r="AO22" s="1"/>
      <c r="AP22" s="1"/>
    </row>
    <row r="23" spans="1:42" x14ac:dyDescent="0.2">
      <c r="A23" s="1"/>
      <c r="B23" s="40"/>
      <c r="C23" s="33" t="s">
        <v>6</v>
      </c>
      <c r="D23" s="60">
        <v>3206028</v>
      </c>
      <c r="E23" s="25">
        <v>4309778</v>
      </c>
      <c r="F23" s="25">
        <v>5045059</v>
      </c>
      <c r="G23" s="25"/>
      <c r="H23" s="25"/>
      <c r="I23" s="25"/>
      <c r="J23" s="25"/>
      <c r="K23" s="25"/>
      <c r="L23" s="25"/>
      <c r="M23" s="87"/>
      <c r="N23" s="87"/>
      <c r="O23" s="87"/>
      <c r="P23" s="87"/>
      <c r="Q23" s="87"/>
      <c r="R23" s="58"/>
      <c r="S23" s="111">
        <f t="shared" si="1"/>
        <v>12560865</v>
      </c>
      <c r="T23" s="6"/>
      <c r="U23" s="1"/>
      <c r="V23" s="1"/>
      <c r="W23" s="1"/>
      <c r="X23" s="1"/>
      <c r="Y23" s="1"/>
      <c r="Z23" s="1"/>
      <c r="AA23" s="1"/>
      <c r="AB23" s="1"/>
      <c r="AC23" s="1"/>
      <c r="AD23" s="1"/>
      <c r="AE23" s="1"/>
      <c r="AF23" s="1"/>
      <c r="AG23" s="1"/>
      <c r="AH23" s="1"/>
      <c r="AI23" s="1"/>
      <c r="AJ23" s="1"/>
      <c r="AK23" s="1"/>
      <c r="AL23" s="1"/>
      <c r="AM23" s="1"/>
      <c r="AN23" s="1"/>
      <c r="AO23" s="1"/>
      <c r="AP23" s="1"/>
    </row>
    <row r="24" spans="1:42" x14ac:dyDescent="0.2">
      <c r="A24" s="1"/>
      <c r="B24" s="40"/>
      <c r="C24" s="33" t="s">
        <v>7</v>
      </c>
      <c r="D24" s="60">
        <v>3330098</v>
      </c>
      <c r="E24" s="25">
        <v>4334037</v>
      </c>
      <c r="F24" s="25">
        <v>5252908</v>
      </c>
      <c r="G24" s="25"/>
      <c r="H24" s="25"/>
      <c r="I24" s="25"/>
      <c r="J24" s="25"/>
      <c r="K24" s="25"/>
      <c r="L24" s="25"/>
      <c r="M24" s="87"/>
      <c r="N24" s="87"/>
      <c r="O24" s="87"/>
      <c r="P24" s="87"/>
      <c r="Q24" s="87"/>
      <c r="R24" s="58"/>
      <c r="S24" s="111">
        <f t="shared" si="1"/>
        <v>12917043</v>
      </c>
      <c r="T24" s="6"/>
      <c r="U24" s="1"/>
      <c r="V24" s="1"/>
      <c r="W24" s="1"/>
      <c r="X24" s="1"/>
      <c r="Y24" s="1"/>
      <c r="Z24" s="1"/>
      <c r="AA24" s="1"/>
      <c r="AB24" s="1"/>
      <c r="AC24" s="1"/>
      <c r="AD24" s="1"/>
      <c r="AE24" s="1"/>
      <c r="AF24" s="1"/>
      <c r="AG24" s="1"/>
      <c r="AH24" s="1"/>
      <c r="AI24" s="1"/>
      <c r="AJ24" s="1"/>
      <c r="AK24" s="1"/>
      <c r="AL24" s="1"/>
      <c r="AM24" s="1"/>
      <c r="AN24" s="1"/>
      <c r="AO24" s="1"/>
      <c r="AP24" s="1"/>
    </row>
    <row r="25" spans="1:42" x14ac:dyDescent="0.2">
      <c r="A25" s="1"/>
      <c r="B25" s="40"/>
      <c r="C25" s="33" t="s">
        <v>8</v>
      </c>
      <c r="D25" s="60">
        <v>3329286</v>
      </c>
      <c r="E25" s="25">
        <v>4338559</v>
      </c>
      <c r="F25" s="25">
        <v>5262158</v>
      </c>
      <c r="G25" s="25"/>
      <c r="H25" s="25"/>
      <c r="I25" s="25"/>
      <c r="J25" s="25"/>
      <c r="K25" s="25"/>
      <c r="L25" s="25"/>
      <c r="M25" s="87"/>
      <c r="N25" s="87"/>
      <c r="O25" s="87"/>
      <c r="P25" s="87"/>
      <c r="Q25" s="87"/>
      <c r="R25" s="58"/>
      <c r="S25" s="111">
        <f t="shared" si="1"/>
        <v>12930003</v>
      </c>
      <c r="T25" s="6"/>
      <c r="U25" s="1"/>
      <c r="V25" s="1"/>
      <c r="W25" s="1"/>
      <c r="X25" s="1"/>
      <c r="Y25" s="1"/>
      <c r="Z25" s="1"/>
      <c r="AA25" s="1"/>
      <c r="AB25" s="1"/>
      <c r="AC25" s="1"/>
      <c r="AD25" s="1"/>
      <c r="AE25" s="1"/>
      <c r="AF25" s="1"/>
      <c r="AG25" s="1"/>
      <c r="AH25" s="1"/>
      <c r="AI25" s="1"/>
      <c r="AJ25" s="1"/>
      <c r="AK25" s="1"/>
      <c r="AL25" s="1"/>
      <c r="AM25" s="1"/>
      <c r="AN25" s="1"/>
      <c r="AO25" s="1"/>
      <c r="AP25" s="1"/>
    </row>
    <row r="26" spans="1:42" x14ac:dyDescent="0.2">
      <c r="A26" s="1"/>
      <c r="B26" s="40"/>
      <c r="C26" s="33" t="s">
        <v>9</v>
      </c>
      <c r="D26" s="60">
        <v>3452592</v>
      </c>
      <c r="E26" s="25">
        <v>4376544</v>
      </c>
      <c r="F26" s="25">
        <v>5343096</v>
      </c>
      <c r="G26" s="25"/>
      <c r="H26" s="25"/>
      <c r="I26" s="25"/>
      <c r="J26" s="25"/>
      <c r="K26" s="25"/>
      <c r="L26" s="25"/>
      <c r="M26" s="87"/>
      <c r="N26" s="87"/>
      <c r="O26" s="87"/>
      <c r="P26" s="87"/>
      <c r="Q26" s="87"/>
      <c r="R26" s="58"/>
      <c r="S26" s="111">
        <f t="shared" si="1"/>
        <v>13172232</v>
      </c>
      <c r="T26" s="6"/>
      <c r="U26" s="1"/>
      <c r="V26" s="1"/>
      <c r="W26" s="1"/>
      <c r="X26" s="1"/>
      <c r="Y26" s="1"/>
      <c r="Z26" s="1"/>
      <c r="AA26" s="1"/>
      <c r="AB26" s="1"/>
      <c r="AC26" s="1"/>
      <c r="AD26" s="1"/>
      <c r="AE26" s="1"/>
      <c r="AF26" s="1"/>
      <c r="AG26" s="1"/>
      <c r="AH26" s="1"/>
      <c r="AI26" s="1"/>
      <c r="AJ26" s="1"/>
      <c r="AK26" s="1"/>
      <c r="AL26" s="1"/>
      <c r="AM26" s="1"/>
      <c r="AN26" s="1"/>
      <c r="AO26" s="1"/>
      <c r="AP26" s="1"/>
    </row>
    <row r="27" spans="1:42" x14ac:dyDescent="0.2">
      <c r="A27" s="1"/>
      <c r="B27" s="40"/>
      <c r="C27" s="33" t="s">
        <v>10</v>
      </c>
      <c r="D27" s="60">
        <v>3451228</v>
      </c>
      <c r="E27" s="25">
        <v>4455523</v>
      </c>
      <c r="F27" s="25">
        <v>5340968</v>
      </c>
      <c r="G27" s="25"/>
      <c r="H27" s="25"/>
      <c r="I27" s="25"/>
      <c r="J27" s="25"/>
      <c r="K27" s="25"/>
      <c r="L27" s="25"/>
      <c r="M27" s="87"/>
      <c r="N27" s="87"/>
      <c r="O27" s="87"/>
      <c r="P27" s="87"/>
      <c r="Q27" s="87"/>
      <c r="R27" s="58"/>
      <c r="S27" s="111">
        <f t="shared" si="1"/>
        <v>13247719</v>
      </c>
      <c r="T27" s="6"/>
      <c r="U27" s="1"/>
      <c r="V27" s="1"/>
      <c r="W27" s="1"/>
      <c r="X27" s="1"/>
      <c r="Y27" s="1"/>
      <c r="Z27" s="1"/>
      <c r="AA27" s="1"/>
      <c r="AB27" s="1"/>
      <c r="AC27" s="1"/>
      <c r="AD27" s="1"/>
      <c r="AE27" s="1"/>
      <c r="AF27" s="1"/>
      <c r="AG27" s="1"/>
      <c r="AH27" s="1"/>
      <c r="AI27" s="1"/>
      <c r="AJ27" s="1"/>
      <c r="AK27" s="1"/>
      <c r="AL27" s="1"/>
      <c r="AM27" s="1"/>
      <c r="AN27" s="1"/>
      <c r="AO27" s="1"/>
      <c r="AP27" s="1"/>
    </row>
    <row r="28" spans="1:42" ht="13.5" thickBot="1" x14ac:dyDescent="0.25">
      <c r="A28" s="1"/>
      <c r="B28" s="41"/>
      <c r="C28" s="35" t="s">
        <v>11</v>
      </c>
      <c r="D28" s="62">
        <v>3666722</v>
      </c>
      <c r="E28" s="63">
        <v>4806883</v>
      </c>
      <c r="F28" s="63">
        <v>5592232</v>
      </c>
      <c r="G28" s="63"/>
      <c r="H28" s="63"/>
      <c r="I28" s="63"/>
      <c r="J28" s="63"/>
      <c r="K28" s="63"/>
      <c r="L28" s="63"/>
      <c r="M28" s="88"/>
      <c r="N28" s="88"/>
      <c r="O28" s="88"/>
      <c r="P28" s="88"/>
      <c r="Q28" s="88"/>
      <c r="R28" s="59"/>
      <c r="S28" s="112">
        <f t="shared" si="1"/>
        <v>14065837</v>
      </c>
      <c r="T28" s="6"/>
      <c r="U28" s="1"/>
      <c r="V28" s="1"/>
      <c r="W28" s="1"/>
      <c r="X28" s="1"/>
      <c r="Y28" s="1"/>
      <c r="Z28" s="1"/>
      <c r="AA28" s="1"/>
      <c r="AB28" s="1"/>
      <c r="AC28" s="1"/>
      <c r="AD28" s="1"/>
      <c r="AE28" s="1"/>
      <c r="AF28" s="1"/>
      <c r="AG28" s="1"/>
      <c r="AH28" s="1"/>
      <c r="AI28" s="1"/>
      <c r="AJ28" s="1"/>
      <c r="AK28" s="1"/>
      <c r="AL28" s="1"/>
      <c r="AM28" s="1"/>
      <c r="AN28" s="1"/>
      <c r="AO28" s="1"/>
      <c r="AP28" s="1"/>
    </row>
    <row r="29" spans="1:42" x14ac:dyDescent="0.2">
      <c r="A29" s="1"/>
      <c r="B29" s="42">
        <v>2011</v>
      </c>
      <c r="C29" s="33" t="s">
        <v>1</v>
      </c>
      <c r="D29" s="75">
        <v>3647843</v>
      </c>
      <c r="E29" s="65">
        <v>4818268</v>
      </c>
      <c r="F29" s="65">
        <v>5628819</v>
      </c>
      <c r="G29" s="65"/>
      <c r="H29" s="65"/>
      <c r="I29" s="65"/>
      <c r="J29" s="65"/>
      <c r="K29" s="65"/>
      <c r="L29" s="65"/>
      <c r="M29" s="89"/>
      <c r="N29" s="87"/>
      <c r="O29" s="87"/>
      <c r="P29" s="87"/>
      <c r="Q29" s="87"/>
      <c r="R29" s="58"/>
      <c r="S29" s="111">
        <f t="shared" si="1"/>
        <v>14094930</v>
      </c>
      <c r="T29" s="6"/>
      <c r="U29" s="1"/>
      <c r="V29" s="1"/>
      <c r="W29" s="1"/>
      <c r="X29" s="1"/>
      <c r="Y29" s="1"/>
      <c r="Z29" s="1"/>
      <c r="AA29" s="1"/>
      <c r="AB29" s="1"/>
      <c r="AC29" s="1"/>
      <c r="AD29" s="1"/>
      <c r="AE29" s="1"/>
      <c r="AF29" s="1"/>
      <c r="AG29" s="1"/>
      <c r="AH29" s="1"/>
      <c r="AI29" s="1"/>
      <c r="AJ29" s="1"/>
      <c r="AK29" s="1"/>
      <c r="AL29" s="1"/>
      <c r="AM29" s="1"/>
      <c r="AN29" s="1"/>
      <c r="AO29" s="1"/>
      <c r="AP29" s="1"/>
    </row>
    <row r="30" spans="1:42" x14ac:dyDescent="0.2">
      <c r="A30" s="1"/>
      <c r="B30" s="40"/>
      <c r="C30" s="33" t="s">
        <v>33</v>
      </c>
      <c r="D30" s="60">
        <v>3662786</v>
      </c>
      <c r="E30" s="25">
        <v>4805268</v>
      </c>
      <c r="F30" s="25">
        <v>5659594</v>
      </c>
      <c r="G30" s="25"/>
      <c r="H30" s="25"/>
      <c r="I30" s="25"/>
      <c r="J30" s="25"/>
      <c r="K30" s="25"/>
      <c r="L30" s="25"/>
      <c r="M30" s="87"/>
      <c r="N30" s="87"/>
      <c r="O30" s="87"/>
      <c r="P30" s="87"/>
      <c r="Q30" s="87"/>
      <c r="R30" s="58"/>
      <c r="S30" s="111">
        <f t="shared" si="1"/>
        <v>14127648</v>
      </c>
      <c r="T30" s="6"/>
      <c r="U30" s="1"/>
      <c r="V30" s="1"/>
      <c r="W30" s="1"/>
      <c r="X30" s="1"/>
      <c r="Y30" s="1"/>
      <c r="Z30" s="1"/>
      <c r="AA30" s="1"/>
      <c r="AB30" s="1"/>
      <c r="AC30" s="1"/>
      <c r="AD30" s="1"/>
      <c r="AE30" s="1"/>
      <c r="AF30" s="1"/>
      <c r="AG30" s="1"/>
      <c r="AH30" s="1"/>
      <c r="AI30" s="1"/>
      <c r="AJ30" s="1"/>
      <c r="AK30" s="1"/>
      <c r="AL30" s="1"/>
      <c r="AM30" s="1"/>
      <c r="AN30" s="1"/>
      <c r="AO30" s="1"/>
      <c r="AP30" s="1"/>
    </row>
    <row r="31" spans="1:42" x14ac:dyDescent="0.2">
      <c r="A31" s="1"/>
      <c r="B31" s="40"/>
      <c r="C31" s="33" t="s">
        <v>2</v>
      </c>
      <c r="D31" s="60">
        <v>3711775</v>
      </c>
      <c r="E31" s="25">
        <v>4957801</v>
      </c>
      <c r="F31" s="25">
        <v>5663512</v>
      </c>
      <c r="G31" s="25"/>
      <c r="H31" s="25"/>
      <c r="I31" s="25"/>
      <c r="J31" s="25"/>
      <c r="K31" s="25"/>
      <c r="L31" s="25"/>
      <c r="M31" s="87"/>
      <c r="N31" s="87"/>
      <c r="O31" s="87"/>
      <c r="P31" s="87"/>
      <c r="Q31" s="87"/>
      <c r="R31" s="58"/>
      <c r="S31" s="111">
        <f t="shared" si="1"/>
        <v>14333088</v>
      </c>
      <c r="T31" s="6"/>
      <c r="U31" s="1"/>
      <c r="V31" s="1"/>
      <c r="W31" s="1"/>
      <c r="X31" s="1"/>
      <c r="Y31" s="1"/>
      <c r="Z31" s="1"/>
      <c r="AA31" s="1"/>
      <c r="AB31" s="1"/>
      <c r="AC31" s="1"/>
      <c r="AD31" s="1"/>
      <c r="AE31" s="1"/>
      <c r="AF31" s="1"/>
      <c r="AG31" s="1"/>
      <c r="AH31" s="1"/>
      <c r="AI31" s="1"/>
      <c r="AJ31" s="1"/>
      <c r="AK31" s="1"/>
      <c r="AL31" s="1"/>
      <c r="AM31" s="1"/>
      <c r="AN31" s="1"/>
      <c r="AO31" s="1"/>
      <c r="AP31" s="1"/>
    </row>
    <row r="32" spans="1:42" x14ac:dyDescent="0.2">
      <c r="A32" s="1"/>
      <c r="B32" s="76"/>
      <c r="C32" s="33" t="s">
        <v>3</v>
      </c>
      <c r="D32" s="60">
        <v>3748574</v>
      </c>
      <c r="E32" s="25">
        <v>4934193</v>
      </c>
      <c r="F32" s="25">
        <v>5715105</v>
      </c>
      <c r="G32" s="25"/>
      <c r="H32" s="25"/>
      <c r="I32" s="25"/>
      <c r="J32" s="25"/>
      <c r="K32" s="25"/>
      <c r="L32" s="25"/>
      <c r="M32" s="87"/>
      <c r="N32" s="87"/>
      <c r="O32" s="87"/>
      <c r="P32" s="87"/>
      <c r="Q32" s="87"/>
      <c r="R32" s="58"/>
      <c r="S32" s="111">
        <f t="shared" si="1"/>
        <v>14397872</v>
      </c>
      <c r="T32" s="6"/>
      <c r="U32" s="1"/>
      <c r="V32" s="1"/>
      <c r="W32" s="1"/>
      <c r="X32" s="1"/>
      <c r="Y32" s="1"/>
      <c r="Z32" s="1"/>
      <c r="AA32" s="1"/>
      <c r="AB32" s="1"/>
      <c r="AC32" s="1"/>
      <c r="AD32" s="1"/>
      <c r="AE32" s="1"/>
      <c r="AF32" s="1"/>
      <c r="AG32" s="1"/>
      <c r="AH32" s="1"/>
      <c r="AI32" s="1"/>
      <c r="AJ32" s="1"/>
      <c r="AK32" s="1"/>
      <c r="AL32" s="1"/>
      <c r="AM32" s="1"/>
      <c r="AN32" s="1"/>
      <c r="AO32" s="1"/>
      <c r="AP32" s="1"/>
    </row>
    <row r="33" spans="1:42" x14ac:dyDescent="0.2">
      <c r="A33" s="1"/>
      <c r="B33" s="40"/>
      <c r="C33" s="33" t="s">
        <v>4</v>
      </c>
      <c r="D33" s="60">
        <v>3784180</v>
      </c>
      <c r="E33" s="25">
        <v>5019593</v>
      </c>
      <c r="F33" s="25">
        <v>5773905</v>
      </c>
      <c r="G33" s="25"/>
      <c r="H33" s="25"/>
      <c r="I33" s="25"/>
      <c r="J33" s="25"/>
      <c r="K33" s="25"/>
      <c r="L33" s="25"/>
      <c r="M33" s="87"/>
      <c r="N33" s="87"/>
      <c r="O33" s="87"/>
      <c r="P33" s="87"/>
      <c r="Q33" s="87"/>
      <c r="R33" s="58"/>
      <c r="S33" s="111">
        <f t="shared" si="1"/>
        <v>14577678</v>
      </c>
      <c r="T33" s="6"/>
      <c r="U33" s="1"/>
      <c r="V33" s="1"/>
      <c r="W33" s="1"/>
      <c r="X33" s="1"/>
      <c r="Y33" s="1"/>
      <c r="Z33" s="1"/>
      <c r="AA33" s="1"/>
      <c r="AB33" s="1"/>
      <c r="AC33" s="1"/>
      <c r="AD33" s="1"/>
      <c r="AE33" s="1"/>
      <c r="AF33" s="1"/>
      <c r="AG33" s="1"/>
      <c r="AH33" s="1"/>
      <c r="AI33" s="1"/>
      <c r="AJ33" s="1"/>
      <c r="AK33" s="1"/>
      <c r="AL33" s="1"/>
      <c r="AM33" s="1"/>
      <c r="AN33" s="1"/>
      <c r="AO33" s="1"/>
      <c r="AP33" s="1"/>
    </row>
    <row r="34" spans="1:42" x14ac:dyDescent="0.2">
      <c r="A34" s="1"/>
      <c r="B34" s="40"/>
      <c r="C34" s="33" t="s">
        <v>5</v>
      </c>
      <c r="D34" s="60">
        <v>3825812</v>
      </c>
      <c r="E34" s="25">
        <v>5026189</v>
      </c>
      <c r="F34" s="25">
        <v>5764967</v>
      </c>
      <c r="G34" s="25"/>
      <c r="H34" s="25"/>
      <c r="I34" s="25"/>
      <c r="J34" s="25"/>
      <c r="K34" s="25"/>
      <c r="L34" s="25"/>
      <c r="M34" s="87"/>
      <c r="N34" s="87"/>
      <c r="O34" s="87"/>
      <c r="P34" s="87"/>
      <c r="Q34" s="87"/>
      <c r="R34" s="58"/>
      <c r="S34" s="111">
        <f t="shared" si="1"/>
        <v>14616968</v>
      </c>
      <c r="T34" s="6"/>
      <c r="U34" s="1"/>
      <c r="V34" s="1"/>
      <c r="W34" s="1"/>
      <c r="X34" s="1"/>
      <c r="Y34" s="1"/>
      <c r="Z34" s="1"/>
      <c r="AA34" s="1"/>
      <c r="AB34" s="1"/>
      <c r="AC34" s="1"/>
      <c r="AD34" s="1"/>
      <c r="AE34" s="1"/>
      <c r="AF34" s="1"/>
      <c r="AG34" s="1"/>
      <c r="AH34" s="1"/>
      <c r="AI34" s="1"/>
      <c r="AJ34" s="1"/>
      <c r="AK34" s="1"/>
      <c r="AL34" s="1"/>
      <c r="AM34" s="1"/>
      <c r="AN34" s="1"/>
      <c r="AO34" s="1"/>
      <c r="AP34" s="1"/>
    </row>
    <row r="35" spans="1:42" x14ac:dyDescent="0.2">
      <c r="A35" s="1"/>
      <c r="B35" s="76"/>
      <c r="C35" s="33" t="s">
        <v>6</v>
      </c>
      <c r="D35" s="60">
        <v>3871563</v>
      </c>
      <c r="E35" s="25">
        <v>5121371</v>
      </c>
      <c r="F35" s="25">
        <v>5757297</v>
      </c>
      <c r="G35" s="25"/>
      <c r="H35" s="25"/>
      <c r="I35" s="25"/>
      <c r="J35" s="25"/>
      <c r="K35" s="25"/>
      <c r="L35" s="25"/>
      <c r="M35" s="87"/>
      <c r="N35" s="87"/>
      <c r="O35" s="87"/>
      <c r="P35" s="87"/>
      <c r="Q35" s="87"/>
      <c r="R35" s="58"/>
      <c r="S35" s="111">
        <f t="shared" si="1"/>
        <v>14750231</v>
      </c>
      <c r="T35" s="6"/>
      <c r="U35" s="1"/>
      <c r="V35" s="1"/>
      <c r="W35" s="1"/>
      <c r="X35" s="1"/>
      <c r="Y35" s="1"/>
      <c r="Z35" s="1"/>
      <c r="AA35" s="1"/>
      <c r="AB35" s="1"/>
      <c r="AC35" s="1"/>
      <c r="AD35" s="1"/>
      <c r="AE35" s="1"/>
      <c r="AF35" s="1"/>
      <c r="AG35" s="1"/>
      <c r="AH35" s="1"/>
      <c r="AI35" s="1"/>
      <c r="AJ35" s="1"/>
      <c r="AK35" s="1"/>
      <c r="AL35" s="1"/>
      <c r="AM35" s="1"/>
      <c r="AN35" s="1"/>
      <c r="AO35" s="1"/>
      <c r="AP35" s="1"/>
    </row>
    <row r="36" spans="1:42" x14ac:dyDescent="0.2">
      <c r="A36" s="1"/>
      <c r="B36" s="40"/>
      <c r="C36" s="33" t="s">
        <v>7</v>
      </c>
      <c r="D36" s="60">
        <v>3934668</v>
      </c>
      <c r="E36" s="25">
        <v>5153347</v>
      </c>
      <c r="F36" s="25">
        <v>5785541</v>
      </c>
      <c r="G36" s="25"/>
      <c r="H36" s="25"/>
      <c r="I36" s="25"/>
      <c r="J36" s="25"/>
      <c r="K36" s="25"/>
      <c r="L36" s="25"/>
      <c r="M36" s="87"/>
      <c r="N36" s="87"/>
      <c r="O36" s="87"/>
      <c r="P36" s="87"/>
      <c r="Q36" s="87"/>
      <c r="R36" s="58"/>
      <c r="S36" s="111">
        <f t="shared" si="1"/>
        <v>14873556</v>
      </c>
      <c r="T36" s="6"/>
      <c r="U36" s="1"/>
      <c r="V36" s="1"/>
      <c r="W36" s="1"/>
      <c r="X36" s="1"/>
      <c r="Y36" s="1"/>
      <c r="Z36" s="1"/>
      <c r="AA36" s="1"/>
      <c r="AB36" s="1"/>
      <c r="AC36" s="1"/>
      <c r="AD36" s="1"/>
      <c r="AE36" s="1"/>
      <c r="AF36" s="1"/>
      <c r="AG36" s="1"/>
      <c r="AH36" s="1"/>
      <c r="AI36" s="1"/>
      <c r="AJ36" s="1"/>
      <c r="AK36" s="1"/>
      <c r="AL36" s="1"/>
      <c r="AM36" s="1"/>
      <c r="AN36" s="1"/>
      <c r="AO36" s="1"/>
      <c r="AP36" s="1"/>
    </row>
    <row r="37" spans="1:42" x14ac:dyDescent="0.2">
      <c r="A37" s="1"/>
      <c r="B37" s="40"/>
      <c r="C37" s="33" t="s">
        <v>8</v>
      </c>
      <c r="D37" s="60">
        <v>4133003</v>
      </c>
      <c r="E37" s="25">
        <v>5188785</v>
      </c>
      <c r="F37" s="25">
        <v>5791797</v>
      </c>
      <c r="G37" s="25"/>
      <c r="H37" s="25"/>
      <c r="I37" s="25"/>
      <c r="J37" s="25"/>
      <c r="K37" s="25"/>
      <c r="L37" s="25"/>
      <c r="M37" s="87"/>
      <c r="N37" s="87"/>
      <c r="O37" s="87"/>
      <c r="P37" s="87"/>
      <c r="Q37" s="87"/>
      <c r="R37" s="58"/>
      <c r="S37" s="111">
        <f t="shared" si="1"/>
        <v>15113585</v>
      </c>
      <c r="T37" s="6"/>
      <c r="U37" s="1"/>
      <c r="V37" s="1"/>
      <c r="W37" s="1"/>
      <c r="X37" s="1"/>
      <c r="Y37" s="1"/>
      <c r="Z37" s="1"/>
      <c r="AA37" s="1"/>
      <c r="AB37" s="1"/>
      <c r="AC37" s="1"/>
      <c r="AD37" s="1"/>
      <c r="AE37" s="1"/>
      <c r="AF37" s="1"/>
      <c r="AG37" s="1"/>
      <c r="AH37" s="1"/>
      <c r="AI37" s="1"/>
      <c r="AJ37" s="1"/>
      <c r="AK37" s="1"/>
      <c r="AL37" s="1"/>
      <c r="AM37" s="1"/>
      <c r="AN37" s="1"/>
      <c r="AO37" s="1"/>
      <c r="AP37" s="1"/>
    </row>
    <row r="38" spans="1:42" x14ac:dyDescent="0.2">
      <c r="A38" s="1"/>
      <c r="B38" s="76"/>
      <c r="C38" s="33" t="s">
        <v>9</v>
      </c>
      <c r="D38" s="60">
        <v>4128214</v>
      </c>
      <c r="E38" s="25">
        <v>5244264</v>
      </c>
      <c r="F38" s="25">
        <v>5762783</v>
      </c>
      <c r="G38" s="25"/>
      <c r="H38" s="25"/>
      <c r="I38" s="25">
        <v>25</v>
      </c>
      <c r="J38" s="25"/>
      <c r="K38" s="25"/>
      <c r="L38" s="25"/>
      <c r="M38" s="87"/>
      <c r="N38" s="87"/>
      <c r="O38" s="87"/>
      <c r="P38" s="87"/>
      <c r="Q38" s="87"/>
      <c r="R38" s="58"/>
      <c r="S38" s="111">
        <f t="shared" si="1"/>
        <v>15135286</v>
      </c>
      <c r="T38" s="6"/>
      <c r="U38" s="1"/>
      <c r="V38" s="1"/>
      <c r="W38" s="1"/>
      <c r="X38" s="1"/>
      <c r="Y38" s="1"/>
      <c r="Z38" s="1"/>
      <c r="AA38" s="1"/>
      <c r="AB38" s="1"/>
      <c r="AC38" s="1"/>
      <c r="AD38" s="1"/>
      <c r="AE38" s="1"/>
      <c r="AF38" s="1"/>
      <c r="AG38" s="1"/>
      <c r="AH38" s="1"/>
      <c r="AI38" s="1"/>
      <c r="AJ38" s="1"/>
      <c r="AK38" s="1"/>
      <c r="AL38" s="1"/>
      <c r="AM38" s="1"/>
      <c r="AN38" s="1"/>
      <c r="AO38" s="1"/>
      <c r="AP38" s="1"/>
    </row>
    <row r="39" spans="1:42" x14ac:dyDescent="0.2">
      <c r="A39" s="1"/>
      <c r="B39" s="40"/>
      <c r="C39" s="33" t="s">
        <v>10</v>
      </c>
      <c r="D39" s="60">
        <v>4170930</v>
      </c>
      <c r="E39" s="25">
        <v>5267646</v>
      </c>
      <c r="F39" s="25">
        <v>5812099</v>
      </c>
      <c r="G39" s="25"/>
      <c r="H39" s="25"/>
      <c r="I39" s="25">
        <v>103</v>
      </c>
      <c r="J39" s="25"/>
      <c r="K39" s="25"/>
      <c r="L39" s="25"/>
      <c r="M39" s="87"/>
      <c r="N39" s="87"/>
      <c r="O39" s="87"/>
      <c r="P39" s="87"/>
      <c r="Q39" s="87"/>
      <c r="R39" s="58"/>
      <c r="S39" s="111">
        <f t="shared" si="1"/>
        <v>15250778</v>
      </c>
      <c r="T39" s="6"/>
      <c r="U39" s="1"/>
      <c r="V39" s="1"/>
      <c r="W39" s="1"/>
      <c r="X39" s="1"/>
      <c r="Y39" s="1"/>
      <c r="Z39" s="1"/>
      <c r="AA39" s="1"/>
      <c r="AB39" s="1"/>
      <c r="AC39" s="1"/>
      <c r="AD39" s="1"/>
      <c r="AE39" s="1"/>
      <c r="AF39" s="1"/>
      <c r="AG39" s="1"/>
      <c r="AH39" s="1"/>
      <c r="AI39" s="1"/>
      <c r="AJ39" s="1"/>
      <c r="AK39" s="1"/>
      <c r="AL39" s="1"/>
      <c r="AM39" s="1"/>
      <c r="AN39" s="1"/>
      <c r="AO39" s="1"/>
      <c r="AP39" s="1"/>
    </row>
    <row r="40" spans="1:42" ht="13.5" thickBot="1" x14ac:dyDescent="0.25">
      <c r="A40" s="1"/>
      <c r="B40" s="41"/>
      <c r="C40" s="35" t="s">
        <v>11</v>
      </c>
      <c r="D40" s="62">
        <v>4168916</v>
      </c>
      <c r="E40" s="63">
        <v>5597852</v>
      </c>
      <c r="F40" s="63">
        <v>6118443</v>
      </c>
      <c r="G40" s="63"/>
      <c r="H40" s="63"/>
      <c r="I40" s="63">
        <v>356</v>
      </c>
      <c r="J40" s="63"/>
      <c r="K40" s="63"/>
      <c r="L40" s="63"/>
      <c r="M40" s="88"/>
      <c r="N40" s="88"/>
      <c r="O40" s="88"/>
      <c r="P40" s="88"/>
      <c r="Q40" s="88"/>
      <c r="R40" s="59"/>
      <c r="S40" s="112">
        <f t="shared" si="1"/>
        <v>15885567</v>
      </c>
      <c r="T40" s="6"/>
      <c r="U40" s="1"/>
      <c r="V40" s="1"/>
      <c r="W40" s="1"/>
      <c r="X40" s="1"/>
      <c r="Y40" s="1"/>
      <c r="Z40" s="1"/>
      <c r="AA40" s="1"/>
      <c r="AB40" s="1"/>
      <c r="AC40" s="1"/>
      <c r="AD40" s="1"/>
      <c r="AE40" s="1"/>
      <c r="AF40" s="1"/>
      <c r="AG40" s="1"/>
      <c r="AH40" s="1"/>
      <c r="AI40" s="1"/>
      <c r="AJ40" s="1"/>
      <c r="AK40" s="1"/>
      <c r="AL40" s="1"/>
      <c r="AM40" s="1"/>
      <c r="AN40" s="1"/>
      <c r="AO40" s="1"/>
      <c r="AP40" s="1"/>
    </row>
    <row r="41" spans="1:42" x14ac:dyDescent="0.2">
      <c r="A41" s="1"/>
      <c r="B41" s="42">
        <v>2012</v>
      </c>
      <c r="C41" s="31" t="s">
        <v>1</v>
      </c>
      <c r="D41" s="75">
        <v>4194263</v>
      </c>
      <c r="E41" s="65">
        <v>5668604</v>
      </c>
      <c r="F41" s="65">
        <v>6246034</v>
      </c>
      <c r="G41" s="65"/>
      <c r="H41" s="65"/>
      <c r="I41" s="65">
        <v>404</v>
      </c>
      <c r="J41" s="65"/>
      <c r="K41" s="65">
        <v>22</v>
      </c>
      <c r="L41" s="65"/>
      <c r="M41" s="89"/>
      <c r="N41" s="87"/>
      <c r="O41" s="87"/>
      <c r="P41" s="87"/>
      <c r="Q41" s="87"/>
      <c r="R41" s="58"/>
      <c r="S41" s="111">
        <f t="shared" si="1"/>
        <v>16109327</v>
      </c>
      <c r="T41" s="6"/>
      <c r="U41" s="1"/>
      <c r="V41" s="1"/>
      <c r="W41" s="1"/>
      <c r="X41" s="1"/>
      <c r="Y41" s="1"/>
      <c r="Z41" s="1"/>
      <c r="AA41" s="1"/>
      <c r="AB41" s="1"/>
      <c r="AC41" s="1"/>
      <c r="AD41" s="1"/>
      <c r="AE41" s="1"/>
      <c r="AF41" s="1"/>
      <c r="AG41" s="1"/>
      <c r="AH41" s="1"/>
      <c r="AI41" s="1"/>
      <c r="AJ41" s="1"/>
      <c r="AK41" s="1"/>
      <c r="AL41" s="1"/>
      <c r="AM41" s="1"/>
      <c r="AN41" s="1"/>
      <c r="AO41" s="1"/>
      <c r="AP41" s="1"/>
    </row>
    <row r="42" spans="1:42" x14ac:dyDescent="0.2">
      <c r="A42" s="1"/>
      <c r="B42" s="40"/>
      <c r="C42" s="33" t="s">
        <v>33</v>
      </c>
      <c r="D42" s="60">
        <v>4215482</v>
      </c>
      <c r="E42" s="25">
        <v>5495738</v>
      </c>
      <c r="F42" s="25">
        <v>6019275</v>
      </c>
      <c r="G42" s="25"/>
      <c r="H42" s="25"/>
      <c r="I42" s="25">
        <v>449</v>
      </c>
      <c r="J42" s="25"/>
      <c r="K42" s="25">
        <v>15</v>
      </c>
      <c r="L42" s="25"/>
      <c r="M42" s="87"/>
      <c r="N42" s="87"/>
      <c r="O42" s="87"/>
      <c r="P42" s="87"/>
      <c r="Q42" s="87"/>
      <c r="R42" s="58"/>
      <c r="S42" s="111">
        <f t="shared" si="1"/>
        <v>15730959</v>
      </c>
      <c r="T42" s="6"/>
      <c r="U42" s="1"/>
      <c r="V42" s="1"/>
      <c r="W42" s="1"/>
      <c r="X42" s="1"/>
      <c r="Y42" s="1"/>
      <c r="Z42" s="1"/>
      <c r="AA42" s="1"/>
      <c r="AB42" s="1"/>
      <c r="AC42" s="1"/>
      <c r="AD42" s="1"/>
      <c r="AE42" s="1"/>
      <c r="AF42" s="1"/>
      <c r="AG42" s="1"/>
      <c r="AH42" s="1"/>
      <c r="AI42" s="1"/>
      <c r="AJ42" s="1"/>
      <c r="AK42" s="1"/>
      <c r="AL42" s="1"/>
      <c r="AM42" s="1"/>
      <c r="AN42" s="1"/>
      <c r="AO42" s="1"/>
      <c r="AP42" s="1"/>
    </row>
    <row r="43" spans="1:42" x14ac:dyDescent="0.2">
      <c r="A43" s="1"/>
      <c r="B43" s="40"/>
      <c r="C43" s="33" t="s">
        <v>2</v>
      </c>
      <c r="D43" s="60">
        <v>4261695</v>
      </c>
      <c r="E43" s="25">
        <v>5780543</v>
      </c>
      <c r="F43" s="25">
        <v>6079044</v>
      </c>
      <c r="G43" s="25"/>
      <c r="H43" s="25"/>
      <c r="I43" s="25">
        <v>581</v>
      </c>
      <c r="J43" s="25"/>
      <c r="K43" s="25">
        <v>37</v>
      </c>
      <c r="L43" s="25"/>
      <c r="M43" s="87"/>
      <c r="N43" s="87"/>
      <c r="O43" s="87"/>
      <c r="P43" s="87"/>
      <c r="Q43" s="87"/>
      <c r="R43" s="58"/>
      <c r="S43" s="111">
        <f t="shared" si="1"/>
        <v>16121900</v>
      </c>
      <c r="T43" s="6"/>
      <c r="U43" s="1"/>
      <c r="V43" s="1"/>
      <c r="W43" s="1"/>
      <c r="X43" s="1"/>
      <c r="Y43" s="1"/>
      <c r="Z43" s="1"/>
      <c r="AA43" s="1"/>
      <c r="AB43" s="1"/>
      <c r="AC43" s="1"/>
      <c r="AD43" s="1"/>
      <c r="AE43" s="1"/>
      <c r="AF43" s="1"/>
      <c r="AG43" s="1"/>
      <c r="AH43" s="1"/>
      <c r="AI43" s="1"/>
      <c r="AJ43" s="1"/>
      <c r="AK43" s="1"/>
      <c r="AL43" s="1"/>
      <c r="AM43" s="1"/>
      <c r="AN43" s="1"/>
      <c r="AO43" s="1"/>
      <c r="AP43" s="1"/>
    </row>
    <row r="44" spans="1:42" x14ac:dyDescent="0.2">
      <c r="A44" s="1"/>
      <c r="B44" s="76"/>
      <c r="C44" s="33" t="s">
        <v>3</v>
      </c>
      <c r="D44" s="60">
        <v>4285597</v>
      </c>
      <c r="E44" s="25">
        <v>5691318</v>
      </c>
      <c r="F44" s="25">
        <v>6062262</v>
      </c>
      <c r="G44" s="25"/>
      <c r="H44" s="25"/>
      <c r="I44" s="25">
        <v>624</v>
      </c>
      <c r="J44" s="25">
        <v>4152</v>
      </c>
      <c r="K44" s="25">
        <v>651</v>
      </c>
      <c r="L44" s="25"/>
      <c r="M44" s="87"/>
      <c r="N44" s="87"/>
      <c r="O44" s="87"/>
      <c r="P44" s="87"/>
      <c r="Q44" s="87"/>
      <c r="R44" s="58"/>
      <c r="S44" s="111">
        <f t="shared" si="1"/>
        <v>16044604</v>
      </c>
      <c r="T44" s="6"/>
      <c r="U44" s="1"/>
      <c r="V44" s="1"/>
      <c r="W44" s="1"/>
      <c r="X44" s="1"/>
      <c r="Y44" s="1"/>
      <c r="Z44" s="1"/>
      <c r="AA44" s="1"/>
      <c r="AB44" s="1"/>
      <c r="AC44" s="1"/>
      <c r="AD44" s="1"/>
      <c r="AE44" s="1"/>
      <c r="AF44" s="1"/>
      <c r="AG44" s="1"/>
      <c r="AH44" s="1"/>
      <c r="AI44" s="1"/>
      <c r="AJ44" s="1"/>
      <c r="AK44" s="1"/>
      <c r="AL44" s="1"/>
      <c r="AM44" s="1"/>
      <c r="AN44" s="1"/>
      <c r="AO44" s="1"/>
      <c r="AP44" s="1"/>
    </row>
    <row r="45" spans="1:42" x14ac:dyDescent="0.2">
      <c r="A45" s="1"/>
      <c r="B45" s="40"/>
      <c r="C45" s="33" t="s">
        <v>4</v>
      </c>
      <c r="D45" s="60">
        <v>4310869</v>
      </c>
      <c r="E45" s="25">
        <v>5714853</v>
      </c>
      <c r="F45" s="25">
        <v>5982321</v>
      </c>
      <c r="G45" s="25">
        <v>1380</v>
      </c>
      <c r="H45" s="25"/>
      <c r="I45" s="25">
        <v>658</v>
      </c>
      <c r="J45" s="25">
        <v>14499</v>
      </c>
      <c r="K45" s="25">
        <v>2586</v>
      </c>
      <c r="L45" s="25"/>
      <c r="M45" s="87"/>
      <c r="N45" s="87"/>
      <c r="O45" s="87"/>
      <c r="P45" s="87"/>
      <c r="Q45" s="87"/>
      <c r="R45" s="58"/>
      <c r="S45" s="111">
        <f t="shared" si="1"/>
        <v>16027166</v>
      </c>
      <c r="T45" s="6"/>
      <c r="U45" s="1"/>
      <c r="V45" s="1"/>
      <c r="W45" s="1"/>
      <c r="X45" s="1"/>
      <c r="Y45" s="1"/>
      <c r="Z45" s="1"/>
      <c r="AA45" s="1"/>
      <c r="AB45" s="1"/>
      <c r="AC45" s="1"/>
      <c r="AD45" s="1"/>
      <c r="AE45" s="1"/>
      <c r="AF45" s="1"/>
      <c r="AG45" s="1"/>
      <c r="AH45" s="1"/>
      <c r="AI45" s="1"/>
      <c r="AJ45" s="1"/>
      <c r="AK45" s="1"/>
      <c r="AL45" s="1"/>
      <c r="AM45" s="1"/>
      <c r="AN45" s="1"/>
      <c r="AO45" s="1"/>
      <c r="AP45" s="1"/>
    </row>
    <row r="46" spans="1:42" x14ac:dyDescent="0.2">
      <c r="A46" s="1"/>
      <c r="B46" s="40"/>
      <c r="C46" s="33" t="s">
        <v>5</v>
      </c>
      <c r="D46" s="60">
        <v>4298173</v>
      </c>
      <c r="E46" s="25">
        <v>5618245</v>
      </c>
      <c r="F46" s="25">
        <v>5744619</v>
      </c>
      <c r="G46" s="25">
        <v>3692</v>
      </c>
      <c r="H46" s="25"/>
      <c r="I46" s="25">
        <v>718</v>
      </c>
      <c r="J46" s="25">
        <v>31368</v>
      </c>
      <c r="K46" s="25">
        <v>6735</v>
      </c>
      <c r="L46" s="25"/>
      <c r="M46" s="87"/>
      <c r="N46" s="87"/>
      <c r="O46" s="87"/>
      <c r="P46" s="87"/>
      <c r="Q46" s="87"/>
      <c r="R46" s="58"/>
      <c r="S46" s="111">
        <f t="shared" si="1"/>
        <v>15703550</v>
      </c>
      <c r="T46" s="6"/>
      <c r="U46" s="1"/>
      <c r="V46" s="1"/>
      <c r="W46" s="1"/>
      <c r="X46" s="1"/>
      <c r="Y46" s="1"/>
      <c r="Z46" s="1"/>
      <c r="AA46" s="1"/>
      <c r="AB46" s="1"/>
      <c r="AC46" s="1"/>
      <c r="AD46" s="1"/>
      <c r="AE46" s="1"/>
      <c r="AF46" s="1"/>
      <c r="AG46" s="1"/>
      <c r="AH46" s="1"/>
      <c r="AI46" s="1"/>
      <c r="AJ46" s="1"/>
      <c r="AK46" s="1"/>
      <c r="AL46" s="1"/>
      <c r="AM46" s="1"/>
      <c r="AN46" s="1"/>
      <c r="AO46" s="1"/>
      <c r="AP46" s="1"/>
    </row>
    <row r="47" spans="1:42" x14ac:dyDescent="0.2">
      <c r="A47" s="1"/>
      <c r="B47" s="76"/>
      <c r="C47" s="33" t="s">
        <v>6</v>
      </c>
      <c r="D47" s="60">
        <v>4295954</v>
      </c>
      <c r="E47" s="25">
        <v>5674812</v>
      </c>
      <c r="F47" s="25">
        <v>6175427</v>
      </c>
      <c r="G47" s="25">
        <v>5171</v>
      </c>
      <c r="H47" s="25"/>
      <c r="I47" s="25">
        <v>735</v>
      </c>
      <c r="J47" s="25">
        <v>39367</v>
      </c>
      <c r="K47" s="25">
        <v>10724</v>
      </c>
      <c r="L47" s="25">
        <v>20</v>
      </c>
      <c r="M47" s="87"/>
      <c r="N47" s="87"/>
      <c r="O47" s="87"/>
      <c r="P47" s="87"/>
      <c r="Q47" s="87"/>
      <c r="R47" s="58"/>
      <c r="S47" s="111">
        <f t="shared" si="1"/>
        <v>16202210</v>
      </c>
      <c r="T47" s="6"/>
      <c r="U47" s="1"/>
      <c r="V47" s="1"/>
      <c r="W47" s="1"/>
      <c r="X47" s="1"/>
      <c r="Y47" s="1"/>
      <c r="Z47" s="1"/>
      <c r="AA47" s="1"/>
      <c r="AB47" s="1"/>
      <c r="AC47" s="1"/>
      <c r="AD47" s="1"/>
      <c r="AE47" s="1"/>
      <c r="AF47" s="1"/>
      <c r="AG47" s="1"/>
      <c r="AH47" s="1"/>
      <c r="AI47" s="1"/>
      <c r="AJ47" s="1"/>
      <c r="AK47" s="1"/>
      <c r="AL47" s="1"/>
      <c r="AM47" s="1"/>
      <c r="AN47" s="1"/>
      <c r="AO47" s="1"/>
      <c r="AP47" s="1"/>
    </row>
    <row r="48" spans="1:42" x14ac:dyDescent="0.2">
      <c r="A48" s="1"/>
      <c r="B48" s="40"/>
      <c r="C48" s="33" t="s">
        <v>7</v>
      </c>
      <c r="D48" s="60">
        <v>4317235</v>
      </c>
      <c r="E48" s="25">
        <v>5677177</v>
      </c>
      <c r="F48" s="25">
        <v>6352285</v>
      </c>
      <c r="G48" s="25">
        <v>8369</v>
      </c>
      <c r="H48" s="25"/>
      <c r="I48" s="25">
        <v>820</v>
      </c>
      <c r="J48" s="25">
        <v>54413</v>
      </c>
      <c r="K48" s="25">
        <v>15980</v>
      </c>
      <c r="L48" s="25">
        <v>73</v>
      </c>
      <c r="M48" s="87"/>
      <c r="N48" s="87"/>
      <c r="O48" s="87"/>
      <c r="P48" s="87"/>
      <c r="Q48" s="87"/>
      <c r="R48" s="58"/>
      <c r="S48" s="111">
        <f t="shared" si="1"/>
        <v>16426352</v>
      </c>
      <c r="T48" s="6"/>
      <c r="U48" s="1"/>
      <c r="V48" s="1"/>
      <c r="W48" s="1"/>
      <c r="X48" s="1"/>
      <c r="Y48" s="1"/>
      <c r="Z48" s="1"/>
      <c r="AA48" s="1"/>
      <c r="AB48" s="1"/>
      <c r="AC48" s="1"/>
      <c r="AD48" s="1"/>
      <c r="AE48" s="1"/>
      <c r="AF48" s="1"/>
      <c r="AG48" s="1"/>
      <c r="AH48" s="1"/>
      <c r="AI48" s="1"/>
      <c r="AJ48" s="1"/>
      <c r="AK48" s="1"/>
      <c r="AL48" s="1"/>
      <c r="AM48" s="1"/>
      <c r="AN48" s="1"/>
      <c r="AO48" s="1"/>
      <c r="AP48" s="1"/>
    </row>
    <row r="49" spans="1:42" x14ac:dyDescent="0.2">
      <c r="A49" s="1"/>
      <c r="B49" s="40"/>
      <c r="C49" s="33" t="s">
        <v>8</v>
      </c>
      <c r="D49" s="60">
        <v>4341081</v>
      </c>
      <c r="E49" s="25">
        <v>5672322</v>
      </c>
      <c r="F49" s="25">
        <v>6278274</v>
      </c>
      <c r="G49" s="25">
        <v>11061</v>
      </c>
      <c r="H49" s="25"/>
      <c r="I49" s="25">
        <v>837</v>
      </c>
      <c r="J49" s="25">
        <v>66228</v>
      </c>
      <c r="K49" s="25">
        <v>20325</v>
      </c>
      <c r="L49" s="25">
        <v>254</v>
      </c>
      <c r="M49" s="87"/>
      <c r="N49" s="87"/>
      <c r="O49" s="87"/>
      <c r="P49" s="87"/>
      <c r="Q49" s="87"/>
      <c r="R49" s="58"/>
      <c r="S49" s="111">
        <f t="shared" si="1"/>
        <v>16390382</v>
      </c>
      <c r="T49" s="6"/>
      <c r="U49" s="1"/>
      <c r="V49" s="1"/>
      <c r="W49" s="1"/>
      <c r="X49" s="1"/>
      <c r="Y49" s="1"/>
      <c r="Z49" s="1"/>
      <c r="AA49" s="1"/>
      <c r="AB49" s="1"/>
      <c r="AC49" s="1"/>
      <c r="AD49" s="1"/>
      <c r="AE49" s="1"/>
      <c r="AF49" s="1"/>
      <c r="AG49" s="1"/>
      <c r="AH49" s="1"/>
      <c r="AI49" s="1"/>
      <c r="AJ49" s="1"/>
      <c r="AK49" s="1"/>
      <c r="AL49" s="1"/>
      <c r="AM49" s="1"/>
      <c r="AN49" s="1"/>
      <c r="AO49" s="1"/>
      <c r="AP49" s="1"/>
    </row>
    <row r="50" spans="1:42" x14ac:dyDescent="0.2">
      <c r="A50" s="1"/>
      <c r="B50" s="76"/>
      <c r="C50" s="33" t="s">
        <v>9</v>
      </c>
      <c r="D50" s="60">
        <v>4364101</v>
      </c>
      <c r="E50" s="25">
        <v>5641243</v>
      </c>
      <c r="F50" s="25">
        <v>6371511</v>
      </c>
      <c r="G50" s="25">
        <v>15547</v>
      </c>
      <c r="H50" s="25"/>
      <c r="I50" s="25">
        <v>901</v>
      </c>
      <c r="J50" s="25">
        <v>79836</v>
      </c>
      <c r="K50" s="25">
        <v>24434</v>
      </c>
      <c r="L50" s="25">
        <v>559</v>
      </c>
      <c r="M50" s="87"/>
      <c r="N50" s="87"/>
      <c r="O50" s="87"/>
      <c r="P50" s="87"/>
      <c r="Q50" s="87"/>
      <c r="R50" s="58"/>
      <c r="S50" s="111">
        <f t="shared" si="1"/>
        <v>16498132</v>
      </c>
      <c r="T50" s="6"/>
      <c r="U50" s="1"/>
      <c r="V50" s="1"/>
      <c r="W50" s="1"/>
      <c r="X50" s="1"/>
      <c r="Y50" s="1"/>
      <c r="Z50" s="1"/>
      <c r="AA50" s="1"/>
      <c r="AB50" s="1"/>
      <c r="AC50" s="1"/>
      <c r="AD50" s="1"/>
      <c r="AE50" s="1"/>
      <c r="AF50" s="1"/>
      <c r="AG50" s="1"/>
      <c r="AH50" s="1"/>
      <c r="AI50" s="1"/>
      <c r="AJ50" s="1"/>
      <c r="AK50" s="1"/>
      <c r="AL50" s="1"/>
      <c r="AM50" s="1"/>
      <c r="AN50" s="1"/>
      <c r="AO50" s="1"/>
      <c r="AP50" s="1"/>
    </row>
    <row r="51" spans="1:42" x14ac:dyDescent="0.2">
      <c r="A51" s="1"/>
      <c r="B51" s="40"/>
      <c r="C51" s="33" t="s">
        <v>10</v>
      </c>
      <c r="D51" s="60">
        <v>4418100</v>
      </c>
      <c r="E51" s="25">
        <v>5663550</v>
      </c>
      <c r="F51" s="25">
        <v>6308237</v>
      </c>
      <c r="G51" s="25">
        <v>15250</v>
      </c>
      <c r="H51" s="25"/>
      <c r="I51" s="25">
        <v>825</v>
      </c>
      <c r="J51" s="25">
        <v>87581</v>
      </c>
      <c r="K51" s="25">
        <v>25742</v>
      </c>
      <c r="L51" s="25">
        <v>1867</v>
      </c>
      <c r="M51" s="87"/>
      <c r="N51" s="87"/>
      <c r="O51" s="87"/>
      <c r="P51" s="87"/>
      <c r="Q51" s="87"/>
      <c r="R51" s="58"/>
      <c r="S51" s="111">
        <f t="shared" si="1"/>
        <v>16521152</v>
      </c>
      <c r="T51" s="6"/>
      <c r="U51" s="1"/>
      <c r="V51" s="1"/>
      <c r="W51" s="1"/>
      <c r="X51" s="1"/>
      <c r="Y51" s="1"/>
      <c r="Z51" s="1"/>
      <c r="AA51" s="1"/>
      <c r="AB51" s="1"/>
      <c r="AC51" s="1"/>
      <c r="AD51" s="1"/>
      <c r="AE51" s="1"/>
      <c r="AF51" s="1"/>
      <c r="AG51" s="1"/>
      <c r="AH51" s="1"/>
      <c r="AI51" s="1"/>
      <c r="AJ51" s="1"/>
      <c r="AK51" s="1"/>
      <c r="AL51" s="1"/>
      <c r="AM51" s="1"/>
      <c r="AN51" s="1"/>
      <c r="AO51" s="1"/>
      <c r="AP51" s="1"/>
    </row>
    <row r="52" spans="1:42" ht="13.5" thickBot="1" x14ac:dyDescent="0.25">
      <c r="A52" s="1"/>
      <c r="B52" s="41"/>
      <c r="C52" s="35" t="s">
        <v>11</v>
      </c>
      <c r="D52" s="62">
        <v>4646547</v>
      </c>
      <c r="E52" s="63">
        <v>5817257</v>
      </c>
      <c r="F52" s="63">
        <v>6637184</v>
      </c>
      <c r="G52" s="63">
        <v>33134</v>
      </c>
      <c r="H52" s="63"/>
      <c r="I52" s="63">
        <v>1006</v>
      </c>
      <c r="J52" s="63">
        <v>103607</v>
      </c>
      <c r="K52" s="63">
        <v>40671</v>
      </c>
      <c r="L52" s="63">
        <v>3851</v>
      </c>
      <c r="M52" s="88"/>
      <c r="N52" s="88"/>
      <c r="O52" s="88"/>
      <c r="P52" s="88"/>
      <c r="Q52" s="88"/>
      <c r="R52" s="59"/>
      <c r="S52" s="112">
        <f t="shared" si="1"/>
        <v>17283257</v>
      </c>
      <c r="T52" s="6"/>
      <c r="U52" s="1"/>
      <c r="V52" s="1"/>
      <c r="W52" s="1"/>
      <c r="X52" s="1"/>
      <c r="Y52" s="1"/>
      <c r="Z52" s="1"/>
      <c r="AA52" s="1"/>
      <c r="AB52" s="1"/>
      <c r="AC52" s="1"/>
      <c r="AD52" s="1"/>
      <c r="AE52" s="1"/>
      <c r="AF52" s="1"/>
      <c r="AG52" s="1"/>
      <c r="AH52" s="1"/>
      <c r="AI52" s="1"/>
      <c r="AJ52" s="1"/>
      <c r="AK52" s="1"/>
      <c r="AL52" s="1"/>
      <c r="AM52" s="1"/>
      <c r="AN52" s="1"/>
      <c r="AO52" s="1"/>
      <c r="AP52" s="1"/>
    </row>
    <row r="53" spans="1:42" x14ac:dyDescent="0.2">
      <c r="A53" s="1"/>
      <c r="B53" s="42">
        <v>2013</v>
      </c>
      <c r="C53" s="31" t="s">
        <v>1</v>
      </c>
      <c r="D53" s="75">
        <v>4694590</v>
      </c>
      <c r="E53" s="65">
        <v>5751163</v>
      </c>
      <c r="F53" s="65">
        <v>6650972</v>
      </c>
      <c r="G53" s="65">
        <v>34085</v>
      </c>
      <c r="H53" s="65"/>
      <c r="I53" s="65">
        <v>936</v>
      </c>
      <c r="J53" s="65">
        <v>101082</v>
      </c>
      <c r="K53" s="65">
        <v>37396</v>
      </c>
      <c r="L53" s="65">
        <v>1498</v>
      </c>
      <c r="M53" s="98"/>
      <c r="N53" s="25"/>
      <c r="O53" s="25"/>
      <c r="P53" s="25"/>
      <c r="Q53" s="25"/>
      <c r="R53" s="61"/>
      <c r="S53" s="111">
        <f t="shared" si="1"/>
        <v>17271722</v>
      </c>
      <c r="T53" s="6"/>
      <c r="U53" s="1"/>
      <c r="V53" s="1"/>
      <c r="W53" s="1"/>
      <c r="X53" s="1"/>
      <c r="Y53" s="1"/>
      <c r="Z53" s="1"/>
      <c r="AA53" s="1"/>
      <c r="AB53" s="1"/>
      <c r="AC53" s="1"/>
      <c r="AD53" s="1"/>
      <c r="AE53" s="1"/>
      <c r="AF53" s="1"/>
      <c r="AG53" s="1"/>
      <c r="AH53" s="1"/>
      <c r="AI53" s="1"/>
      <c r="AJ53" s="1"/>
      <c r="AK53" s="1"/>
      <c r="AL53" s="1"/>
      <c r="AM53" s="1"/>
      <c r="AN53" s="1"/>
      <c r="AO53" s="1"/>
      <c r="AP53" s="1"/>
    </row>
    <row r="54" spans="1:42" x14ac:dyDescent="0.2">
      <c r="A54" s="1"/>
      <c r="B54" s="40"/>
      <c r="C54" s="33" t="s">
        <v>33</v>
      </c>
      <c r="D54" s="60">
        <v>4755412</v>
      </c>
      <c r="E54" s="25">
        <v>5686478</v>
      </c>
      <c r="F54" s="25">
        <v>6507127</v>
      </c>
      <c r="G54" s="25">
        <v>32819</v>
      </c>
      <c r="H54" s="25"/>
      <c r="I54" s="25">
        <v>966</v>
      </c>
      <c r="J54" s="25">
        <v>102229</v>
      </c>
      <c r="K54" s="25">
        <v>34033</v>
      </c>
      <c r="L54" s="25">
        <v>2009</v>
      </c>
      <c r="M54" s="99"/>
      <c r="N54" s="25"/>
      <c r="O54" s="25"/>
      <c r="P54" s="25"/>
      <c r="Q54" s="25"/>
      <c r="R54" s="61"/>
      <c r="S54" s="111">
        <f t="shared" si="1"/>
        <v>17121073</v>
      </c>
      <c r="T54" s="6"/>
      <c r="U54" s="1"/>
      <c r="V54" s="1"/>
      <c r="W54" s="1"/>
      <c r="X54" s="1"/>
      <c r="Y54" s="1"/>
      <c r="Z54" s="1"/>
      <c r="AA54" s="1"/>
      <c r="AB54" s="1"/>
      <c r="AC54" s="1"/>
      <c r="AD54" s="1"/>
      <c r="AE54" s="1"/>
      <c r="AF54" s="1"/>
      <c r="AG54" s="1"/>
      <c r="AH54" s="1"/>
      <c r="AI54" s="1"/>
      <c r="AJ54" s="1"/>
      <c r="AK54" s="1"/>
      <c r="AL54" s="1"/>
      <c r="AM54" s="1"/>
      <c r="AN54" s="1"/>
      <c r="AO54" s="1"/>
      <c r="AP54" s="1"/>
    </row>
    <row r="55" spans="1:42" x14ac:dyDescent="0.2">
      <c r="A55" s="1"/>
      <c r="B55" s="40"/>
      <c r="C55" s="33" t="s">
        <v>2</v>
      </c>
      <c r="D55" s="60">
        <v>4828597</v>
      </c>
      <c r="E55" s="25">
        <v>5697017</v>
      </c>
      <c r="F55" s="25">
        <v>6481219</v>
      </c>
      <c r="G55" s="25">
        <v>30934</v>
      </c>
      <c r="H55" s="25"/>
      <c r="I55" s="25">
        <v>1194</v>
      </c>
      <c r="J55" s="25">
        <v>102097</v>
      </c>
      <c r="K55" s="25">
        <v>37452</v>
      </c>
      <c r="L55" s="25">
        <v>2670</v>
      </c>
      <c r="M55" s="99"/>
      <c r="N55" s="25"/>
      <c r="O55" s="25"/>
      <c r="P55" s="25"/>
      <c r="Q55" s="25"/>
      <c r="R55" s="61"/>
      <c r="S55" s="111">
        <f t="shared" si="1"/>
        <v>17181180</v>
      </c>
      <c r="T55" s="6"/>
      <c r="U55" s="1"/>
      <c r="V55" s="1"/>
      <c r="W55" s="1"/>
      <c r="X55" s="1"/>
      <c r="Y55" s="1"/>
      <c r="Z55" s="1"/>
      <c r="AA55" s="1"/>
      <c r="AB55" s="1"/>
      <c r="AC55" s="1"/>
      <c r="AD55" s="1"/>
      <c r="AE55" s="1"/>
      <c r="AF55" s="1"/>
      <c r="AG55" s="1"/>
      <c r="AH55" s="1"/>
      <c r="AI55" s="1"/>
      <c r="AJ55" s="1"/>
      <c r="AK55" s="1"/>
      <c r="AL55" s="1"/>
      <c r="AM55" s="1"/>
      <c r="AN55" s="1"/>
      <c r="AO55" s="1"/>
      <c r="AP55" s="1"/>
    </row>
    <row r="56" spans="1:42" x14ac:dyDescent="0.2">
      <c r="A56" s="1"/>
      <c r="B56" s="76"/>
      <c r="C56" s="33" t="s">
        <v>3</v>
      </c>
      <c r="D56" s="60">
        <v>4826184</v>
      </c>
      <c r="E56" s="25">
        <v>5728225</v>
      </c>
      <c r="F56" s="25">
        <v>6571340</v>
      </c>
      <c r="G56" s="25">
        <v>46158</v>
      </c>
      <c r="H56" s="25"/>
      <c r="I56" s="25">
        <v>1120</v>
      </c>
      <c r="J56" s="25">
        <v>107412</v>
      </c>
      <c r="K56" s="25">
        <v>36765</v>
      </c>
      <c r="L56" s="25">
        <v>3346</v>
      </c>
      <c r="M56" s="99"/>
      <c r="N56" s="25"/>
      <c r="O56" s="25"/>
      <c r="P56" s="25"/>
      <c r="Q56" s="25"/>
      <c r="R56" s="61"/>
      <c r="S56" s="111">
        <f t="shared" si="1"/>
        <v>17320550</v>
      </c>
      <c r="T56" s="6"/>
      <c r="U56" s="1"/>
      <c r="V56" s="1"/>
      <c r="W56" s="1"/>
      <c r="X56" s="1"/>
      <c r="Y56" s="1"/>
      <c r="Z56" s="1"/>
      <c r="AA56" s="1"/>
      <c r="AB56" s="1"/>
      <c r="AC56" s="1"/>
      <c r="AD56" s="1"/>
      <c r="AE56" s="1"/>
      <c r="AF56" s="1"/>
      <c r="AG56" s="1"/>
      <c r="AH56" s="1"/>
      <c r="AI56" s="1"/>
      <c r="AJ56" s="1"/>
      <c r="AK56" s="1"/>
      <c r="AL56" s="1"/>
      <c r="AM56" s="1"/>
      <c r="AN56" s="1"/>
      <c r="AO56" s="1"/>
      <c r="AP56" s="1"/>
    </row>
    <row r="57" spans="1:42" x14ac:dyDescent="0.2">
      <c r="A57" s="1"/>
      <c r="B57" s="40"/>
      <c r="C57" s="33" t="s">
        <v>4</v>
      </c>
      <c r="D57" s="60">
        <v>4821404</v>
      </c>
      <c r="E57" s="25">
        <v>5677908</v>
      </c>
      <c r="F57" s="25">
        <v>6740909</v>
      </c>
      <c r="G57" s="25">
        <v>38425</v>
      </c>
      <c r="H57" s="25"/>
      <c r="I57" s="25">
        <v>1046</v>
      </c>
      <c r="J57" s="25">
        <v>99316</v>
      </c>
      <c r="K57" s="25">
        <v>36519</v>
      </c>
      <c r="L57" s="25">
        <v>5349</v>
      </c>
      <c r="M57" s="99"/>
      <c r="N57" s="25"/>
      <c r="O57" s="25"/>
      <c r="P57" s="25"/>
      <c r="Q57" s="25"/>
      <c r="R57" s="61"/>
      <c r="S57" s="111">
        <f t="shared" si="1"/>
        <v>17420876</v>
      </c>
      <c r="T57" s="6"/>
      <c r="U57" s="1"/>
      <c r="V57" s="1"/>
      <c r="W57" s="1"/>
      <c r="X57" s="1"/>
      <c r="Y57" s="1"/>
      <c r="Z57" s="1"/>
      <c r="AA57" s="1"/>
      <c r="AB57" s="1"/>
      <c r="AC57" s="1"/>
      <c r="AD57" s="1"/>
      <c r="AE57" s="1"/>
      <c r="AF57" s="1"/>
      <c r="AG57" s="1"/>
      <c r="AH57" s="1"/>
      <c r="AI57" s="1"/>
      <c r="AJ57" s="1"/>
      <c r="AK57" s="1"/>
      <c r="AL57" s="1"/>
      <c r="AM57" s="1"/>
      <c r="AN57" s="1"/>
      <c r="AO57" s="1"/>
      <c r="AP57" s="1"/>
    </row>
    <row r="58" spans="1:42" x14ac:dyDescent="0.2">
      <c r="A58" s="1"/>
      <c r="B58" s="40"/>
      <c r="C58" s="33" t="s">
        <v>5</v>
      </c>
      <c r="D58" s="60">
        <v>4721975</v>
      </c>
      <c r="E58" s="25">
        <v>5856754</v>
      </c>
      <c r="F58" s="25">
        <v>6697211</v>
      </c>
      <c r="G58" s="25">
        <v>40937</v>
      </c>
      <c r="H58" s="25"/>
      <c r="I58" s="25">
        <v>829</v>
      </c>
      <c r="J58" s="25">
        <v>105606</v>
      </c>
      <c r="K58" s="25">
        <v>37606</v>
      </c>
      <c r="L58" s="25">
        <v>2434</v>
      </c>
      <c r="M58" s="99"/>
      <c r="N58" s="25"/>
      <c r="O58" s="25"/>
      <c r="P58" s="25"/>
      <c r="Q58" s="25"/>
      <c r="R58" s="61"/>
      <c r="S58" s="111">
        <f t="shared" si="1"/>
        <v>17463352</v>
      </c>
      <c r="T58" s="6"/>
      <c r="U58" s="1"/>
      <c r="V58" s="1"/>
      <c r="W58" s="1"/>
      <c r="X58" s="1"/>
      <c r="Y58" s="1"/>
      <c r="Z58" s="1"/>
      <c r="AA58" s="1"/>
      <c r="AB58" s="1"/>
      <c r="AC58" s="1"/>
      <c r="AD58" s="1"/>
      <c r="AE58" s="1"/>
      <c r="AF58" s="1"/>
      <c r="AG58" s="1"/>
      <c r="AH58" s="1"/>
      <c r="AI58" s="1"/>
      <c r="AJ58" s="1"/>
      <c r="AK58" s="1"/>
      <c r="AL58" s="1"/>
      <c r="AM58" s="1"/>
      <c r="AN58" s="1"/>
      <c r="AO58" s="1"/>
      <c r="AP58" s="1"/>
    </row>
    <row r="59" spans="1:42" x14ac:dyDescent="0.2">
      <c r="A59" s="1"/>
      <c r="B59" s="76"/>
      <c r="C59" s="33" t="s">
        <v>6</v>
      </c>
      <c r="D59" s="60">
        <v>4528044</v>
      </c>
      <c r="E59" s="25">
        <v>5669373</v>
      </c>
      <c r="F59" s="25">
        <v>6792436</v>
      </c>
      <c r="G59" s="25">
        <v>48019</v>
      </c>
      <c r="H59" s="25"/>
      <c r="I59" s="25">
        <v>808</v>
      </c>
      <c r="J59" s="25">
        <v>115032</v>
      </c>
      <c r="K59" s="25">
        <v>41273</v>
      </c>
      <c r="L59" s="25">
        <v>2469</v>
      </c>
      <c r="M59" s="99"/>
      <c r="N59" s="25"/>
      <c r="O59" s="25"/>
      <c r="P59" s="25"/>
      <c r="Q59" s="25"/>
      <c r="R59" s="61"/>
      <c r="S59" s="111">
        <f t="shared" si="1"/>
        <v>17197454</v>
      </c>
      <c r="T59" s="6"/>
      <c r="U59" s="1"/>
      <c r="V59" s="1"/>
      <c r="W59" s="1"/>
      <c r="X59" s="1"/>
      <c r="Y59" s="1"/>
      <c r="Z59" s="1"/>
      <c r="AA59" s="1"/>
      <c r="AB59" s="1"/>
      <c r="AC59" s="1"/>
      <c r="AD59" s="1"/>
      <c r="AE59" s="1"/>
      <c r="AF59" s="1"/>
      <c r="AG59" s="1"/>
      <c r="AH59" s="1"/>
      <c r="AI59" s="1"/>
      <c r="AJ59" s="1"/>
      <c r="AK59" s="1"/>
      <c r="AL59" s="1"/>
      <c r="AM59" s="1"/>
      <c r="AN59" s="1"/>
      <c r="AO59" s="1"/>
      <c r="AP59" s="1"/>
    </row>
    <row r="60" spans="1:42" x14ac:dyDescent="0.2">
      <c r="A60" s="1"/>
      <c r="B60" s="40"/>
      <c r="C60" s="33" t="s">
        <v>7</v>
      </c>
      <c r="D60" s="60">
        <v>4318153</v>
      </c>
      <c r="E60" s="25">
        <v>5646676</v>
      </c>
      <c r="F60" s="25">
        <v>6682293</v>
      </c>
      <c r="G60" s="25">
        <v>51020</v>
      </c>
      <c r="H60" s="25"/>
      <c r="I60" s="25">
        <v>839</v>
      </c>
      <c r="J60" s="25">
        <v>121062</v>
      </c>
      <c r="K60" s="25">
        <v>45030</v>
      </c>
      <c r="L60" s="25">
        <v>2511</v>
      </c>
      <c r="M60" s="99"/>
      <c r="N60" s="25"/>
      <c r="O60" s="25"/>
      <c r="P60" s="25"/>
      <c r="Q60" s="25"/>
      <c r="R60" s="61"/>
      <c r="S60" s="111">
        <f t="shared" si="1"/>
        <v>16867584</v>
      </c>
      <c r="T60" s="6"/>
      <c r="U60" s="1"/>
      <c r="V60" s="1"/>
      <c r="W60" s="1"/>
      <c r="X60" s="1"/>
      <c r="Y60" s="1"/>
      <c r="Z60" s="1"/>
      <c r="AA60" s="1"/>
      <c r="AB60" s="1"/>
      <c r="AC60" s="1"/>
      <c r="AD60" s="1"/>
      <c r="AE60" s="1"/>
      <c r="AF60" s="1"/>
      <c r="AG60" s="1"/>
      <c r="AH60" s="1"/>
      <c r="AI60" s="1"/>
      <c r="AJ60" s="1"/>
      <c r="AK60" s="1"/>
      <c r="AL60" s="1"/>
      <c r="AM60" s="1"/>
      <c r="AN60" s="1"/>
      <c r="AO60" s="1"/>
      <c r="AP60" s="1"/>
    </row>
    <row r="61" spans="1:42" x14ac:dyDescent="0.2">
      <c r="A61" s="1"/>
      <c r="B61" s="40"/>
      <c r="C61" s="33" t="s">
        <v>8</v>
      </c>
      <c r="D61" s="60">
        <v>4198552</v>
      </c>
      <c r="E61" s="25">
        <v>5592122</v>
      </c>
      <c r="F61" s="25">
        <v>6401745</v>
      </c>
      <c r="G61" s="25">
        <v>72936</v>
      </c>
      <c r="H61" s="25"/>
      <c r="I61" s="25">
        <v>772</v>
      </c>
      <c r="J61" s="25">
        <v>123663</v>
      </c>
      <c r="K61" s="25">
        <v>40349</v>
      </c>
      <c r="L61" s="25">
        <v>2546</v>
      </c>
      <c r="M61" s="99"/>
      <c r="N61" s="25">
        <v>4620</v>
      </c>
      <c r="O61" s="25"/>
      <c r="P61" s="25"/>
      <c r="Q61" s="25"/>
      <c r="R61" s="61"/>
      <c r="S61" s="111">
        <f t="shared" si="1"/>
        <v>16437305</v>
      </c>
      <c r="T61" s="6"/>
      <c r="U61" s="1"/>
      <c r="V61" s="1"/>
      <c r="W61" s="1"/>
      <c r="X61" s="1"/>
      <c r="Y61" s="1"/>
      <c r="Z61" s="1"/>
      <c r="AA61" s="1"/>
      <c r="AB61" s="1"/>
      <c r="AC61" s="1"/>
      <c r="AD61" s="1"/>
      <c r="AE61" s="1"/>
      <c r="AF61" s="1"/>
      <c r="AG61" s="1"/>
      <c r="AH61" s="1"/>
      <c r="AI61" s="1"/>
      <c r="AJ61" s="1"/>
      <c r="AK61" s="1"/>
      <c r="AL61" s="1"/>
      <c r="AM61" s="1"/>
      <c r="AN61" s="1"/>
      <c r="AO61" s="1"/>
      <c r="AP61" s="1"/>
    </row>
    <row r="62" spans="1:42" x14ac:dyDescent="0.2">
      <c r="A62" s="1"/>
      <c r="B62" s="76"/>
      <c r="C62" s="33" t="s">
        <v>9</v>
      </c>
      <c r="D62" s="60">
        <v>4014577</v>
      </c>
      <c r="E62" s="25">
        <v>5683198</v>
      </c>
      <c r="F62" s="25">
        <v>6593095</v>
      </c>
      <c r="G62" s="25">
        <v>76909</v>
      </c>
      <c r="H62" s="25"/>
      <c r="I62" s="25">
        <v>742</v>
      </c>
      <c r="J62" s="25">
        <v>130963</v>
      </c>
      <c r="K62" s="25">
        <v>35944</v>
      </c>
      <c r="L62" s="25">
        <v>2613</v>
      </c>
      <c r="M62" s="99"/>
      <c r="N62" s="25">
        <v>7956</v>
      </c>
      <c r="O62" s="25"/>
      <c r="P62" s="25"/>
      <c r="Q62" s="25"/>
      <c r="R62" s="61"/>
      <c r="S62" s="111">
        <f t="shared" si="1"/>
        <v>16545997</v>
      </c>
      <c r="T62" s="6"/>
      <c r="U62" s="1"/>
      <c r="V62" s="1"/>
      <c r="W62" s="1"/>
      <c r="X62" s="1"/>
      <c r="Y62" s="1"/>
      <c r="Z62" s="1"/>
      <c r="AA62" s="1"/>
      <c r="AB62" s="1"/>
      <c r="AC62" s="1"/>
      <c r="AD62" s="1"/>
      <c r="AE62" s="1"/>
      <c r="AF62" s="1"/>
      <c r="AG62" s="1"/>
      <c r="AH62" s="1"/>
      <c r="AI62" s="1"/>
      <c r="AJ62" s="1"/>
      <c r="AK62" s="1"/>
      <c r="AL62" s="1"/>
      <c r="AM62" s="1"/>
      <c r="AN62" s="1"/>
      <c r="AO62" s="1"/>
      <c r="AP62" s="1"/>
    </row>
    <row r="63" spans="1:42" x14ac:dyDescent="0.2">
      <c r="A63" s="1"/>
      <c r="B63" s="40"/>
      <c r="C63" s="33" t="s">
        <v>10</v>
      </c>
      <c r="D63" s="60">
        <v>3813668</v>
      </c>
      <c r="E63" s="25">
        <v>5661008</v>
      </c>
      <c r="F63" s="25">
        <v>6458916</v>
      </c>
      <c r="G63" s="25">
        <v>77094</v>
      </c>
      <c r="H63" s="25"/>
      <c r="I63" s="25">
        <v>724</v>
      </c>
      <c r="J63" s="25">
        <v>152864</v>
      </c>
      <c r="K63" s="25">
        <v>31606</v>
      </c>
      <c r="L63" s="25">
        <v>2687</v>
      </c>
      <c r="M63" s="99"/>
      <c r="N63" s="25">
        <v>13428</v>
      </c>
      <c r="O63" s="25"/>
      <c r="P63" s="25"/>
      <c r="Q63" s="25"/>
      <c r="R63" s="61"/>
      <c r="S63" s="111">
        <f t="shared" si="1"/>
        <v>16211995</v>
      </c>
      <c r="T63" s="6"/>
      <c r="U63" s="1"/>
      <c r="V63" s="1"/>
      <c r="W63" s="1"/>
      <c r="X63" s="1"/>
      <c r="Y63" s="1"/>
      <c r="Z63" s="1"/>
      <c r="AA63" s="1"/>
      <c r="AB63" s="1"/>
      <c r="AC63" s="1"/>
      <c r="AD63" s="1"/>
      <c r="AE63" s="1"/>
      <c r="AF63" s="1"/>
      <c r="AG63" s="1"/>
      <c r="AH63" s="1"/>
      <c r="AI63" s="1"/>
      <c r="AJ63" s="1"/>
      <c r="AK63" s="1"/>
      <c r="AL63" s="1"/>
      <c r="AM63" s="1"/>
      <c r="AN63" s="1"/>
      <c r="AO63" s="1"/>
      <c r="AP63" s="1"/>
    </row>
    <row r="64" spans="1:42" ht="13.5" thickBot="1" x14ac:dyDescent="0.25">
      <c r="A64" s="1"/>
      <c r="B64" s="41"/>
      <c r="C64" s="35" t="s">
        <v>11</v>
      </c>
      <c r="D64" s="62">
        <v>3864892</v>
      </c>
      <c r="E64" s="63">
        <v>5803308</v>
      </c>
      <c r="F64" s="63">
        <v>6621923</v>
      </c>
      <c r="G64" s="63">
        <v>85644</v>
      </c>
      <c r="H64" s="63"/>
      <c r="I64" s="63">
        <v>710</v>
      </c>
      <c r="J64" s="63">
        <v>166277</v>
      </c>
      <c r="K64" s="63">
        <v>31493</v>
      </c>
      <c r="L64" s="63">
        <v>2935</v>
      </c>
      <c r="M64" s="100"/>
      <c r="N64" s="63">
        <v>52807</v>
      </c>
      <c r="O64" s="63"/>
      <c r="P64" s="63"/>
      <c r="Q64" s="63"/>
      <c r="R64" s="64"/>
      <c r="S64" s="112">
        <f t="shared" si="1"/>
        <v>16629989</v>
      </c>
      <c r="T64" s="6"/>
      <c r="U64" s="1"/>
      <c r="V64" s="1"/>
      <c r="W64" s="1"/>
      <c r="X64" s="1"/>
      <c r="Y64" s="1"/>
      <c r="Z64" s="1"/>
      <c r="AA64" s="1"/>
      <c r="AB64" s="1"/>
      <c r="AC64" s="1"/>
      <c r="AD64" s="1"/>
      <c r="AE64" s="1"/>
      <c r="AF64" s="1"/>
      <c r="AG64" s="1"/>
      <c r="AH64" s="1"/>
      <c r="AI64" s="1"/>
      <c r="AJ64" s="1"/>
      <c r="AK64" s="1"/>
      <c r="AL64" s="1"/>
      <c r="AM64" s="1"/>
      <c r="AN64" s="1"/>
      <c r="AO64" s="1"/>
      <c r="AP64" s="1"/>
    </row>
    <row r="65" spans="1:42" x14ac:dyDescent="0.2">
      <c r="A65" s="1"/>
      <c r="B65" s="42">
        <v>2014</v>
      </c>
      <c r="C65" s="31" t="s">
        <v>1</v>
      </c>
      <c r="D65" s="75">
        <v>3825527</v>
      </c>
      <c r="E65" s="65">
        <v>5621957</v>
      </c>
      <c r="F65" s="65">
        <v>6591356</v>
      </c>
      <c r="G65" s="65">
        <v>116702</v>
      </c>
      <c r="H65" s="65"/>
      <c r="I65" s="65">
        <v>683</v>
      </c>
      <c r="J65" s="65">
        <v>163960</v>
      </c>
      <c r="K65" s="65">
        <v>28315</v>
      </c>
      <c r="L65" s="65">
        <v>1266</v>
      </c>
      <c r="M65" s="98"/>
      <c r="N65" s="65">
        <v>61351</v>
      </c>
      <c r="O65" s="65"/>
      <c r="P65" s="65"/>
      <c r="Q65" s="65"/>
      <c r="R65" s="106"/>
      <c r="S65" s="110">
        <f t="shared" si="1"/>
        <v>16411117</v>
      </c>
      <c r="T65" s="6"/>
      <c r="U65" s="1"/>
      <c r="V65" s="1"/>
      <c r="W65" s="1"/>
      <c r="X65" s="1"/>
      <c r="Y65" s="1"/>
      <c r="Z65" s="1"/>
      <c r="AA65" s="1"/>
      <c r="AB65" s="1"/>
      <c r="AC65" s="1"/>
      <c r="AD65" s="1"/>
      <c r="AE65" s="1"/>
      <c r="AF65" s="1"/>
      <c r="AG65" s="1"/>
      <c r="AH65" s="1"/>
      <c r="AI65" s="1"/>
      <c r="AJ65" s="1"/>
      <c r="AK65" s="1"/>
      <c r="AL65" s="1"/>
      <c r="AM65" s="1"/>
      <c r="AN65" s="1"/>
      <c r="AO65" s="1"/>
      <c r="AP65" s="1"/>
    </row>
    <row r="66" spans="1:42" x14ac:dyDescent="0.2">
      <c r="A66" s="1"/>
      <c r="B66" s="40"/>
      <c r="C66" s="33" t="s">
        <v>33</v>
      </c>
      <c r="D66" s="60">
        <v>3804096</v>
      </c>
      <c r="E66" s="25">
        <v>5524486</v>
      </c>
      <c r="F66" s="25">
        <v>6462498</v>
      </c>
      <c r="G66" s="25">
        <v>117654</v>
      </c>
      <c r="H66" s="25"/>
      <c r="I66" s="25">
        <v>659</v>
      </c>
      <c r="J66" s="25">
        <v>164207</v>
      </c>
      <c r="K66" s="25">
        <v>26110</v>
      </c>
      <c r="L66" s="25">
        <v>1100</v>
      </c>
      <c r="M66" s="99"/>
      <c r="N66" s="25">
        <v>64518</v>
      </c>
      <c r="O66" s="25"/>
      <c r="P66" s="25"/>
      <c r="Q66" s="25"/>
      <c r="R66" s="61"/>
      <c r="S66" s="111">
        <f t="shared" si="1"/>
        <v>16165328</v>
      </c>
      <c r="T66" s="6"/>
      <c r="U66" s="1"/>
      <c r="V66" s="1"/>
      <c r="W66" s="1"/>
      <c r="X66" s="1"/>
      <c r="Y66" s="1"/>
      <c r="Z66" s="1"/>
      <c r="AA66" s="1"/>
      <c r="AB66" s="1"/>
      <c r="AC66" s="1"/>
      <c r="AD66" s="1"/>
      <c r="AE66" s="1"/>
      <c r="AF66" s="1"/>
      <c r="AG66" s="1"/>
      <c r="AH66" s="1"/>
      <c r="AI66" s="1"/>
      <c r="AJ66" s="1"/>
      <c r="AK66" s="1"/>
      <c r="AL66" s="1"/>
      <c r="AM66" s="1"/>
      <c r="AN66" s="1"/>
      <c r="AO66" s="1"/>
      <c r="AP66" s="1"/>
    </row>
    <row r="67" spans="1:42" x14ac:dyDescent="0.2">
      <c r="A67" s="1"/>
      <c r="B67" s="40"/>
      <c r="C67" s="33" t="s">
        <v>2</v>
      </c>
      <c r="D67" s="60">
        <v>4100875</v>
      </c>
      <c r="E67" s="25">
        <v>5601403</v>
      </c>
      <c r="F67" s="25">
        <v>6607690</v>
      </c>
      <c r="G67" s="25">
        <v>118976</v>
      </c>
      <c r="H67" s="25"/>
      <c r="I67" s="25">
        <v>674</v>
      </c>
      <c r="J67" s="25">
        <v>174225</v>
      </c>
      <c r="K67" s="25">
        <v>26266</v>
      </c>
      <c r="L67" s="25">
        <v>1002</v>
      </c>
      <c r="M67" s="99"/>
      <c r="N67" s="25">
        <v>71459</v>
      </c>
      <c r="O67" s="25"/>
      <c r="P67" s="25"/>
      <c r="Q67" s="25"/>
      <c r="R67" s="61"/>
      <c r="S67" s="111">
        <f t="shared" si="1"/>
        <v>16702570</v>
      </c>
      <c r="T67" s="6"/>
      <c r="U67" s="1"/>
      <c r="V67" s="1"/>
      <c r="W67" s="1"/>
      <c r="X67" s="1"/>
      <c r="Y67" s="1"/>
      <c r="Z67" s="1"/>
      <c r="AA67" s="1"/>
      <c r="AB67" s="1"/>
      <c r="AC67" s="1"/>
      <c r="AD67" s="1"/>
      <c r="AE67" s="1"/>
      <c r="AF67" s="1"/>
      <c r="AG67" s="1"/>
      <c r="AH67" s="1"/>
      <c r="AI67" s="1"/>
      <c r="AJ67" s="1"/>
      <c r="AK67" s="1"/>
      <c r="AL67" s="1"/>
      <c r="AM67" s="1"/>
      <c r="AN67" s="1"/>
      <c r="AO67" s="1"/>
      <c r="AP67" s="1"/>
    </row>
    <row r="68" spans="1:42" x14ac:dyDescent="0.2">
      <c r="A68" s="1"/>
      <c r="B68" s="76"/>
      <c r="C68" s="33" t="s">
        <v>3</v>
      </c>
      <c r="D68" s="60">
        <v>3757145</v>
      </c>
      <c r="E68" s="25">
        <v>5543804</v>
      </c>
      <c r="F68" s="25">
        <v>6441188</v>
      </c>
      <c r="G68" s="25">
        <v>123987</v>
      </c>
      <c r="H68" s="25"/>
      <c r="I68" s="25">
        <v>634</v>
      </c>
      <c r="J68" s="25">
        <v>174678</v>
      </c>
      <c r="K68" s="25">
        <v>24190</v>
      </c>
      <c r="L68" s="25">
        <v>869</v>
      </c>
      <c r="M68" s="99"/>
      <c r="N68" s="25">
        <v>73550</v>
      </c>
      <c r="O68" s="25">
        <v>6972</v>
      </c>
      <c r="P68" s="25"/>
      <c r="Q68" s="25"/>
      <c r="R68" s="61"/>
      <c r="S68" s="111">
        <f t="shared" si="1"/>
        <v>16147017</v>
      </c>
      <c r="T68" s="6"/>
      <c r="U68" s="1"/>
      <c r="V68" s="1"/>
      <c r="W68" s="1"/>
      <c r="X68" s="1"/>
      <c r="Y68" s="1"/>
      <c r="Z68" s="1"/>
      <c r="AA68" s="1"/>
      <c r="AB68" s="1"/>
      <c r="AC68" s="1"/>
      <c r="AD68" s="1"/>
      <c r="AE68" s="1"/>
      <c r="AF68" s="1"/>
      <c r="AG68" s="1"/>
      <c r="AH68" s="1"/>
      <c r="AI68" s="1"/>
      <c r="AJ68" s="1"/>
      <c r="AK68" s="1"/>
      <c r="AL68" s="1"/>
      <c r="AM68" s="1"/>
      <c r="AN68" s="1"/>
      <c r="AO68" s="1"/>
      <c r="AP68" s="1"/>
    </row>
    <row r="69" spans="1:42" x14ac:dyDescent="0.2">
      <c r="A69" s="1"/>
      <c r="B69" s="40"/>
      <c r="C69" s="33" t="s">
        <v>4</v>
      </c>
      <c r="D69" s="60">
        <v>3868179</v>
      </c>
      <c r="E69" s="25">
        <v>5484305</v>
      </c>
      <c r="F69" s="25">
        <v>6450537</v>
      </c>
      <c r="G69" s="25">
        <v>124665</v>
      </c>
      <c r="H69" s="25"/>
      <c r="I69" s="25">
        <v>669</v>
      </c>
      <c r="J69" s="25">
        <v>180662</v>
      </c>
      <c r="K69" s="25">
        <v>22852</v>
      </c>
      <c r="L69" s="25">
        <v>830</v>
      </c>
      <c r="M69" s="99"/>
      <c r="N69" s="25">
        <v>80921</v>
      </c>
      <c r="O69" s="25">
        <v>6137</v>
      </c>
      <c r="P69" s="25"/>
      <c r="Q69" s="25"/>
      <c r="R69" s="61"/>
      <c r="S69" s="111">
        <f t="shared" si="1"/>
        <v>16219757</v>
      </c>
      <c r="T69" s="6"/>
      <c r="U69" s="1"/>
      <c r="V69" s="1"/>
      <c r="W69" s="1"/>
      <c r="X69" s="1"/>
      <c r="Y69" s="1"/>
      <c r="Z69" s="1"/>
      <c r="AA69" s="1"/>
      <c r="AB69" s="1"/>
      <c r="AC69" s="1"/>
      <c r="AD69" s="1"/>
      <c r="AE69" s="1"/>
      <c r="AF69" s="1"/>
      <c r="AG69" s="1"/>
      <c r="AH69" s="1"/>
      <c r="AI69" s="1"/>
      <c r="AJ69" s="1"/>
      <c r="AK69" s="1"/>
      <c r="AL69" s="1"/>
      <c r="AM69" s="1"/>
      <c r="AN69" s="1"/>
      <c r="AO69" s="1"/>
      <c r="AP69" s="1"/>
    </row>
    <row r="70" spans="1:42" x14ac:dyDescent="0.2">
      <c r="A70" s="1"/>
      <c r="B70" s="40"/>
      <c r="C70" s="33" t="s">
        <v>5</v>
      </c>
      <c r="D70" s="60">
        <v>3708169</v>
      </c>
      <c r="E70" s="25">
        <v>5481766</v>
      </c>
      <c r="F70" s="25">
        <v>6409420</v>
      </c>
      <c r="G70" s="25">
        <v>129858</v>
      </c>
      <c r="H70" s="25"/>
      <c r="I70" s="25">
        <v>645</v>
      </c>
      <c r="J70" s="25">
        <v>187522</v>
      </c>
      <c r="K70" s="25">
        <v>21329</v>
      </c>
      <c r="L70" s="25">
        <v>768</v>
      </c>
      <c r="M70" s="99"/>
      <c r="N70" s="25">
        <v>84794</v>
      </c>
      <c r="O70" s="25">
        <v>4879</v>
      </c>
      <c r="P70" s="25"/>
      <c r="Q70" s="25"/>
      <c r="R70" s="61"/>
      <c r="S70" s="111">
        <f t="shared" si="1"/>
        <v>16029150</v>
      </c>
      <c r="T70" s="6"/>
      <c r="U70" s="1"/>
      <c r="V70" s="1"/>
      <c r="W70" s="1"/>
      <c r="X70" s="1"/>
      <c r="Y70" s="1"/>
      <c r="Z70" s="1"/>
      <c r="AA70" s="1"/>
      <c r="AB70" s="1"/>
      <c r="AC70" s="1"/>
      <c r="AD70" s="1"/>
      <c r="AE70" s="1"/>
      <c r="AF70" s="1"/>
      <c r="AG70" s="1"/>
      <c r="AH70" s="1"/>
      <c r="AI70" s="1"/>
      <c r="AJ70" s="1"/>
      <c r="AK70" s="1"/>
      <c r="AL70" s="1"/>
      <c r="AM70" s="1"/>
      <c r="AN70" s="1"/>
      <c r="AO70" s="1"/>
      <c r="AP70" s="1"/>
    </row>
    <row r="71" spans="1:42" x14ac:dyDescent="0.2">
      <c r="A71" s="1"/>
      <c r="B71" s="76"/>
      <c r="C71" s="33" t="s">
        <v>6</v>
      </c>
      <c r="D71" s="60">
        <v>3568649</v>
      </c>
      <c r="E71" s="25">
        <v>5452310</v>
      </c>
      <c r="F71" s="25">
        <v>6452363</v>
      </c>
      <c r="G71" s="25">
        <v>112419</v>
      </c>
      <c r="H71" s="25"/>
      <c r="I71" s="25">
        <v>676</v>
      </c>
      <c r="J71" s="25">
        <v>192088</v>
      </c>
      <c r="K71" s="25">
        <v>20466</v>
      </c>
      <c r="L71" s="25">
        <v>852</v>
      </c>
      <c r="M71" s="99"/>
      <c r="N71" s="25">
        <v>85674</v>
      </c>
      <c r="O71" s="25">
        <v>5064</v>
      </c>
      <c r="P71" s="25"/>
      <c r="Q71" s="25"/>
      <c r="R71" s="61"/>
      <c r="S71" s="111">
        <f t="shared" si="1"/>
        <v>15890561</v>
      </c>
      <c r="T71" s="6"/>
      <c r="U71" s="1"/>
      <c r="V71" s="1"/>
      <c r="W71" s="1"/>
      <c r="X71" s="1"/>
      <c r="Y71" s="1"/>
      <c r="Z71" s="1"/>
      <c r="AA71" s="1"/>
      <c r="AB71" s="1"/>
      <c r="AC71" s="1"/>
      <c r="AD71" s="1"/>
      <c r="AE71" s="1"/>
      <c r="AF71" s="1"/>
      <c r="AG71" s="1"/>
      <c r="AH71" s="1"/>
      <c r="AI71" s="1"/>
      <c r="AJ71" s="1"/>
      <c r="AK71" s="1"/>
      <c r="AL71" s="1"/>
      <c r="AM71" s="1"/>
      <c r="AN71" s="1"/>
      <c r="AO71" s="1"/>
      <c r="AP71" s="1"/>
    </row>
    <row r="72" spans="1:42" x14ac:dyDescent="0.2">
      <c r="A72" s="1"/>
      <c r="B72" s="40"/>
      <c r="C72" s="33" t="s">
        <v>7</v>
      </c>
      <c r="D72" s="60">
        <v>3532242</v>
      </c>
      <c r="E72" s="25">
        <v>5458636</v>
      </c>
      <c r="F72" s="25">
        <v>6172316</v>
      </c>
      <c r="G72" s="25">
        <v>121900</v>
      </c>
      <c r="H72" s="25"/>
      <c r="I72" s="25">
        <v>646</v>
      </c>
      <c r="J72" s="25">
        <v>195917</v>
      </c>
      <c r="K72" s="25">
        <v>20316</v>
      </c>
      <c r="L72" s="25">
        <v>855</v>
      </c>
      <c r="M72" s="99"/>
      <c r="N72" s="25">
        <v>86757</v>
      </c>
      <c r="O72" s="25">
        <v>5523</v>
      </c>
      <c r="P72" s="25"/>
      <c r="Q72" s="25"/>
      <c r="R72" s="61"/>
      <c r="S72" s="111">
        <f t="shared" si="1"/>
        <v>15595108</v>
      </c>
      <c r="T72" s="6"/>
      <c r="U72" s="1"/>
      <c r="V72" s="1"/>
      <c r="W72" s="1"/>
      <c r="X72" s="1"/>
      <c r="Y72" s="1"/>
      <c r="Z72" s="1"/>
      <c r="AA72" s="1"/>
      <c r="AB72" s="1"/>
      <c r="AC72" s="1"/>
      <c r="AD72" s="1"/>
      <c r="AE72" s="1"/>
      <c r="AF72" s="1"/>
      <c r="AG72" s="1"/>
      <c r="AH72" s="1"/>
      <c r="AI72" s="1"/>
      <c r="AJ72" s="1"/>
      <c r="AK72" s="1"/>
      <c r="AL72" s="1"/>
      <c r="AM72" s="1"/>
      <c r="AN72" s="1"/>
      <c r="AO72" s="1"/>
      <c r="AP72" s="1"/>
    </row>
    <row r="73" spans="1:42" x14ac:dyDescent="0.2">
      <c r="A73" s="1"/>
      <c r="B73" s="40"/>
      <c r="C73" s="33" t="s">
        <v>8</v>
      </c>
      <c r="D73" s="60">
        <v>3515548</v>
      </c>
      <c r="E73" s="25">
        <v>5428130</v>
      </c>
      <c r="F73" s="25">
        <v>6070514</v>
      </c>
      <c r="G73" s="25">
        <v>122443</v>
      </c>
      <c r="H73" s="25"/>
      <c r="I73" s="25">
        <v>570</v>
      </c>
      <c r="J73" s="25">
        <v>200518</v>
      </c>
      <c r="K73" s="25">
        <v>19657</v>
      </c>
      <c r="L73" s="25">
        <v>910</v>
      </c>
      <c r="M73" s="99"/>
      <c r="N73" s="25">
        <v>85763</v>
      </c>
      <c r="O73" s="25">
        <v>5436</v>
      </c>
      <c r="P73" s="25"/>
      <c r="Q73" s="25"/>
      <c r="R73" s="61"/>
      <c r="S73" s="111">
        <f t="shared" si="1"/>
        <v>15449489</v>
      </c>
      <c r="T73" s="6"/>
      <c r="U73" s="1"/>
      <c r="V73" s="1"/>
      <c r="W73" s="1"/>
      <c r="X73" s="1"/>
      <c r="Y73" s="1"/>
      <c r="Z73" s="1"/>
      <c r="AA73" s="1"/>
      <c r="AB73" s="1"/>
      <c r="AC73" s="1"/>
      <c r="AD73" s="1"/>
      <c r="AE73" s="1"/>
      <c r="AF73" s="1"/>
      <c r="AG73" s="1"/>
      <c r="AH73" s="1"/>
      <c r="AI73" s="1"/>
      <c r="AJ73" s="1"/>
      <c r="AK73" s="1"/>
      <c r="AL73" s="1"/>
      <c r="AM73" s="1"/>
      <c r="AN73" s="1"/>
      <c r="AO73" s="1"/>
      <c r="AP73" s="1"/>
    </row>
    <row r="74" spans="1:42" x14ac:dyDescent="0.2">
      <c r="A74" s="1"/>
      <c r="B74" s="76"/>
      <c r="C74" s="33" t="s">
        <v>9</v>
      </c>
      <c r="D74" s="60">
        <v>3447300</v>
      </c>
      <c r="E74" s="25">
        <v>5300278</v>
      </c>
      <c r="F74" s="25">
        <v>6248464</v>
      </c>
      <c r="G74" s="25">
        <v>123090</v>
      </c>
      <c r="H74" s="25"/>
      <c r="I74" s="25">
        <v>544</v>
      </c>
      <c r="J74" s="25">
        <v>207322</v>
      </c>
      <c r="K74" s="25">
        <v>19125</v>
      </c>
      <c r="L74" s="25">
        <v>798</v>
      </c>
      <c r="M74" s="99"/>
      <c r="N74" s="25">
        <v>89984</v>
      </c>
      <c r="O74" s="25">
        <v>5023</v>
      </c>
      <c r="P74" s="25"/>
      <c r="Q74" s="25"/>
      <c r="R74" s="61"/>
      <c r="S74" s="111">
        <f t="shared" si="1"/>
        <v>15441928</v>
      </c>
      <c r="T74" s="6"/>
      <c r="U74" s="1"/>
      <c r="V74" s="1"/>
      <c r="W74" s="1"/>
      <c r="X74" s="1"/>
      <c r="Y74" s="1"/>
      <c r="Z74" s="1"/>
      <c r="AA74" s="1"/>
      <c r="AB74" s="1"/>
      <c r="AC74" s="1"/>
      <c r="AD74" s="1"/>
      <c r="AE74" s="1"/>
      <c r="AF74" s="1"/>
      <c r="AG74" s="1"/>
      <c r="AH74" s="1"/>
      <c r="AI74" s="1"/>
      <c r="AJ74" s="1"/>
      <c r="AK74" s="1"/>
      <c r="AL74" s="1"/>
      <c r="AM74" s="1"/>
      <c r="AN74" s="1"/>
      <c r="AO74" s="1"/>
      <c r="AP74" s="1"/>
    </row>
    <row r="75" spans="1:42" x14ac:dyDescent="0.2">
      <c r="A75" s="1"/>
      <c r="B75" s="40"/>
      <c r="C75" s="33" t="s">
        <v>10</v>
      </c>
      <c r="D75" s="60">
        <v>3471355</v>
      </c>
      <c r="E75" s="25">
        <v>5205650</v>
      </c>
      <c r="F75" s="25">
        <v>6229703</v>
      </c>
      <c r="G75" s="25">
        <v>132591</v>
      </c>
      <c r="H75" s="25"/>
      <c r="I75" s="25">
        <v>536</v>
      </c>
      <c r="J75" s="25">
        <v>217147</v>
      </c>
      <c r="K75" s="25">
        <v>18598</v>
      </c>
      <c r="L75" s="25">
        <v>686</v>
      </c>
      <c r="M75" s="99"/>
      <c r="N75" s="25">
        <v>93372</v>
      </c>
      <c r="O75" s="25">
        <v>4437</v>
      </c>
      <c r="P75" s="25"/>
      <c r="Q75" s="25"/>
      <c r="R75" s="61"/>
      <c r="S75" s="111">
        <f t="shared" si="1"/>
        <v>15374075</v>
      </c>
      <c r="T75" s="6"/>
      <c r="U75" s="1"/>
      <c r="V75" s="1"/>
      <c r="W75" s="1"/>
      <c r="X75" s="1"/>
      <c r="Y75" s="1"/>
      <c r="Z75" s="1"/>
      <c r="AA75" s="1"/>
      <c r="AB75" s="1"/>
      <c r="AC75" s="1"/>
      <c r="AD75" s="1"/>
      <c r="AE75" s="1"/>
      <c r="AF75" s="1"/>
      <c r="AG75" s="1"/>
      <c r="AH75" s="1"/>
      <c r="AI75" s="1"/>
      <c r="AJ75" s="1"/>
      <c r="AK75" s="1"/>
      <c r="AL75" s="1"/>
      <c r="AM75" s="1"/>
      <c r="AN75" s="1"/>
      <c r="AO75" s="1"/>
      <c r="AP75" s="1"/>
    </row>
    <row r="76" spans="1:42" ht="13.5" thickBot="1" x14ac:dyDescent="0.25">
      <c r="A76" s="1"/>
      <c r="B76" s="41"/>
      <c r="C76" s="35" t="s">
        <v>11</v>
      </c>
      <c r="D76" s="62">
        <v>4009171</v>
      </c>
      <c r="E76" s="63">
        <v>5286136</v>
      </c>
      <c r="F76" s="63">
        <v>6526806</v>
      </c>
      <c r="G76" s="63">
        <v>127446</v>
      </c>
      <c r="H76" s="63"/>
      <c r="I76" s="63">
        <v>550</v>
      </c>
      <c r="J76" s="63">
        <v>229437</v>
      </c>
      <c r="K76" s="63">
        <v>17983</v>
      </c>
      <c r="L76" s="63">
        <v>617</v>
      </c>
      <c r="M76" s="100"/>
      <c r="N76" s="63">
        <v>103555</v>
      </c>
      <c r="O76" s="63">
        <v>3440</v>
      </c>
      <c r="P76" s="63"/>
      <c r="Q76" s="63"/>
      <c r="R76" s="64"/>
      <c r="S76" s="112">
        <f t="shared" si="1"/>
        <v>16305141</v>
      </c>
      <c r="T76" s="6"/>
      <c r="U76" s="1"/>
      <c r="V76" s="1"/>
      <c r="W76" s="1"/>
      <c r="X76" s="1"/>
      <c r="Y76" s="1"/>
      <c r="Z76" s="1"/>
      <c r="AA76" s="1"/>
      <c r="AB76" s="1"/>
      <c r="AC76" s="1"/>
      <c r="AD76" s="1"/>
      <c r="AE76" s="1"/>
      <c r="AF76" s="1"/>
      <c r="AG76" s="1"/>
      <c r="AH76" s="1"/>
      <c r="AI76" s="1"/>
      <c r="AJ76" s="1"/>
      <c r="AK76" s="1"/>
      <c r="AL76" s="1"/>
      <c r="AM76" s="1"/>
      <c r="AN76" s="1"/>
      <c r="AO76" s="1"/>
      <c r="AP76" s="1"/>
    </row>
    <row r="77" spans="1:42" x14ac:dyDescent="0.2">
      <c r="A77" s="1"/>
      <c r="B77" s="42">
        <v>2015</v>
      </c>
      <c r="C77" s="31" t="s">
        <v>1</v>
      </c>
      <c r="D77" s="75">
        <v>4079328</v>
      </c>
      <c r="E77" s="65">
        <v>5196372</v>
      </c>
      <c r="F77" s="65">
        <v>6651323</v>
      </c>
      <c r="G77" s="65">
        <v>96676</v>
      </c>
      <c r="H77" s="65"/>
      <c r="I77" s="65">
        <v>542</v>
      </c>
      <c r="J77" s="65">
        <v>241709</v>
      </c>
      <c r="K77" s="65">
        <v>17314</v>
      </c>
      <c r="L77" s="65">
        <v>821</v>
      </c>
      <c r="M77" s="98"/>
      <c r="N77" s="65">
        <v>98212</v>
      </c>
      <c r="O77" s="65">
        <v>2464</v>
      </c>
      <c r="P77" s="65"/>
      <c r="Q77" s="65"/>
      <c r="R77" s="106"/>
      <c r="S77" s="110">
        <f t="shared" si="1"/>
        <v>16384761</v>
      </c>
      <c r="T77" s="6"/>
      <c r="U77" s="1"/>
      <c r="V77" s="1"/>
      <c r="W77" s="1"/>
      <c r="X77" s="1"/>
      <c r="Y77" s="1"/>
      <c r="Z77" s="1"/>
      <c r="AA77" s="1"/>
      <c r="AB77" s="1"/>
      <c r="AC77" s="1"/>
      <c r="AD77" s="1"/>
      <c r="AE77" s="1"/>
      <c r="AF77" s="1"/>
      <c r="AG77" s="1"/>
      <c r="AH77" s="1"/>
      <c r="AI77" s="1"/>
      <c r="AJ77" s="1"/>
      <c r="AK77" s="1"/>
      <c r="AL77" s="1"/>
      <c r="AM77" s="1"/>
      <c r="AN77" s="1"/>
      <c r="AO77" s="1"/>
      <c r="AP77" s="1"/>
    </row>
    <row r="78" spans="1:42" x14ac:dyDescent="0.2">
      <c r="A78" s="1"/>
      <c r="B78" s="40"/>
      <c r="C78" s="33" t="s">
        <v>33</v>
      </c>
      <c r="D78" s="60">
        <v>4011053</v>
      </c>
      <c r="E78" s="25">
        <v>5121811</v>
      </c>
      <c r="F78" s="25">
        <v>6458469</v>
      </c>
      <c r="G78" s="25">
        <v>88946</v>
      </c>
      <c r="H78" s="25"/>
      <c r="I78" s="25">
        <v>560</v>
      </c>
      <c r="J78" s="25">
        <v>241062</v>
      </c>
      <c r="K78" s="25">
        <v>16059</v>
      </c>
      <c r="L78" s="25">
        <v>780</v>
      </c>
      <c r="M78" s="99"/>
      <c r="N78" s="25">
        <v>99726</v>
      </c>
      <c r="O78" s="25">
        <v>3165</v>
      </c>
      <c r="P78" s="25"/>
      <c r="Q78" s="25"/>
      <c r="R78" s="61"/>
      <c r="S78" s="111">
        <f t="shared" si="1"/>
        <v>16041631</v>
      </c>
      <c r="T78" s="6"/>
      <c r="U78" s="1"/>
      <c r="V78" s="1"/>
      <c r="W78" s="1"/>
      <c r="X78" s="1"/>
      <c r="Y78" s="1"/>
      <c r="Z78" s="1"/>
      <c r="AA78" s="1"/>
      <c r="AB78" s="1"/>
      <c r="AC78" s="1"/>
      <c r="AD78" s="1"/>
      <c r="AE78" s="1"/>
      <c r="AF78" s="1"/>
      <c r="AG78" s="1"/>
      <c r="AH78" s="1"/>
      <c r="AI78" s="1"/>
      <c r="AJ78" s="1"/>
      <c r="AK78" s="1"/>
      <c r="AL78" s="1"/>
      <c r="AM78" s="1"/>
      <c r="AN78" s="1"/>
      <c r="AO78" s="1"/>
      <c r="AP78" s="1"/>
    </row>
    <row r="79" spans="1:42" x14ac:dyDescent="0.2">
      <c r="A79" s="1"/>
      <c r="B79" s="40"/>
      <c r="C79" s="33" t="s">
        <v>2</v>
      </c>
      <c r="D79" s="60">
        <v>3909551</v>
      </c>
      <c r="E79" s="25">
        <v>5261482</v>
      </c>
      <c r="F79" s="25">
        <v>6673275</v>
      </c>
      <c r="G79" s="25">
        <v>93143</v>
      </c>
      <c r="H79" s="25"/>
      <c r="I79" s="25">
        <v>591</v>
      </c>
      <c r="J79" s="25">
        <v>250679</v>
      </c>
      <c r="K79" s="25">
        <v>16069</v>
      </c>
      <c r="L79" s="25">
        <v>731</v>
      </c>
      <c r="M79" s="99"/>
      <c r="N79" s="25">
        <v>98736</v>
      </c>
      <c r="O79" s="25">
        <v>2857</v>
      </c>
      <c r="P79" s="25"/>
      <c r="Q79" s="25"/>
      <c r="R79" s="61"/>
      <c r="S79" s="111">
        <f t="shared" si="1"/>
        <v>16307114</v>
      </c>
      <c r="T79" s="6"/>
      <c r="U79" s="1"/>
      <c r="V79" s="1"/>
      <c r="W79" s="1"/>
      <c r="X79" s="1"/>
      <c r="Y79" s="1"/>
      <c r="Z79" s="1"/>
      <c r="AA79" s="1"/>
      <c r="AB79" s="1"/>
      <c r="AC79" s="1"/>
      <c r="AD79" s="1"/>
      <c r="AE79" s="1"/>
      <c r="AF79" s="1"/>
      <c r="AG79" s="1"/>
      <c r="AH79" s="1"/>
      <c r="AI79" s="1"/>
      <c r="AJ79" s="1"/>
      <c r="AK79" s="1"/>
      <c r="AL79" s="1"/>
      <c r="AM79" s="1"/>
      <c r="AN79" s="1"/>
      <c r="AO79" s="1"/>
      <c r="AP79" s="1"/>
    </row>
    <row r="80" spans="1:42" x14ac:dyDescent="0.2">
      <c r="A80" s="1"/>
      <c r="B80" s="76"/>
      <c r="C80" s="33" t="s">
        <v>3</v>
      </c>
      <c r="D80" s="60">
        <v>3914471</v>
      </c>
      <c r="E80" s="25">
        <v>5157351</v>
      </c>
      <c r="F80" s="25">
        <v>6357572</v>
      </c>
      <c r="G80" s="25">
        <v>96781</v>
      </c>
      <c r="H80" s="25"/>
      <c r="I80" s="25">
        <v>556</v>
      </c>
      <c r="J80" s="25">
        <v>254799</v>
      </c>
      <c r="K80" s="25">
        <v>14854</v>
      </c>
      <c r="L80" s="25">
        <v>990</v>
      </c>
      <c r="M80" s="99"/>
      <c r="N80" s="25">
        <v>95847</v>
      </c>
      <c r="O80" s="25">
        <v>2372</v>
      </c>
      <c r="P80" s="25"/>
      <c r="Q80" s="25"/>
      <c r="R80" s="61"/>
      <c r="S80" s="111">
        <f t="shared" si="1"/>
        <v>15895593</v>
      </c>
      <c r="T80" s="6"/>
      <c r="U80" s="1"/>
      <c r="V80" s="1"/>
      <c r="W80" s="1"/>
      <c r="X80" s="1"/>
      <c r="Y80" s="1"/>
      <c r="Z80" s="1"/>
      <c r="AA80" s="1"/>
      <c r="AB80" s="1"/>
      <c r="AC80" s="1"/>
      <c r="AD80" s="1"/>
      <c r="AE80" s="1"/>
      <c r="AF80" s="1"/>
      <c r="AG80" s="1"/>
      <c r="AH80" s="1"/>
      <c r="AI80" s="1"/>
      <c r="AJ80" s="1"/>
      <c r="AK80" s="1"/>
      <c r="AL80" s="1"/>
      <c r="AM80" s="1"/>
      <c r="AN80" s="1"/>
      <c r="AO80" s="1"/>
      <c r="AP80" s="1"/>
    </row>
    <row r="81" spans="1:42" x14ac:dyDescent="0.2">
      <c r="A81" s="1"/>
      <c r="B81" s="40"/>
      <c r="C81" s="33" t="s">
        <v>4</v>
      </c>
      <c r="D81" s="60">
        <v>3905460</v>
      </c>
      <c r="E81" s="25">
        <v>5175332</v>
      </c>
      <c r="F81" s="25">
        <v>6125229</v>
      </c>
      <c r="G81" s="25">
        <v>92587</v>
      </c>
      <c r="H81" s="25"/>
      <c r="I81" s="25">
        <v>575</v>
      </c>
      <c r="J81" s="25">
        <v>258298</v>
      </c>
      <c r="K81" s="25">
        <v>14393</v>
      </c>
      <c r="L81" s="25">
        <v>1333</v>
      </c>
      <c r="M81" s="99"/>
      <c r="N81" s="25">
        <v>94498</v>
      </c>
      <c r="O81" s="25">
        <v>1934</v>
      </c>
      <c r="P81" s="25"/>
      <c r="Q81" s="25"/>
      <c r="R81" s="61"/>
      <c r="S81" s="111">
        <f t="shared" si="1"/>
        <v>15669639</v>
      </c>
      <c r="T81" s="6"/>
      <c r="U81" s="1"/>
      <c r="V81" s="1"/>
      <c r="W81" s="1"/>
      <c r="X81" s="1"/>
      <c r="Y81" s="1"/>
      <c r="Z81" s="1"/>
      <c r="AA81" s="1"/>
      <c r="AB81" s="1"/>
      <c r="AC81" s="1"/>
      <c r="AD81" s="1"/>
      <c r="AE81" s="1"/>
      <c r="AF81" s="1"/>
      <c r="AG81" s="1"/>
      <c r="AH81" s="1"/>
      <c r="AI81" s="1"/>
      <c r="AJ81" s="1"/>
      <c r="AK81" s="1"/>
      <c r="AL81" s="1"/>
      <c r="AM81" s="1"/>
      <c r="AN81" s="1"/>
      <c r="AO81" s="1"/>
      <c r="AP81" s="1"/>
    </row>
    <row r="82" spans="1:42" x14ac:dyDescent="0.2">
      <c r="A82" s="1"/>
      <c r="B82" s="40"/>
      <c r="C82" s="33" t="s">
        <v>5</v>
      </c>
      <c r="D82" s="60">
        <v>3944000</v>
      </c>
      <c r="E82" s="25">
        <v>5041720</v>
      </c>
      <c r="F82" s="25">
        <v>6162309</v>
      </c>
      <c r="G82" s="25">
        <v>108667</v>
      </c>
      <c r="H82" s="25"/>
      <c r="I82" s="25">
        <v>569</v>
      </c>
      <c r="J82" s="25">
        <v>263196</v>
      </c>
      <c r="K82" s="25">
        <v>13898</v>
      </c>
      <c r="L82" s="25">
        <v>1837</v>
      </c>
      <c r="M82" s="99"/>
      <c r="N82" s="25">
        <v>93191</v>
      </c>
      <c r="O82" s="25">
        <v>1648</v>
      </c>
      <c r="P82" s="25"/>
      <c r="Q82" s="25"/>
      <c r="R82" s="61"/>
      <c r="S82" s="111">
        <f t="shared" ref="S82:S145" si="2">SUM(D82:R82)</f>
        <v>15631035</v>
      </c>
      <c r="T82" s="6"/>
      <c r="U82" s="1"/>
      <c r="V82" s="1"/>
      <c r="W82" s="1"/>
      <c r="X82" s="1"/>
      <c r="Y82" s="1"/>
      <c r="Z82" s="1"/>
      <c r="AA82" s="1"/>
      <c r="AB82" s="1"/>
      <c r="AC82" s="1"/>
      <c r="AD82" s="1"/>
      <c r="AE82" s="1"/>
      <c r="AF82" s="1"/>
      <c r="AG82" s="1"/>
      <c r="AH82" s="1"/>
      <c r="AI82" s="1"/>
      <c r="AJ82" s="1"/>
      <c r="AK82" s="1"/>
      <c r="AL82" s="1"/>
      <c r="AM82" s="1"/>
      <c r="AN82" s="1"/>
      <c r="AO82" s="1"/>
      <c r="AP82" s="1"/>
    </row>
    <row r="83" spans="1:42" x14ac:dyDescent="0.2">
      <c r="A83" s="1"/>
      <c r="B83" s="76"/>
      <c r="C83" s="33" t="s">
        <v>6</v>
      </c>
      <c r="D83" s="60">
        <v>3982568</v>
      </c>
      <c r="E83" s="25">
        <v>5026059</v>
      </c>
      <c r="F83" s="25">
        <v>6331353</v>
      </c>
      <c r="G83" s="25">
        <v>143843</v>
      </c>
      <c r="H83" s="25"/>
      <c r="I83" s="25">
        <v>585</v>
      </c>
      <c r="J83" s="25">
        <v>271758</v>
      </c>
      <c r="K83" s="25">
        <v>13515</v>
      </c>
      <c r="L83" s="25">
        <v>1226</v>
      </c>
      <c r="M83" s="99"/>
      <c r="N83" s="25">
        <v>94673</v>
      </c>
      <c r="O83" s="25">
        <v>1621</v>
      </c>
      <c r="P83" s="25">
        <v>3004</v>
      </c>
      <c r="Q83" s="25"/>
      <c r="R83" s="61"/>
      <c r="S83" s="111">
        <f t="shared" si="2"/>
        <v>15870205</v>
      </c>
      <c r="T83" s="6"/>
      <c r="U83" s="1"/>
      <c r="V83" s="1"/>
      <c r="W83" s="1"/>
      <c r="X83" s="1"/>
      <c r="Y83" s="1"/>
      <c r="Z83" s="1"/>
      <c r="AA83" s="1"/>
      <c r="AB83" s="1"/>
      <c r="AC83" s="1"/>
      <c r="AD83" s="1"/>
      <c r="AE83" s="1"/>
      <c r="AF83" s="1"/>
      <c r="AG83" s="1"/>
      <c r="AH83" s="1"/>
      <c r="AI83" s="1"/>
      <c r="AJ83" s="1"/>
      <c r="AK83" s="1"/>
      <c r="AL83" s="1"/>
      <c r="AM83" s="1"/>
      <c r="AN83" s="1"/>
      <c r="AO83" s="1"/>
      <c r="AP83" s="1"/>
    </row>
    <row r="84" spans="1:42" x14ac:dyDescent="0.2">
      <c r="A84" s="1"/>
      <c r="B84" s="40"/>
      <c r="C84" s="33" t="s">
        <v>7</v>
      </c>
      <c r="D84" s="60">
        <v>4038939</v>
      </c>
      <c r="E84" s="25">
        <v>4866981</v>
      </c>
      <c r="F84" s="25">
        <v>6307000</v>
      </c>
      <c r="G84" s="25">
        <v>175960</v>
      </c>
      <c r="H84" s="25"/>
      <c r="I84" s="25">
        <v>648</v>
      </c>
      <c r="J84" s="25">
        <v>281521</v>
      </c>
      <c r="K84" s="25">
        <v>13234</v>
      </c>
      <c r="L84" s="25">
        <v>1189</v>
      </c>
      <c r="M84" s="99"/>
      <c r="N84" s="25">
        <v>97156</v>
      </c>
      <c r="O84" s="25">
        <v>1299</v>
      </c>
      <c r="P84" s="25">
        <v>3790</v>
      </c>
      <c r="Q84" s="25"/>
      <c r="R84" s="61"/>
      <c r="S84" s="111">
        <f t="shared" si="2"/>
        <v>15787717</v>
      </c>
      <c r="T84" s="6"/>
      <c r="U84" s="1"/>
      <c r="V84" s="1"/>
      <c r="W84" s="1"/>
      <c r="X84" s="1"/>
      <c r="Y84" s="1"/>
      <c r="Z84" s="1"/>
      <c r="AA84" s="1"/>
      <c r="AB84" s="1"/>
      <c r="AC84" s="1"/>
      <c r="AD84" s="1"/>
      <c r="AE84" s="1"/>
      <c r="AF84" s="1"/>
      <c r="AG84" s="1"/>
      <c r="AH84" s="1"/>
      <c r="AI84" s="1"/>
      <c r="AJ84" s="1"/>
      <c r="AK84" s="1"/>
      <c r="AL84" s="1"/>
      <c r="AM84" s="1"/>
      <c r="AN84" s="1"/>
      <c r="AO84" s="1"/>
      <c r="AP84" s="1"/>
    </row>
    <row r="85" spans="1:42" x14ac:dyDescent="0.2">
      <c r="A85" s="1"/>
      <c r="B85" s="40"/>
      <c r="C85" s="33" t="s">
        <v>8</v>
      </c>
      <c r="D85" s="60">
        <v>4027422</v>
      </c>
      <c r="E85" s="25">
        <v>4926304</v>
      </c>
      <c r="F85" s="25">
        <v>5971310</v>
      </c>
      <c r="G85" s="25">
        <v>194563</v>
      </c>
      <c r="H85" s="25"/>
      <c r="I85" s="25">
        <v>634</v>
      </c>
      <c r="J85" s="25">
        <v>289140</v>
      </c>
      <c r="K85" s="25">
        <v>12744</v>
      </c>
      <c r="L85" s="25">
        <v>1857</v>
      </c>
      <c r="M85" s="99"/>
      <c r="N85" s="25">
        <v>97621</v>
      </c>
      <c r="O85" s="25">
        <v>1087</v>
      </c>
      <c r="P85" s="25">
        <v>4616</v>
      </c>
      <c r="Q85" s="25"/>
      <c r="R85" s="61"/>
      <c r="S85" s="111">
        <f t="shared" si="2"/>
        <v>15527298</v>
      </c>
      <c r="T85" s="6"/>
      <c r="U85" s="1"/>
      <c r="V85" s="1"/>
      <c r="W85" s="1"/>
      <c r="X85" s="1"/>
      <c r="Y85" s="1"/>
      <c r="Z85" s="1"/>
      <c r="AA85" s="1"/>
      <c r="AB85" s="1"/>
      <c r="AC85" s="1"/>
      <c r="AD85" s="1"/>
      <c r="AE85" s="1"/>
      <c r="AF85" s="1"/>
      <c r="AG85" s="1"/>
      <c r="AH85" s="1"/>
      <c r="AI85" s="1"/>
      <c r="AJ85" s="1"/>
      <c r="AK85" s="1"/>
      <c r="AL85" s="1"/>
      <c r="AM85" s="1"/>
      <c r="AN85" s="1"/>
      <c r="AO85" s="1"/>
      <c r="AP85" s="1"/>
    </row>
    <row r="86" spans="1:42" x14ac:dyDescent="0.2">
      <c r="A86" s="1"/>
      <c r="B86" s="76"/>
      <c r="C86" s="33" t="s">
        <v>9</v>
      </c>
      <c r="D86" s="60">
        <v>4035894</v>
      </c>
      <c r="E86" s="25">
        <v>4851344</v>
      </c>
      <c r="F86" s="25">
        <v>5989819</v>
      </c>
      <c r="G86" s="25">
        <v>252077</v>
      </c>
      <c r="H86" s="25"/>
      <c r="I86" s="25">
        <v>705</v>
      </c>
      <c r="J86" s="25">
        <v>296909</v>
      </c>
      <c r="K86" s="25">
        <v>14614</v>
      </c>
      <c r="L86" s="25">
        <v>1785</v>
      </c>
      <c r="M86" s="99"/>
      <c r="N86" s="25">
        <v>105039</v>
      </c>
      <c r="O86" s="25">
        <v>964</v>
      </c>
      <c r="P86" s="25">
        <v>5372</v>
      </c>
      <c r="Q86" s="25"/>
      <c r="R86" s="61"/>
      <c r="S86" s="111">
        <f t="shared" si="2"/>
        <v>15554522</v>
      </c>
      <c r="T86" s="6"/>
      <c r="U86" s="1"/>
      <c r="V86" s="1"/>
      <c r="W86" s="1"/>
      <c r="X86" s="1"/>
      <c r="Y86" s="1"/>
      <c r="Z86" s="1"/>
      <c r="AA86" s="1"/>
      <c r="AB86" s="1"/>
      <c r="AC86" s="1"/>
      <c r="AD86" s="1"/>
      <c r="AE86" s="1"/>
      <c r="AF86" s="1"/>
      <c r="AG86" s="1"/>
      <c r="AH86" s="1"/>
      <c r="AI86" s="1"/>
      <c r="AJ86" s="1"/>
      <c r="AK86" s="1"/>
      <c r="AL86" s="1"/>
      <c r="AM86" s="1"/>
      <c r="AN86" s="1"/>
      <c r="AO86" s="1"/>
      <c r="AP86" s="1"/>
    </row>
    <row r="87" spans="1:42" x14ac:dyDescent="0.2">
      <c r="A87" s="1"/>
      <c r="B87" s="40"/>
      <c r="C87" s="33" t="s">
        <v>10</v>
      </c>
      <c r="D87" s="60">
        <v>4038476</v>
      </c>
      <c r="E87" s="25">
        <v>4760783</v>
      </c>
      <c r="F87" s="25">
        <v>5988383</v>
      </c>
      <c r="G87" s="25">
        <v>220430</v>
      </c>
      <c r="H87" s="25"/>
      <c r="I87" s="25">
        <v>716</v>
      </c>
      <c r="J87" s="25">
        <v>297259</v>
      </c>
      <c r="K87" s="25">
        <v>14671</v>
      </c>
      <c r="L87" s="25">
        <v>1756</v>
      </c>
      <c r="M87" s="99"/>
      <c r="N87" s="25">
        <v>93757</v>
      </c>
      <c r="O87" s="25"/>
      <c r="P87" s="25">
        <v>7526</v>
      </c>
      <c r="Q87" s="25"/>
      <c r="R87" s="61"/>
      <c r="S87" s="111">
        <f t="shared" si="2"/>
        <v>15423757</v>
      </c>
      <c r="T87" s="6"/>
      <c r="U87" s="1"/>
      <c r="V87" s="1"/>
      <c r="W87" s="1"/>
      <c r="X87" s="1"/>
      <c r="Y87" s="1"/>
      <c r="Z87" s="1"/>
      <c r="AA87" s="1"/>
      <c r="AB87" s="1"/>
      <c r="AC87" s="1"/>
      <c r="AD87" s="1"/>
      <c r="AE87" s="1"/>
      <c r="AF87" s="1"/>
      <c r="AG87" s="1"/>
      <c r="AH87" s="1"/>
      <c r="AI87" s="1"/>
      <c r="AJ87" s="1"/>
      <c r="AK87" s="1"/>
      <c r="AL87" s="1"/>
      <c r="AM87" s="1"/>
      <c r="AN87" s="1"/>
      <c r="AO87" s="1"/>
      <c r="AP87" s="1"/>
    </row>
    <row r="88" spans="1:42" ht="13.5" thickBot="1" x14ac:dyDescent="0.25">
      <c r="A88" s="1"/>
      <c r="B88" s="41"/>
      <c r="C88" s="35" t="s">
        <v>11</v>
      </c>
      <c r="D88" s="62">
        <v>4110579</v>
      </c>
      <c r="E88" s="63">
        <v>4958617</v>
      </c>
      <c r="F88" s="63">
        <v>5805037</v>
      </c>
      <c r="G88" s="63">
        <v>275298</v>
      </c>
      <c r="H88" s="63"/>
      <c r="I88" s="63">
        <v>732</v>
      </c>
      <c r="J88" s="63">
        <v>300114</v>
      </c>
      <c r="K88" s="63">
        <v>12531</v>
      </c>
      <c r="L88" s="63">
        <v>1615</v>
      </c>
      <c r="M88" s="100"/>
      <c r="N88" s="63">
        <v>94385</v>
      </c>
      <c r="O88" s="63"/>
      <c r="P88" s="63">
        <v>9060</v>
      </c>
      <c r="Q88" s="63"/>
      <c r="R88" s="64"/>
      <c r="S88" s="112">
        <f t="shared" si="2"/>
        <v>15567968</v>
      </c>
      <c r="T88" s="6"/>
      <c r="U88" s="1"/>
      <c r="V88" s="1"/>
      <c r="W88" s="1"/>
      <c r="X88" s="1"/>
      <c r="Y88" s="1"/>
      <c r="Z88" s="1"/>
      <c r="AA88" s="1"/>
      <c r="AB88" s="1"/>
      <c r="AC88" s="1"/>
      <c r="AD88" s="1"/>
      <c r="AE88" s="1"/>
      <c r="AF88" s="1"/>
      <c r="AG88" s="1"/>
      <c r="AH88" s="1"/>
      <c r="AI88" s="1"/>
      <c r="AJ88" s="1"/>
      <c r="AK88" s="1"/>
      <c r="AL88" s="1"/>
      <c r="AM88" s="1"/>
      <c r="AN88" s="1"/>
      <c r="AO88" s="1"/>
      <c r="AP88" s="1"/>
    </row>
    <row r="89" spans="1:42" x14ac:dyDescent="0.2">
      <c r="A89" s="1"/>
      <c r="B89" s="42">
        <v>2016</v>
      </c>
      <c r="C89" s="31" t="s">
        <v>1</v>
      </c>
      <c r="D89" s="75">
        <v>4208285</v>
      </c>
      <c r="E89" s="65">
        <v>4953811</v>
      </c>
      <c r="F89" s="65">
        <v>5607406</v>
      </c>
      <c r="G89" s="65">
        <v>307473</v>
      </c>
      <c r="H89" s="65"/>
      <c r="I89" s="65">
        <v>668</v>
      </c>
      <c r="J89" s="65">
        <v>310538</v>
      </c>
      <c r="K89" s="65">
        <v>11999</v>
      </c>
      <c r="L89" s="65">
        <v>1724</v>
      </c>
      <c r="M89" s="98"/>
      <c r="N89" s="65">
        <v>90401</v>
      </c>
      <c r="O89" s="65"/>
      <c r="P89" s="65">
        <v>9916</v>
      </c>
      <c r="Q89" s="65"/>
      <c r="R89" s="106"/>
      <c r="S89" s="110">
        <f t="shared" si="2"/>
        <v>15502221</v>
      </c>
      <c r="T89" s="6"/>
      <c r="U89" s="1"/>
      <c r="V89" s="1"/>
      <c r="W89" s="1"/>
      <c r="X89" s="1"/>
      <c r="Y89" s="1"/>
      <c r="Z89" s="1"/>
      <c r="AA89" s="1"/>
      <c r="AB89" s="1"/>
      <c r="AC89" s="1"/>
      <c r="AD89" s="1"/>
      <c r="AE89" s="1"/>
      <c r="AF89" s="1"/>
      <c r="AG89" s="1"/>
      <c r="AH89" s="1"/>
      <c r="AI89" s="1"/>
      <c r="AJ89" s="1"/>
      <c r="AK89" s="1"/>
      <c r="AL89" s="1"/>
      <c r="AM89" s="1"/>
      <c r="AN89" s="1"/>
      <c r="AO89" s="1"/>
      <c r="AP89" s="1"/>
    </row>
    <row r="90" spans="1:42" x14ac:dyDescent="0.2">
      <c r="A90" s="1"/>
      <c r="B90" s="40"/>
      <c r="C90" s="33" t="s">
        <v>33</v>
      </c>
      <c r="D90" s="60">
        <v>4140335</v>
      </c>
      <c r="E90" s="25">
        <v>5052633</v>
      </c>
      <c r="F90" s="25">
        <v>5285466</v>
      </c>
      <c r="G90" s="25">
        <v>314501</v>
      </c>
      <c r="H90" s="25"/>
      <c r="I90" s="25">
        <v>651</v>
      </c>
      <c r="J90" s="25">
        <v>315845</v>
      </c>
      <c r="K90" s="25">
        <v>11412</v>
      </c>
      <c r="L90" s="25">
        <v>1710</v>
      </c>
      <c r="M90" s="99"/>
      <c r="N90" s="25">
        <v>88708</v>
      </c>
      <c r="O90" s="25"/>
      <c r="P90" s="25">
        <v>10589</v>
      </c>
      <c r="Q90" s="25"/>
      <c r="R90" s="61"/>
      <c r="S90" s="111">
        <f t="shared" si="2"/>
        <v>15221850</v>
      </c>
      <c r="T90" s="6"/>
      <c r="U90" s="1"/>
      <c r="V90" s="1"/>
      <c r="W90" s="1"/>
      <c r="X90" s="1"/>
      <c r="Y90" s="1"/>
      <c r="Z90" s="1"/>
      <c r="AA90" s="1"/>
      <c r="AB90" s="1"/>
      <c r="AC90" s="1"/>
      <c r="AD90" s="1"/>
      <c r="AE90" s="1"/>
      <c r="AF90" s="1"/>
      <c r="AG90" s="1"/>
      <c r="AH90" s="1"/>
      <c r="AI90" s="1"/>
      <c r="AJ90" s="1"/>
      <c r="AK90" s="1"/>
      <c r="AL90" s="1"/>
      <c r="AM90" s="1"/>
      <c r="AN90" s="1"/>
      <c r="AO90" s="1"/>
      <c r="AP90" s="1"/>
    </row>
    <row r="91" spans="1:42" x14ac:dyDescent="0.2">
      <c r="A91" s="1"/>
      <c r="B91" s="40"/>
      <c r="C91" s="33" t="s">
        <v>2</v>
      </c>
      <c r="D91" s="60">
        <v>4140335</v>
      </c>
      <c r="E91" s="25">
        <v>5077613</v>
      </c>
      <c r="F91" s="25">
        <v>5150574</v>
      </c>
      <c r="G91" s="25">
        <v>328180</v>
      </c>
      <c r="H91" s="25"/>
      <c r="I91" s="25">
        <v>648</v>
      </c>
      <c r="J91" s="25">
        <v>325366</v>
      </c>
      <c r="K91" s="25">
        <v>11268</v>
      </c>
      <c r="L91" s="25">
        <v>1681</v>
      </c>
      <c r="M91" s="99"/>
      <c r="N91" s="25">
        <v>90121</v>
      </c>
      <c r="O91" s="25"/>
      <c r="P91" s="25">
        <v>11535</v>
      </c>
      <c r="Q91" s="25"/>
      <c r="R91" s="61"/>
      <c r="S91" s="111">
        <f t="shared" si="2"/>
        <v>15137321</v>
      </c>
      <c r="T91" s="6"/>
      <c r="U91" s="1"/>
      <c r="V91" s="1"/>
      <c r="W91" s="1"/>
      <c r="X91" s="1"/>
      <c r="Y91" s="1"/>
      <c r="Z91" s="1"/>
      <c r="AA91" s="1"/>
      <c r="AB91" s="1"/>
      <c r="AC91" s="1"/>
      <c r="AD91" s="1"/>
      <c r="AE91" s="1"/>
      <c r="AF91" s="1"/>
      <c r="AG91" s="1"/>
      <c r="AH91" s="1"/>
      <c r="AI91" s="1"/>
      <c r="AJ91" s="1"/>
      <c r="AK91" s="1"/>
      <c r="AL91" s="1"/>
      <c r="AM91" s="1"/>
      <c r="AN91" s="1"/>
      <c r="AO91" s="1"/>
      <c r="AP91" s="1"/>
    </row>
    <row r="92" spans="1:42" x14ac:dyDescent="0.2">
      <c r="A92" s="1"/>
      <c r="B92" s="76"/>
      <c r="C92" s="33" t="s">
        <v>3</v>
      </c>
      <c r="D92" s="60">
        <v>3931624</v>
      </c>
      <c r="E92" s="25">
        <v>5092576</v>
      </c>
      <c r="F92" s="25">
        <v>4996897</v>
      </c>
      <c r="G92" s="25">
        <v>360098</v>
      </c>
      <c r="H92" s="25"/>
      <c r="I92" s="25">
        <v>652</v>
      </c>
      <c r="J92" s="25">
        <v>336737</v>
      </c>
      <c r="K92" s="25">
        <v>12127</v>
      </c>
      <c r="L92" s="25">
        <v>1639</v>
      </c>
      <c r="M92" s="99"/>
      <c r="N92" s="25">
        <v>89710</v>
      </c>
      <c r="O92" s="25"/>
      <c r="P92" s="25">
        <v>13194</v>
      </c>
      <c r="Q92" s="25"/>
      <c r="R92" s="61"/>
      <c r="S92" s="111">
        <f t="shared" si="2"/>
        <v>14835254</v>
      </c>
      <c r="T92" s="6"/>
      <c r="U92" s="1"/>
      <c r="V92" s="1"/>
      <c r="W92" s="1"/>
      <c r="X92" s="1"/>
      <c r="Y92" s="1"/>
      <c r="Z92" s="1"/>
      <c r="AA92" s="1"/>
      <c r="AB92" s="1"/>
      <c r="AC92" s="1"/>
      <c r="AD92" s="1"/>
      <c r="AE92" s="1"/>
      <c r="AF92" s="1"/>
      <c r="AG92" s="1"/>
      <c r="AH92" s="1"/>
      <c r="AI92" s="1"/>
      <c r="AJ92" s="1"/>
      <c r="AK92" s="1"/>
      <c r="AL92" s="1"/>
      <c r="AM92" s="1"/>
      <c r="AN92" s="1"/>
      <c r="AO92" s="1"/>
      <c r="AP92" s="1"/>
    </row>
    <row r="93" spans="1:42" x14ac:dyDescent="0.2">
      <c r="A93" s="1"/>
      <c r="B93" s="40"/>
      <c r="C93" s="33" t="s">
        <v>4</v>
      </c>
      <c r="D93" s="60">
        <v>4198717</v>
      </c>
      <c r="E93" s="25">
        <v>5107539</v>
      </c>
      <c r="F93" s="25">
        <v>5020507</v>
      </c>
      <c r="G93" s="25">
        <v>447540</v>
      </c>
      <c r="H93" s="25"/>
      <c r="I93" s="25">
        <v>547</v>
      </c>
      <c r="J93" s="25">
        <v>342662</v>
      </c>
      <c r="K93" s="25">
        <v>12020</v>
      </c>
      <c r="L93" s="25">
        <v>1296</v>
      </c>
      <c r="M93" s="99"/>
      <c r="N93" s="25">
        <v>90649</v>
      </c>
      <c r="O93" s="25"/>
      <c r="P93" s="25">
        <v>14019</v>
      </c>
      <c r="Q93" s="25"/>
      <c r="R93" s="61"/>
      <c r="S93" s="111">
        <f t="shared" si="2"/>
        <v>15235496</v>
      </c>
      <c r="T93" s="6"/>
      <c r="U93" s="1"/>
      <c r="V93" s="1"/>
      <c r="W93" s="1"/>
      <c r="X93" s="1"/>
      <c r="Y93" s="1"/>
      <c r="Z93" s="1"/>
      <c r="AA93" s="1"/>
      <c r="AB93" s="1"/>
      <c r="AC93" s="1"/>
      <c r="AD93" s="1"/>
      <c r="AE93" s="1"/>
      <c r="AF93" s="1"/>
      <c r="AG93" s="1"/>
      <c r="AH93" s="1"/>
      <c r="AI93" s="1"/>
      <c r="AJ93" s="1"/>
      <c r="AK93" s="1"/>
      <c r="AL93" s="1"/>
      <c r="AM93" s="1"/>
      <c r="AN93" s="1"/>
      <c r="AO93" s="1"/>
      <c r="AP93" s="1"/>
    </row>
    <row r="94" spans="1:42" x14ac:dyDescent="0.2">
      <c r="A94" s="1"/>
      <c r="B94" s="40"/>
      <c r="C94" s="33" t="s">
        <v>5</v>
      </c>
      <c r="D94" s="60">
        <v>4038467</v>
      </c>
      <c r="E94" s="25">
        <v>4864249</v>
      </c>
      <c r="F94" s="25">
        <v>4840558</v>
      </c>
      <c r="G94" s="25">
        <v>438570</v>
      </c>
      <c r="H94" s="25"/>
      <c r="I94" s="25">
        <v>480</v>
      </c>
      <c r="J94" s="25">
        <v>351607</v>
      </c>
      <c r="K94" s="25">
        <v>11467</v>
      </c>
      <c r="L94" s="25">
        <v>1257</v>
      </c>
      <c r="M94" s="99"/>
      <c r="N94" s="25">
        <v>94143</v>
      </c>
      <c r="O94" s="25"/>
      <c r="P94" s="25">
        <v>14780</v>
      </c>
      <c r="Q94" s="25"/>
      <c r="R94" s="61"/>
      <c r="S94" s="111">
        <f t="shared" si="2"/>
        <v>14655578</v>
      </c>
      <c r="T94" s="6"/>
      <c r="U94" s="1"/>
      <c r="V94" s="1"/>
      <c r="W94" s="1"/>
      <c r="X94" s="1"/>
      <c r="Y94" s="1"/>
      <c r="Z94" s="1"/>
      <c r="AA94" s="1"/>
      <c r="AB94" s="1"/>
      <c r="AC94" s="1"/>
      <c r="AD94" s="1"/>
      <c r="AE94" s="1"/>
      <c r="AF94" s="1"/>
      <c r="AG94" s="1"/>
      <c r="AH94" s="1"/>
      <c r="AI94" s="1"/>
      <c r="AJ94" s="1"/>
      <c r="AK94" s="1"/>
      <c r="AL94" s="1"/>
      <c r="AM94" s="1"/>
      <c r="AN94" s="1"/>
      <c r="AO94" s="1"/>
      <c r="AP94" s="1"/>
    </row>
    <row r="95" spans="1:42" x14ac:dyDescent="0.2">
      <c r="A95" s="1"/>
      <c r="B95" s="40"/>
      <c r="C95" s="33" t="s">
        <v>6</v>
      </c>
      <c r="D95" s="60">
        <v>4038467</v>
      </c>
      <c r="E95" s="25">
        <v>4900475</v>
      </c>
      <c r="F95" s="25">
        <v>4977748</v>
      </c>
      <c r="G95" s="25">
        <v>495531</v>
      </c>
      <c r="H95" s="25"/>
      <c r="I95" s="25">
        <v>429</v>
      </c>
      <c r="J95" s="25">
        <v>360046</v>
      </c>
      <c r="K95" s="25">
        <v>11870</v>
      </c>
      <c r="L95" s="25">
        <v>1694</v>
      </c>
      <c r="M95" s="99"/>
      <c r="N95" s="25">
        <v>93984</v>
      </c>
      <c r="O95" s="25"/>
      <c r="P95" s="25">
        <v>15523</v>
      </c>
      <c r="Q95" s="25"/>
      <c r="R95" s="61"/>
      <c r="S95" s="111">
        <f t="shared" si="2"/>
        <v>14895767</v>
      </c>
      <c r="T95" s="6"/>
      <c r="U95" s="1"/>
      <c r="V95" s="1"/>
      <c r="W95" s="1"/>
      <c r="X95" s="1"/>
      <c r="Y95" s="1"/>
      <c r="Z95" s="1"/>
      <c r="AA95" s="1"/>
      <c r="AB95" s="1"/>
      <c r="AC95" s="1"/>
      <c r="AD95" s="1"/>
      <c r="AE95" s="1"/>
      <c r="AF95" s="1"/>
      <c r="AG95" s="1"/>
      <c r="AH95" s="1"/>
      <c r="AI95" s="1"/>
      <c r="AJ95" s="1"/>
      <c r="AK95" s="1"/>
      <c r="AL95" s="1"/>
      <c r="AM95" s="1"/>
      <c r="AN95" s="1"/>
      <c r="AO95" s="1"/>
      <c r="AP95" s="1"/>
    </row>
    <row r="96" spans="1:42" x14ac:dyDescent="0.2">
      <c r="A96" s="1"/>
      <c r="B96" s="76"/>
      <c r="C96" s="33" t="s">
        <v>7</v>
      </c>
      <c r="D96" s="60">
        <v>4091172</v>
      </c>
      <c r="E96" s="25">
        <v>4832538</v>
      </c>
      <c r="F96" s="25">
        <v>4960007</v>
      </c>
      <c r="G96" s="25">
        <v>507059</v>
      </c>
      <c r="H96" s="25"/>
      <c r="I96" s="25">
        <v>384</v>
      </c>
      <c r="J96" s="25">
        <v>359151</v>
      </c>
      <c r="K96" s="25">
        <v>11865</v>
      </c>
      <c r="L96" s="25">
        <v>514</v>
      </c>
      <c r="M96" s="99"/>
      <c r="N96" s="25">
        <v>96016</v>
      </c>
      <c r="O96" s="25"/>
      <c r="P96" s="25">
        <v>16032</v>
      </c>
      <c r="Q96" s="25"/>
      <c r="R96" s="61"/>
      <c r="S96" s="111">
        <f t="shared" si="2"/>
        <v>14874738</v>
      </c>
      <c r="T96" s="6"/>
      <c r="U96" s="1"/>
      <c r="V96" s="1"/>
      <c r="W96" s="1"/>
      <c r="X96" s="1"/>
      <c r="Y96" s="1"/>
      <c r="Z96" s="1"/>
      <c r="AA96" s="1"/>
      <c r="AB96" s="1"/>
      <c r="AC96" s="1"/>
      <c r="AD96" s="1"/>
      <c r="AE96" s="1"/>
      <c r="AF96" s="1"/>
      <c r="AG96" s="1"/>
      <c r="AH96" s="1"/>
      <c r="AI96" s="1"/>
      <c r="AJ96" s="1"/>
      <c r="AK96" s="1"/>
      <c r="AL96" s="1"/>
      <c r="AM96" s="1"/>
      <c r="AN96" s="1"/>
      <c r="AO96" s="1"/>
      <c r="AP96" s="1"/>
    </row>
    <row r="97" spans="1:42" x14ac:dyDescent="0.2">
      <c r="A97" s="1"/>
      <c r="B97" s="40"/>
      <c r="C97" s="33" t="s">
        <v>8</v>
      </c>
      <c r="D97" s="60">
        <v>4073796</v>
      </c>
      <c r="E97" s="25">
        <v>4717601</v>
      </c>
      <c r="F97" s="25">
        <v>4815455</v>
      </c>
      <c r="G97" s="25">
        <v>514154</v>
      </c>
      <c r="H97" s="25"/>
      <c r="I97" s="25">
        <v>468</v>
      </c>
      <c r="J97" s="25">
        <v>355216</v>
      </c>
      <c r="K97" s="25">
        <v>12027</v>
      </c>
      <c r="L97" s="25">
        <v>486</v>
      </c>
      <c r="M97" s="99"/>
      <c r="N97" s="25">
        <v>91803</v>
      </c>
      <c r="O97" s="25"/>
      <c r="P97" s="25">
        <v>16323</v>
      </c>
      <c r="Q97" s="25"/>
      <c r="R97" s="61"/>
      <c r="S97" s="111">
        <f t="shared" si="2"/>
        <v>14597329</v>
      </c>
      <c r="T97" s="6"/>
      <c r="U97" s="1"/>
      <c r="V97" s="1"/>
      <c r="W97" s="1"/>
      <c r="X97" s="1"/>
      <c r="Y97" s="1"/>
      <c r="Z97" s="1"/>
      <c r="AA97" s="1"/>
      <c r="AB97" s="1"/>
      <c r="AC97" s="1"/>
      <c r="AD97" s="1"/>
      <c r="AE97" s="1"/>
      <c r="AF97" s="1"/>
      <c r="AG97" s="1"/>
      <c r="AH97" s="1"/>
      <c r="AI97" s="1"/>
      <c r="AJ97" s="1"/>
      <c r="AK97" s="1"/>
      <c r="AL97" s="1"/>
      <c r="AM97" s="1"/>
      <c r="AN97" s="1"/>
      <c r="AO97" s="1"/>
      <c r="AP97" s="1"/>
    </row>
    <row r="98" spans="1:42" x14ac:dyDescent="0.2">
      <c r="A98" s="1"/>
      <c r="B98" s="40"/>
      <c r="C98" s="33" t="s">
        <v>9</v>
      </c>
      <c r="D98" s="60">
        <v>4070367</v>
      </c>
      <c r="E98" s="25">
        <v>4519558</v>
      </c>
      <c r="F98" s="25">
        <v>4666585</v>
      </c>
      <c r="G98" s="25">
        <v>561349</v>
      </c>
      <c r="H98" s="25"/>
      <c r="I98" s="25">
        <v>403</v>
      </c>
      <c r="J98" s="25">
        <v>359575</v>
      </c>
      <c r="K98" s="25">
        <v>11168</v>
      </c>
      <c r="L98" s="25">
        <v>430</v>
      </c>
      <c r="M98" s="99"/>
      <c r="N98" s="25">
        <v>91368</v>
      </c>
      <c r="O98" s="25"/>
      <c r="P98" s="25">
        <v>16948</v>
      </c>
      <c r="Q98" s="25"/>
      <c r="R98" s="61"/>
      <c r="S98" s="111">
        <f t="shared" si="2"/>
        <v>14297751</v>
      </c>
      <c r="T98" s="6"/>
      <c r="U98" s="1"/>
      <c r="V98" s="1"/>
      <c r="W98" s="1"/>
      <c r="X98" s="1"/>
      <c r="Y98" s="1"/>
      <c r="Z98" s="1"/>
      <c r="AA98" s="1"/>
      <c r="AB98" s="1"/>
      <c r="AC98" s="1"/>
      <c r="AD98" s="1"/>
      <c r="AE98" s="1"/>
      <c r="AF98" s="1"/>
      <c r="AG98" s="1"/>
      <c r="AH98" s="1"/>
      <c r="AI98" s="1"/>
      <c r="AJ98" s="1"/>
      <c r="AK98" s="1"/>
      <c r="AL98" s="1"/>
      <c r="AM98" s="1"/>
      <c r="AN98" s="1"/>
      <c r="AO98" s="1"/>
      <c r="AP98" s="1"/>
    </row>
    <row r="99" spans="1:42" x14ac:dyDescent="0.2">
      <c r="A99" s="1"/>
      <c r="B99" s="76"/>
      <c r="C99" s="33" t="s">
        <v>10</v>
      </c>
      <c r="D99" s="60">
        <v>4116869</v>
      </c>
      <c r="E99" s="25">
        <v>4367465</v>
      </c>
      <c r="F99" s="25">
        <v>4552902</v>
      </c>
      <c r="G99" s="25">
        <v>588964</v>
      </c>
      <c r="H99" s="25"/>
      <c r="I99" s="25">
        <v>369</v>
      </c>
      <c r="J99" s="25">
        <v>362334</v>
      </c>
      <c r="K99" s="25">
        <v>10341</v>
      </c>
      <c r="L99" s="25">
        <v>389</v>
      </c>
      <c r="M99" s="99"/>
      <c r="N99" s="25">
        <v>90978</v>
      </c>
      <c r="O99" s="25"/>
      <c r="P99" s="25">
        <v>17364</v>
      </c>
      <c r="Q99" s="25"/>
      <c r="R99" s="61"/>
      <c r="S99" s="111">
        <f t="shared" si="2"/>
        <v>14107975</v>
      </c>
      <c r="T99" s="6"/>
      <c r="U99" s="1"/>
      <c r="V99" s="1"/>
      <c r="W99" s="1"/>
      <c r="X99" s="1"/>
      <c r="Y99" s="1"/>
      <c r="Z99" s="1"/>
      <c r="AA99" s="1"/>
      <c r="AB99" s="1"/>
      <c r="AC99" s="1"/>
      <c r="AD99" s="1"/>
      <c r="AE99" s="1"/>
      <c r="AF99" s="1"/>
      <c r="AG99" s="1"/>
      <c r="AH99" s="1"/>
      <c r="AI99" s="1"/>
      <c r="AJ99" s="1"/>
      <c r="AK99" s="1"/>
      <c r="AL99" s="1"/>
      <c r="AM99" s="1"/>
      <c r="AN99" s="1"/>
      <c r="AO99" s="1"/>
      <c r="AP99" s="1"/>
    </row>
    <row r="100" spans="1:42" ht="13.5" thickBot="1" x14ac:dyDescent="0.25">
      <c r="A100" s="1"/>
      <c r="B100" s="41"/>
      <c r="C100" s="35" t="s">
        <v>11</v>
      </c>
      <c r="D100" s="62">
        <v>4451993</v>
      </c>
      <c r="E100" s="63">
        <v>4472316</v>
      </c>
      <c r="F100" s="63">
        <v>4671165</v>
      </c>
      <c r="G100" s="63">
        <v>673680</v>
      </c>
      <c r="H100" s="63"/>
      <c r="I100" s="63">
        <v>357</v>
      </c>
      <c r="J100" s="63">
        <v>351659</v>
      </c>
      <c r="K100" s="63">
        <v>10082</v>
      </c>
      <c r="L100" s="63">
        <v>357</v>
      </c>
      <c r="M100" s="100"/>
      <c r="N100" s="63">
        <v>94261</v>
      </c>
      <c r="O100" s="63"/>
      <c r="P100" s="63">
        <v>20602</v>
      </c>
      <c r="Q100" s="63"/>
      <c r="R100" s="64"/>
      <c r="S100" s="112">
        <f t="shared" si="2"/>
        <v>14746472</v>
      </c>
      <c r="T100" s="6"/>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x14ac:dyDescent="0.2">
      <c r="A101" s="1"/>
      <c r="B101" s="42">
        <v>2017</v>
      </c>
      <c r="C101" s="31" t="s">
        <v>1</v>
      </c>
      <c r="D101" s="75">
        <v>4353541</v>
      </c>
      <c r="E101" s="65">
        <v>4490622</v>
      </c>
      <c r="F101" s="65">
        <v>4614320</v>
      </c>
      <c r="G101" s="65">
        <v>664869</v>
      </c>
      <c r="H101" s="65"/>
      <c r="I101" s="65">
        <v>318</v>
      </c>
      <c r="J101" s="65">
        <v>344877</v>
      </c>
      <c r="K101" s="65">
        <v>9810</v>
      </c>
      <c r="L101" s="65">
        <v>329</v>
      </c>
      <c r="M101" s="98"/>
      <c r="N101" s="65">
        <v>91524</v>
      </c>
      <c r="O101" s="65"/>
      <c r="P101" s="65">
        <v>20876</v>
      </c>
      <c r="Q101" s="65"/>
      <c r="R101" s="106"/>
      <c r="S101" s="110">
        <f t="shared" si="2"/>
        <v>14591086</v>
      </c>
      <c r="T101" s="6"/>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x14ac:dyDescent="0.2">
      <c r="A102" s="1"/>
      <c r="B102" s="40"/>
      <c r="C102" s="33" t="s">
        <v>33</v>
      </c>
      <c r="D102" s="60">
        <v>4008541</v>
      </c>
      <c r="E102" s="25">
        <v>4170724</v>
      </c>
      <c r="F102" s="25">
        <v>4390492</v>
      </c>
      <c r="G102" s="25">
        <v>666008</v>
      </c>
      <c r="H102" s="25"/>
      <c r="I102" s="25">
        <v>306</v>
      </c>
      <c r="J102" s="25">
        <v>332120</v>
      </c>
      <c r="K102" s="25">
        <v>9625</v>
      </c>
      <c r="L102" s="25">
        <v>309</v>
      </c>
      <c r="M102" s="99"/>
      <c r="N102" s="25">
        <v>88833</v>
      </c>
      <c r="O102" s="25"/>
      <c r="P102" s="25">
        <v>21048</v>
      </c>
      <c r="Q102" s="25"/>
      <c r="R102" s="61"/>
      <c r="S102" s="111">
        <f t="shared" si="2"/>
        <v>13688006</v>
      </c>
      <c r="T102" s="6"/>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x14ac:dyDescent="0.2">
      <c r="A103" s="1"/>
      <c r="B103" s="40"/>
      <c r="C103" s="33" t="s">
        <v>2</v>
      </c>
      <c r="D103" s="60">
        <v>3969860</v>
      </c>
      <c r="E103" s="25">
        <v>4092373</v>
      </c>
      <c r="F103" s="25">
        <v>4465326</v>
      </c>
      <c r="G103" s="25">
        <v>722572</v>
      </c>
      <c r="H103" s="25"/>
      <c r="I103" s="25">
        <v>272</v>
      </c>
      <c r="J103" s="25">
        <v>314841</v>
      </c>
      <c r="K103" s="25">
        <v>10042</v>
      </c>
      <c r="L103" s="25">
        <v>284</v>
      </c>
      <c r="M103" s="99"/>
      <c r="N103" s="25">
        <v>89251</v>
      </c>
      <c r="O103" s="25"/>
      <c r="P103" s="25">
        <v>21116</v>
      </c>
      <c r="Q103" s="25"/>
      <c r="R103" s="61"/>
      <c r="S103" s="111">
        <f t="shared" si="2"/>
        <v>13685937</v>
      </c>
      <c r="T103" s="6"/>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x14ac:dyDescent="0.2">
      <c r="A104" s="1"/>
      <c r="B104" s="76"/>
      <c r="C104" s="33" t="s">
        <v>3</v>
      </c>
      <c r="D104" s="60">
        <v>4143181</v>
      </c>
      <c r="E104" s="25">
        <v>3948172</v>
      </c>
      <c r="F104" s="25">
        <v>4303272</v>
      </c>
      <c r="G104" s="25">
        <v>740641</v>
      </c>
      <c r="H104" s="25"/>
      <c r="I104" s="25">
        <v>251</v>
      </c>
      <c r="J104" s="25">
        <v>301548</v>
      </c>
      <c r="K104" s="25">
        <v>10048</v>
      </c>
      <c r="L104" s="25">
        <v>255</v>
      </c>
      <c r="M104" s="99"/>
      <c r="N104" s="25">
        <v>86428</v>
      </c>
      <c r="O104" s="25"/>
      <c r="P104" s="25">
        <v>21122</v>
      </c>
      <c r="Q104" s="25"/>
      <c r="R104" s="61"/>
      <c r="S104" s="111">
        <f t="shared" si="2"/>
        <v>13554918</v>
      </c>
      <c r="T104" s="6"/>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x14ac:dyDescent="0.2">
      <c r="A105" s="1"/>
      <c r="B105" s="40"/>
      <c r="C105" s="33" t="s">
        <v>4</v>
      </c>
      <c r="D105" s="60">
        <v>4034901</v>
      </c>
      <c r="E105" s="25">
        <v>3853986</v>
      </c>
      <c r="F105" s="25">
        <v>4473123</v>
      </c>
      <c r="G105" s="25">
        <v>793555</v>
      </c>
      <c r="H105" s="25"/>
      <c r="I105" s="25">
        <v>226</v>
      </c>
      <c r="J105" s="25">
        <v>296397</v>
      </c>
      <c r="K105" s="25">
        <v>10005</v>
      </c>
      <c r="L105" s="25">
        <v>242</v>
      </c>
      <c r="M105" s="99"/>
      <c r="N105" s="25">
        <v>86290</v>
      </c>
      <c r="O105" s="25"/>
      <c r="P105" s="25">
        <v>21231</v>
      </c>
      <c r="Q105" s="25"/>
      <c r="R105" s="61"/>
      <c r="S105" s="111">
        <f t="shared" si="2"/>
        <v>13569956</v>
      </c>
      <c r="T105" s="6"/>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2">
      <c r="A106" s="1"/>
      <c r="B106" s="40"/>
      <c r="C106" s="33" t="s">
        <v>5</v>
      </c>
      <c r="D106" s="60">
        <v>3878393</v>
      </c>
      <c r="E106" s="25">
        <v>3862863</v>
      </c>
      <c r="F106" s="25">
        <v>4411297</v>
      </c>
      <c r="G106" s="25">
        <v>780580</v>
      </c>
      <c r="H106" s="25"/>
      <c r="I106" s="25">
        <v>222</v>
      </c>
      <c r="J106" s="25">
        <v>282526</v>
      </c>
      <c r="K106" s="25">
        <v>9819</v>
      </c>
      <c r="L106" s="25">
        <v>231</v>
      </c>
      <c r="M106" s="99"/>
      <c r="N106" s="25">
        <v>83653</v>
      </c>
      <c r="O106" s="25"/>
      <c r="P106" s="25">
        <v>21317</v>
      </c>
      <c r="Q106" s="25"/>
      <c r="R106" s="61"/>
      <c r="S106" s="111">
        <f t="shared" si="2"/>
        <v>13330901</v>
      </c>
      <c r="T106" s="6"/>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x14ac:dyDescent="0.2">
      <c r="A107" s="1"/>
      <c r="B107" s="76"/>
      <c r="C107" s="33" t="s">
        <v>6</v>
      </c>
      <c r="D107" s="60">
        <v>3821303</v>
      </c>
      <c r="E107" s="25">
        <v>3812726</v>
      </c>
      <c r="F107" s="25">
        <v>4483007</v>
      </c>
      <c r="G107" s="25">
        <v>821404</v>
      </c>
      <c r="H107" s="25"/>
      <c r="I107" s="25">
        <v>211</v>
      </c>
      <c r="J107" s="25">
        <v>267578</v>
      </c>
      <c r="K107" s="25">
        <v>9685</v>
      </c>
      <c r="L107" s="25">
        <v>237</v>
      </c>
      <c r="M107" s="99"/>
      <c r="N107" s="25">
        <v>81710</v>
      </c>
      <c r="O107" s="25"/>
      <c r="P107" s="25">
        <v>21391</v>
      </c>
      <c r="Q107" s="25"/>
      <c r="R107" s="61"/>
      <c r="S107" s="111">
        <f t="shared" si="2"/>
        <v>13319252</v>
      </c>
      <c r="T107" s="6"/>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x14ac:dyDescent="0.2">
      <c r="A108" s="1"/>
      <c r="B108" s="40"/>
      <c r="C108" s="33" t="s">
        <v>7</v>
      </c>
      <c r="D108" s="60">
        <v>3792967</v>
      </c>
      <c r="E108" s="25">
        <v>3828796</v>
      </c>
      <c r="F108" s="25">
        <v>4373497</v>
      </c>
      <c r="G108" s="25">
        <v>832358</v>
      </c>
      <c r="H108" s="25"/>
      <c r="I108" s="25">
        <v>193</v>
      </c>
      <c r="J108" s="25">
        <v>252719</v>
      </c>
      <c r="K108" s="25">
        <v>9517</v>
      </c>
      <c r="L108" s="25">
        <v>227</v>
      </c>
      <c r="M108" s="99"/>
      <c r="N108" s="25">
        <v>80106</v>
      </c>
      <c r="O108" s="25"/>
      <c r="P108" s="25">
        <v>21437</v>
      </c>
      <c r="Q108" s="25"/>
      <c r="R108" s="61"/>
      <c r="S108" s="111">
        <f t="shared" si="2"/>
        <v>13191817</v>
      </c>
      <c r="T108" s="6"/>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x14ac:dyDescent="0.2">
      <c r="A109" s="1"/>
      <c r="B109" s="40"/>
      <c r="C109" s="33" t="s">
        <v>8</v>
      </c>
      <c r="D109" s="60">
        <v>3852449</v>
      </c>
      <c r="E109" s="25">
        <v>3843660</v>
      </c>
      <c r="F109" s="25">
        <v>4518018</v>
      </c>
      <c r="G109" s="25">
        <v>850009</v>
      </c>
      <c r="H109" s="25"/>
      <c r="I109" s="25">
        <v>175</v>
      </c>
      <c r="J109" s="25">
        <v>243159</v>
      </c>
      <c r="K109" s="25">
        <v>9298</v>
      </c>
      <c r="L109" s="25">
        <v>215</v>
      </c>
      <c r="M109" s="99"/>
      <c r="N109" s="25">
        <v>75890</v>
      </c>
      <c r="O109" s="25"/>
      <c r="P109" s="25">
        <v>21163</v>
      </c>
      <c r="Q109" s="25"/>
      <c r="R109" s="61"/>
      <c r="S109" s="111">
        <f t="shared" si="2"/>
        <v>13414036</v>
      </c>
      <c r="T109" s="6"/>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x14ac:dyDescent="0.2">
      <c r="A110" s="1"/>
      <c r="B110" s="76"/>
      <c r="C110" s="33" t="s">
        <v>9</v>
      </c>
      <c r="D110" s="60">
        <v>3849124</v>
      </c>
      <c r="E110" s="25">
        <v>3895898</v>
      </c>
      <c r="F110" s="25">
        <v>4283432</v>
      </c>
      <c r="G110" s="25">
        <v>868453</v>
      </c>
      <c r="H110" s="25"/>
      <c r="I110" s="25">
        <v>171</v>
      </c>
      <c r="J110" s="25">
        <v>233470</v>
      </c>
      <c r="K110" s="25">
        <v>9005</v>
      </c>
      <c r="L110" s="25">
        <v>205</v>
      </c>
      <c r="M110" s="99"/>
      <c r="N110" s="25">
        <v>72104</v>
      </c>
      <c r="O110" s="25"/>
      <c r="P110" s="25">
        <v>21522</v>
      </c>
      <c r="Q110" s="25"/>
      <c r="R110" s="61"/>
      <c r="S110" s="111">
        <f t="shared" si="2"/>
        <v>13233384</v>
      </c>
      <c r="T110" s="6"/>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x14ac:dyDescent="0.2">
      <c r="A111" s="1"/>
      <c r="B111" s="40"/>
      <c r="C111" s="33" t="s">
        <v>10</v>
      </c>
      <c r="D111" s="60">
        <v>3822546</v>
      </c>
      <c r="E111" s="25">
        <v>3916133</v>
      </c>
      <c r="F111" s="25">
        <v>4398556</v>
      </c>
      <c r="G111" s="25">
        <v>883967</v>
      </c>
      <c r="H111" s="25"/>
      <c r="I111" s="25">
        <v>164</v>
      </c>
      <c r="J111" s="25">
        <v>233581</v>
      </c>
      <c r="K111" s="25">
        <v>9244</v>
      </c>
      <c r="L111" s="25">
        <v>208</v>
      </c>
      <c r="M111" s="99"/>
      <c r="N111" s="25">
        <v>68199</v>
      </c>
      <c r="O111" s="25"/>
      <c r="P111" s="25">
        <v>21576</v>
      </c>
      <c r="Q111" s="25"/>
      <c r="R111" s="61"/>
      <c r="S111" s="111">
        <f t="shared" si="2"/>
        <v>13354174</v>
      </c>
      <c r="T111" s="6"/>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13.5" thickBot="1" x14ac:dyDescent="0.25">
      <c r="A112" s="1"/>
      <c r="B112" s="41"/>
      <c r="C112" s="35" t="s">
        <v>11</v>
      </c>
      <c r="D112" s="62">
        <v>3850182</v>
      </c>
      <c r="E112" s="63">
        <v>3865399</v>
      </c>
      <c r="F112" s="63">
        <v>4102683</v>
      </c>
      <c r="G112" s="63">
        <v>987432</v>
      </c>
      <c r="H112" s="63"/>
      <c r="I112" s="63">
        <v>158</v>
      </c>
      <c r="J112" s="63">
        <v>234343</v>
      </c>
      <c r="K112" s="63">
        <v>9262</v>
      </c>
      <c r="L112" s="63">
        <v>195</v>
      </c>
      <c r="M112" s="100"/>
      <c r="N112" s="63">
        <v>64246</v>
      </c>
      <c r="O112" s="63"/>
      <c r="P112" s="63">
        <v>21212</v>
      </c>
      <c r="Q112" s="63"/>
      <c r="R112" s="64"/>
      <c r="S112" s="112">
        <f t="shared" si="2"/>
        <v>13135112</v>
      </c>
      <c r="T112" s="6"/>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x14ac:dyDescent="0.2">
      <c r="A113" s="1"/>
      <c r="B113" s="42">
        <v>2018</v>
      </c>
      <c r="C113" s="31" t="s">
        <v>1</v>
      </c>
      <c r="D113" s="75">
        <v>3860233</v>
      </c>
      <c r="E113" s="65">
        <v>3910422</v>
      </c>
      <c r="F113" s="65">
        <v>3833863</v>
      </c>
      <c r="G113" s="65">
        <v>998052</v>
      </c>
      <c r="H113" s="65"/>
      <c r="I113" s="65">
        <v>147</v>
      </c>
      <c r="J113" s="65">
        <v>229580</v>
      </c>
      <c r="K113" s="65">
        <v>9247</v>
      </c>
      <c r="L113" s="65">
        <v>178</v>
      </c>
      <c r="M113" s="98"/>
      <c r="N113" s="65">
        <v>59377</v>
      </c>
      <c r="O113" s="65"/>
      <c r="P113" s="65">
        <v>19303</v>
      </c>
      <c r="Q113" s="65"/>
      <c r="R113" s="106"/>
      <c r="S113" s="110">
        <f t="shared" si="2"/>
        <v>12920402</v>
      </c>
      <c r="T113" s="6"/>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x14ac:dyDescent="0.2">
      <c r="A114" s="1"/>
      <c r="B114" s="40"/>
      <c r="C114" s="33" t="s">
        <v>33</v>
      </c>
      <c r="D114" s="60">
        <v>3883756</v>
      </c>
      <c r="E114" s="25">
        <v>3854937</v>
      </c>
      <c r="F114" s="25">
        <v>3825491</v>
      </c>
      <c r="G114" s="25">
        <v>1003644</v>
      </c>
      <c r="H114" s="25"/>
      <c r="I114" s="25">
        <v>135</v>
      </c>
      <c r="J114" s="25">
        <v>223075</v>
      </c>
      <c r="K114" s="25">
        <v>8873</v>
      </c>
      <c r="L114" s="25">
        <v>178</v>
      </c>
      <c r="M114" s="99"/>
      <c r="N114" s="25">
        <v>52498</v>
      </c>
      <c r="O114" s="25"/>
      <c r="P114" s="25">
        <v>17832</v>
      </c>
      <c r="Q114" s="25"/>
      <c r="R114" s="61"/>
      <c r="S114" s="111">
        <f t="shared" si="2"/>
        <v>12870419</v>
      </c>
      <c r="T114" s="6"/>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x14ac:dyDescent="0.2">
      <c r="A115" s="1"/>
      <c r="B115" s="40"/>
      <c r="C115" s="33" t="s">
        <v>2</v>
      </c>
      <c r="D115" s="60">
        <v>3903409</v>
      </c>
      <c r="E115" s="25">
        <v>3989021</v>
      </c>
      <c r="F115" s="25">
        <v>3811969</v>
      </c>
      <c r="G115" s="25">
        <v>1068429</v>
      </c>
      <c r="H115" s="25"/>
      <c r="I115" s="25">
        <v>141</v>
      </c>
      <c r="J115" s="25">
        <v>220459</v>
      </c>
      <c r="K115" s="25">
        <v>8996</v>
      </c>
      <c r="L115" s="25">
        <v>161</v>
      </c>
      <c r="M115" s="99"/>
      <c r="N115" s="25">
        <v>46582</v>
      </c>
      <c r="O115" s="25"/>
      <c r="P115" s="25">
        <v>18144</v>
      </c>
      <c r="Q115" s="25"/>
      <c r="R115" s="61"/>
      <c r="S115" s="111">
        <f t="shared" si="2"/>
        <v>13067311</v>
      </c>
      <c r="T115" s="6"/>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x14ac:dyDescent="0.2">
      <c r="A116" s="1"/>
      <c r="B116" s="76"/>
      <c r="C116" s="33" t="s">
        <v>3</v>
      </c>
      <c r="D116" s="60">
        <v>3852141</v>
      </c>
      <c r="E116" s="25">
        <v>3924375</v>
      </c>
      <c r="F116" s="25">
        <v>3798497</v>
      </c>
      <c r="G116" s="25">
        <v>1090050</v>
      </c>
      <c r="H116" s="25"/>
      <c r="I116" s="25">
        <v>121</v>
      </c>
      <c r="J116" s="25">
        <v>218648</v>
      </c>
      <c r="K116" s="25">
        <v>8802</v>
      </c>
      <c r="L116" s="25">
        <v>158</v>
      </c>
      <c r="M116" s="99"/>
      <c r="N116" s="25">
        <v>39777</v>
      </c>
      <c r="O116" s="25"/>
      <c r="P116" s="25">
        <v>18132</v>
      </c>
      <c r="Q116" s="25"/>
      <c r="R116" s="61"/>
      <c r="S116" s="111">
        <f t="shared" si="2"/>
        <v>12950701</v>
      </c>
      <c r="T116" s="6"/>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x14ac:dyDescent="0.2">
      <c r="A117" s="1"/>
      <c r="B117" s="40"/>
      <c r="C117" s="33" t="s">
        <v>4</v>
      </c>
      <c r="D117" s="60">
        <v>3814632</v>
      </c>
      <c r="E117" s="25">
        <v>3935553</v>
      </c>
      <c r="F117" s="25">
        <v>3777017</v>
      </c>
      <c r="G117" s="25">
        <v>1121663</v>
      </c>
      <c r="H117" s="25"/>
      <c r="I117" s="25">
        <v>119</v>
      </c>
      <c r="J117" s="25">
        <v>213696</v>
      </c>
      <c r="K117" s="25">
        <v>8861</v>
      </c>
      <c r="L117" s="25">
        <v>149</v>
      </c>
      <c r="M117" s="99"/>
      <c r="N117" s="25">
        <v>24887</v>
      </c>
      <c r="O117" s="25"/>
      <c r="P117" s="25">
        <v>16220</v>
      </c>
      <c r="Q117" s="25"/>
      <c r="R117" s="61"/>
      <c r="S117" s="111">
        <f t="shared" si="2"/>
        <v>12912797</v>
      </c>
      <c r="T117" s="6"/>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x14ac:dyDescent="0.2">
      <c r="A118" s="1"/>
      <c r="B118" s="40"/>
      <c r="C118" s="33" t="s">
        <v>5</v>
      </c>
      <c r="D118" s="60">
        <v>3775484</v>
      </c>
      <c r="E118" s="25">
        <v>3892250</v>
      </c>
      <c r="F118" s="25">
        <v>3752774</v>
      </c>
      <c r="G118" s="25">
        <v>1166594</v>
      </c>
      <c r="H118" s="25"/>
      <c r="I118" s="25">
        <v>115</v>
      </c>
      <c r="J118" s="25">
        <v>202588</v>
      </c>
      <c r="K118" s="25">
        <v>8934</v>
      </c>
      <c r="L118" s="25">
        <v>138</v>
      </c>
      <c r="M118" s="99"/>
      <c r="N118" s="25">
        <v>17847</v>
      </c>
      <c r="O118" s="25"/>
      <c r="P118" s="25">
        <v>16383</v>
      </c>
      <c r="Q118" s="25"/>
      <c r="R118" s="61"/>
      <c r="S118" s="111">
        <f t="shared" si="2"/>
        <v>12833107</v>
      </c>
      <c r="T118" s="6"/>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x14ac:dyDescent="0.2">
      <c r="A119" s="1"/>
      <c r="B119" s="76"/>
      <c r="C119" s="33" t="s">
        <v>6</v>
      </c>
      <c r="D119" s="60">
        <v>3752182</v>
      </c>
      <c r="E119" s="25">
        <v>3672240</v>
      </c>
      <c r="F119" s="25">
        <v>3748842</v>
      </c>
      <c r="G119" s="25">
        <v>1244359</v>
      </c>
      <c r="H119" s="25"/>
      <c r="I119" s="25">
        <v>98</v>
      </c>
      <c r="J119" s="25">
        <v>196542</v>
      </c>
      <c r="K119" s="25">
        <v>8903</v>
      </c>
      <c r="L119" s="25">
        <v>133</v>
      </c>
      <c r="M119" s="99"/>
      <c r="N119" s="25">
        <v>14018</v>
      </c>
      <c r="O119" s="25"/>
      <c r="P119" s="25">
        <v>16429</v>
      </c>
      <c r="Q119" s="25"/>
      <c r="R119" s="61"/>
      <c r="S119" s="111">
        <f t="shared" si="2"/>
        <v>12653746</v>
      </c>
      <c r="T119" s="6"/>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2">
      <c r="A120" s="1"/>
      <c r="B120" s="40"/>
      <c r="C120" s="33" t="s">
        <v>7</v>
      </c>
      <c r="D120" s="60">
        <v>3801743</v>
      </c>
      <c r="E120" s="25">
        <v>3872385</v>
      </c>
      <c r="F120" s="25">
        <v>3695509</v>
      </c>
      <c r="G120" s="25">
        <v>1304897</v>
      </c>
      <c r="H120" s="25"/>
      <c r="I120" s="25">
        <v>96</v>
      </c>
      <c r="J120" s="25">
        <v>209651</v>
      </c>
      <c r="K120" s="25">
        <v>9054</v>
      </c>
      <c r="L120" s="25">
        <v>121</v>
      </c>
      <c r="M120" s="99"/>
      <c r="N120" s="25">
        <v>11122</v>
      </c>
      <c r="O120" s="25"/>
      <c r="P120" s="25">
        <v>18724</v>
      </c>
      <c r="Q120" s="25"/>
      <c r="R120" s="61"/>
      <c r="S120" s="111">
        <f t="shared" si="2"/>
        <v>12923302</v>
      </c>
      <c r="T120" s="6"/>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x14ac:dyDescent="0.2">
      <c r="A121" s="1"/>
      <c r="B121" s="40"/>
      <c r="C121" s="33" t="s">
        <v>8</v>
      </c>
      <c r="D121" s="60">
        <v>3849029</v>
      </c>
      <c r="E121" s="25">
        <v>3796732</v>
      </c>
      <c r="F121" s="25">
        <v>3677586</v>
      </c>
      <c r="G121" s="25">
        <v>1323666</v>
      </c>
      <c r="H121" s="25"/>
      <c r="I121" s="25">
        <v>96</v>
      </c>
      <c r="J121" s="25">
        <v>205779</v>
      </c>
      <c r="K121" s="25">
        <v>8869</v>
      </c>
      <c r="L121" s="25">
        <v>122</v>
      </c>
      <c r="M121" s="99"/>
      <c r="N121" s="25">
        <v>4415</v>
      </c>
      <c r="O121" s="25"/>
      <c r="P121" s="25">
        <v>18947</v>
      </c>
      <c r="Q121" s="25"/>
      <c r="R121" s="61"/>
      <c r="S121" s="111">
        <f t="shared" si="2"/>
        <v>12885241</v>
      </c>
      <c r="T121" s="6"/>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2">
      <c r="A122" s="1"/>
      <c r="B122" s="76"/>
      <c r="C122" s="33" t="s">
        <v>9</v>
      </c>
      <c r="D122" s="60">
        <v>3883886</v>
      </c>
      <c r="E122" s="25">
        <v>3814679</v>
      </c>
      <c r="F122" s="25">
        <v>3716109</v>
      </c>
      <c r="G122" s="25">
        <v>1398563</v>
      </c>
      <c r="H122" s="25"/>
      <c r="I122" s="25">
        <v>91</v>
      </c>
      <c r="J122" s="25">
        <v>212528</v>
      </c>
      <c r="K122" s="25">
        <v>9093</v>
      </c>
      <c r="L122" s="25">
        <v>124</v>
      </c>
      <c r="M122" s="99"/>
      <c r="N122" s="25"/>
      <c r="O122" s="25"/>
      <c r="P122" s="25">
        <v>19278</v>
      </c>
      <c r="Q122" s="25"/>
      <c r="R122" s="61"/>
      <c r="S122" s="111">
        <f t="shared" si="2"/>
        <v>13054351</v>
      </c>
      <c r="T122" s="6"/>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x14ac:dyDescent="0.2">
      <c r="A123" s="1"/>
      <c r="B123" s="40"/>
      <c r="C123" s="33" t="s">
        <v>10</v>
      </c>
      <c r="D123" s="60">
        <v>3926198</v>
      </c>
      <c r="E123" s="25">
        <v>3739297</v>
      </c>
      <c r="F123" s="25">
        <v>3496366</v>
      </c>
      <c r="G123" s="25">
        <v>1427439</v>
      </c>
      <c r="H123" s="25"/>
      <c r="I123" s="25">
        <v>83</v>
      </c>
      <c r="J123" s="25">
        <v>215980</v>
      </c>
      <c r="K123" s="25">
        <v>8802</v>
      </c>
      <c r="L123" s="25">
        <v>112</v>
      </c>
      <c r="M123" s="99"/>
      <c r="N123" s="25"/>
      <c r="O123" s="25"/>
      <c r="P123" s="25">
        <v>18318</v>
      </c>
      <c r="Q123" s="25"/>
      <c r="R123" s="61"/>
      <c r="S123" s="111">
        <f t="shared" si="2"/>
        <v>12832595</v>
      </c>
      <c r="T123" s="6"/>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13.5" thickBot="1" x14ac:dyDescent="0.25">
      <c r="A124" s="1"/>
      <c r="B124" s="41"/>
      <c r="C124" s="35" t="s">
        <v>11</v>
      </c>
      <c r="D124" s="62">
        <v>3927762</v>
      </c>
      <c r="E124" s="63">
        <v>3887335</v>
      </c>
      <c r="F124" s="63">
        <v>3507658</v>
      </c>
      <c r="G124" s="63">
        <v>1556716</v>
      </c>
      <c r="H124" s="63"/>
      <c r="I124" s="63">
        <v>80</v>
      </c>
      <c r="J124" s="63">
        <v>217534</v>
      </c>
      <c r="K124" s="63">
        <v>8981</v>
      </c>
      <c r="L124" s="63">
        <v>110</v>
      </c>
      <c r="M124" s="100"/>
      <c r="N124" s="63"/>
      <c r="O124" s="63"/>
      <c r="P124" s="63">
        <v>21273</v>
      </c>
      <c r="Q124" s="63"/>
      <c r="R124" s="64"/>
      <c r="S124" s="112">
        <f t="shared" si="2"/>
        <v>13127449</v>
      </c>
      <c r="T124" s="6"/>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x14ac:dyDescent="0.2">
      <c r="A125" s="1"/>
      <c r="B125" s="42">
        <v>2019</v>
      </c>
      <c r="C125" s="31" t="s">
        <v>1</v>
      </c>
      <c r="D125" s="75">
        <v>3869391</v>
      </c>
      <c r="E125" s="65">
        <v>3926927</v>
      </c>
      <c r="F125" s="65">
        <v>3437419</v>
      </c>
      <c r="G125" s="65">
        <v>1683353</v>
      </c>
      <c r="H125" s="65"/>
      <c r="I125" s="65">
        <v>73</v>
      </c>
      <c r="J125" s="65">
        <v>215257</v>
      </c>
      <c r="K125" s="65">
        <v>8832</v>
      </c>
      <c r="L125" s="65">
        <v>104</v>
      </c>
      <c r="M125" s="98"/>
      <c r="N125" s="65"/>
      <c r="O125" s="65"/>
      <c r="P125" s="65">
        <v>28222</v>
      </c>
      <c r="Q125" s="65"/>
      <c r="R125" s="106"/>
      <c r="S125" s="110">
        <f t="shared" si="2"/>
        <v>13169578</v>
      </c>
      <c r="T125" s="6"/>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x14ac:dyDescent="0.2">
      <c r="A126" s="1"/>
      <c r="B126" s="40"/>
      <c r="C126" s="33" t="s">
        <v>33</v>
      </c>
      <c r="D126" s="60">
        <v>3912295</v>
      </c>
      <c r="E126" s="25">
        <v>3907335</v>
      </c>
      <c r="F126" s="25">
        <v>3187701</v>
      </c>
      <c r="G126" s="25">
        <v>1657640</v>
      </c>
      <c r="H126" s="25"/>
      <c r="I126" s="25">
        <v>65</v>
      </c>
      <c r="J126" s="25">
        <v>215502</v>
      </c>
      <c r="K126" s="25">
        <v>8765</v>
      </c>
      <c r="L126" s="25">
        <v>97</v>
      </c>
      <c r="M126" s="99"/>
      <c r="N126" s="25"/>
      <c r="O126" s="25"/>
      <c r="P126" s="25">
        <v>28039</v>
      </c>
      <c r="Q126" s="25"/>
      <c r="R126" s="61"/>
      <c r="S126" s="111">
        <f t="shared" si="2"/>
        <v>12917439</v>
      </c>
      <c r="T126" s="6"/>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x14ac:dyDescent="0.2">
      <c r="A127" s="1"/>
      <c r="B127" s="40"/>
      <c r="C127" s="33" t="s">
        <v>2</v>
      </c>
      <c r="D127" s="60">
        <v>3925228</v>
      </c>
      <c r="E127" s="25">
        <v>3842105</v>
      </c>
      <c r="F127" s="25">
        <v>3482465</v>
      </c>
      <c r="G127" s="25">
        <v>1712187</v>
      </c>
      <c r="H127" s="25"/>
      <c r="I127" s="25">
        <v>71</v>
      </c>
      <c r="J127" s="25">
        <v>214631</v>
      </c>
      <c r="K127" s="25">
        <v>9077</v>
      </c>
      <c r="L127" s="25">
        <v>99</v>
      </c>
      <c r="M127" s="99"/>
      <c r="N127" s="25"/>
      <c r="O127" s="25"/>
      <c r="P127" s="25">
        <v>30345</v>
      </c>
      <c r="Q127" s="25"/>
      <c r="R127" s="61"/>
      <c r="S127" s="111">
        <f t="shared" si="2"/>
        <v>13216208</v>
      </c>
      <c r="T127" s="6"/>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x14ac:dyDescent="0.2">
      <c r="A128" s="1"/>
      <c r="B128" s="40"/>
      <c r="C128" s="33" t="s">
        <v>3</v>
      </c>
      <c r="D128" s="60">
        <v>3931992</v>
      </c>
      <c r="E128" s="25">
        <v>3689188</v>
      </c>
      <c r="F128" s="25">
        <v>3618038</v>
      </c>
      <c r="G128" s="25">
        <v>1697726</v>
      </c>
      <c r="H128" s="25"/>
      <c r="I128" s="25">
        <v>63</v>
      </c>
      <c r="J128" s="25">
        <v>216532</v>
      </c>
      <c r="K128" s="25">
        <v>8925</v>
      </c>
      <c r="L128" s="25">
        <v>92</v>
      </c>
      <c r="M128" s="99"/>
      <c r="N128" s="25"/>
      <c r="O128" s="25"/>
      <c r="P128" s="25">
        <v>18328</v>
      </c>
      <c r="Q128" s="25"/>
      <c r="R128" s="61"/>
      <c r="S128" s="111">
        <f t="shared" si="2"/>
        <v>13180884</v>
      </c>
      <c r="T128" s="6"/>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x14ac:dyDescent="0.2">
      <c r="A129" s="1"/>
      <c r="B129" s="40"/>
      <c r="C129" s="33" t="s">
        <v>4</v>
      </c>
      <c r="D129" s="60">
        <v>3873996</v>
      </c>
      <c r="E129" s="25">
        <v>3676403</v>
      </c>
      <c r="F129" s="25">
        <v>3563572</v>
      </c>
      <c r="G129" s="25">
        <v>1693541</v>
      </c>
      <c r="H129" s="25"/>
      <c r="I129" s="25">
        <v>67</v>
      </c>
      <c r="J129" s="25">
        <v>215173</v>
      </c>
      <c r="K129" s="25">
        <v>8872</v>
      </c>
      <c r="L129" s="25">
        <v>87</v>
      </c>
      <c r="M129" s="99"/>
      <c r="N129" s="25"/>
      <c r="O129" s="25"/>
      <c r="P129" s="25">
        <v>12817</v>
      </c>
      <c r="Q129" s="25"/>
      <c r="R129" s="61"/>
      <c r="S129" s="111">
        <f t="shared" si="2"/>
        <v>13044528</v>
      </c>
      <c r="T129" s="6"/>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x14ac:dyDescent="0.2">
      <c r="A130" s="1"/>
      <c r="B130" s="40"/>
      <c r="C130" s="33" t="s">
        <v>5</v>
      </c>
      <c r="D130" s="60">
        <v>3820635</v>
      </c>
      <c r="E130" s="25">
        <v>3773508</v>
      </c>
      <c r="F130" s="25">
        <v>3428785</v>
      </c>
      <c r="G130" s="25">
        <v>1706900</v>
      </c>
      <c r="H130" s="25"/>
      <c r="I130" s="25">
        <v>62</v>
      </c>
      <c r="J130" s="25">
        <v>209915</v>
      </c>
      <c r="K130" s="25">
        <v>9010</v>
      </c>
      <c r="L130" s="25">
        <v>76</v>
      </c>
      <c r="M130" s="99"/>
      <c r="N130" s="25"/>
      <c r="O130" s="25"/>
      <c r="P130" s="25">
        <v>17852</v>
      </c>
      <c r="Q130" s="25"/>
      <c r="R130" s="61"/>
      <c r="S130" s="111">
        <f t="shared" si="2"/>
        <v>12966743</v>
      </c>
      <c r="T130" s="6"/>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x14ac:dyDescent="0.2">
      <c r="A131" s="1"/>
      <c r="B131" s="76"/>
      <c r="C131" s="33" t="s">
        <v>6</v>
      </c>
      <c r="D131" s="60">
        <v>3763245</v>
      </c>
      <c r="E131" s="25">
        <v>3693821</v>
      </c>
      <c r="F131" s="25">
        <v>3415831</v>
      </c>
      <c r="G131" s="25">
        <v>1748139</v>
      </c>
      <c r="H131" s="25"/>
      <c r="I131" s="25">
        <v>62</v>
      </c>
      <c r="J131" s="25">
        <v>209707</v>
      </c>
      <c r="K131" s="25">
        <v>9431</v>
      </c>
      <c r="L131" s="25">
        <v>77</v>
      </c>
      <c r="M131" s="99"/>
      <c r="N131" s="25"/>
      <c r="O131" s="25"/>
      <c r="P131" s="25">
        <v>17216</v>
      </c>
      <c r="Q131" s="25"/>
      <c r="R131" s="61"/>
      <c r="S131" s="111">
        <f t="shared" si="2"/>
        <v>12857529</v>
      </c>
      <c r="T131" s="6"/>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x14ac:dyDescent="0.2">
      <c r="A132" s="1"/>
      <c r="B132" s="40"/>
      <c r="C132" s="33" t="s">
        <v>7</v>
      </c>
      <c r="D132" s="60">
        <v>3715014</v>
      </c>
      <c r="E132" s="25">
        <v>3593124</v>
      </c>
      <c r="F132" s="25">
        <v>3274799</v>
      </c>
      <c r="G132" s="25">
        <v>1748923</v>
      </c>
      <c r="H132" s="25"/>
      <c r="I132" s="25">
        <v>54</v>
      </c>
      <c r="J132" s="25">
        <v>205937</v>
      </c>
      <c r="K132" s="25">
        <v>9484</v>
      </c>
      <c r="L132" s="25">
        <v>73</v>
      </c>
      <c r="M132" s="99"/>
      <c r="N132" s="25"/>
      <c r="O132" s="25"/>
      <c r="P132" s="25">
        <v>17254</v>
      </c>
      <c r="Q132" s="25"/>
      <c r="R132" s="61"/>
      <c r="S132" s="111">
        <f t="shared" si="2"/>
        <v>12564662</v>
      </c>
      <c r="T132" s="6"/>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x14ac:dyDescent="0.2">
      <c r="A133" s="1"/>
      <c r="B133" s="40"/>
      <c r="C133" s="33" t="s">
        <v>8</v>
      </c>
      <c r="D133" s="60">
        <v>3655669</v>
      </c>
      <c r="E133" s="25">
        <v>3699207</v>
      </c>
      <c r="F133" s="25">
        <v>3111247</v>
      </c>
      <c r="G133" s="25">
        <v>1746659</v>
      </c>
      <c r="H133" s="25"/>
      <c r="I133" s="25">
        <v>47</v>
      </c>
      <c r="J133" s="25">
        <v>205411</v>
      </c>
      <c r="K133" s="25">
        <v>9253</v>
      </c>
      <c r="L133" s="25">
        <v>66</v>
      </c>
      <c r="M133" s="99"/>
      <c r="N133" s="25"/>
      <c r="O133" s="25"/>
      <c r="P133" s="25">
        <v>16761</v>
      </c>
      <c r="Q133" s="25"/>
      <c r="R133" s="61"/>
      <c r="S133" s="111">
        <f t="shared" si="2"/>
        <v>12444320</v>
      </c>
      <c r="T133" s="6"/>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x14ac:dyDescent="0.2">
      <c r="A134" s="1"/>
      <c r="B134" s="76"/>
      <c r="C134" s="33" t="s">
        <v>9</v>
      </c>
      <c r="D134" s="60">
        <v>3608326</v>
      </c>
      <c r="E134" s="25">
        <v>3223318</v>
      </c>
      <c r="F134" s="25">
        <v>2867283</v>
      </c>
      <c r="G134" s="25">
        <v>1754911</v>
      </c>
      <c r="H134" s="25"/>
      <c r="I134" s="25">
        <v>47</v>
      </c>
      <c r="J134" s="25">
        <v>201602</v>
      </c>
      <c r="K134" s="25">
        <v>9189</v>
      </c>
      <c r="L134" s="25">
        <v>71</v>
      </c>
      <c r="M134" s="99"/>
      <c r="N134" s="25"/>
      <c r="O134" s="25"/>
      <c r="P134" s="25">
        <v>16373</v>
      </c>
      <c r="Q134" s="25"/>
      <c r="R134" s="61"/>
      <c r="S134" s="111">
        <f t="shared" si="2"/>
        <v>11681120</v>
      </c>
      <c r="T134" s="6"/>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x14ac:dyDescent="0.2">
      <c r="A135" s="1"/>
      <c r="B135" s="40"/>
      <c r="C135" s="33" t="s">
        <v>10</v>
      </c>
      <c r="D135" s="60">
        <v>3562103</v>
      </c>
      <c r="E135" s="25">
        <v>3038035</v>
      </c>
      <c r="F135" s="25">
        <v>2625644</v>
      </c>
      <c r="G135" s="25">
        <v>1794761</v>
      </c>
      <c r="H135" s="25"/>
      <c r="I135" s="25">
        <v>54</v>
      </c>
      <c r="J135" s="25">
        <v>198602</v>
      </c>
      <c r="K135" s="25">
        <v>9026</v>
      </c>
      <c r="L135" s="25">
        <v>71</v>
      </c>
      <c r="M135" s="99"/>
      <c r="N135" s="25"/>
      <c r="O135" s="25"/>
      <c r="P135" s="25">
        <v>17923</v>
      </c>
      <c r="Q135" s="25"/>
      <c r="R135" s="61"/>
      <c r="S135" s="111">
        <f t="shared" si="2"/>
        <v>11246219</v>
      </c>
      <c r="T135" s="6"/>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13.5" thickBot="1" x14ac:dyDescent="0.25">
      <c r="A136" s="1"/>
      <c r="B136" s="41"/>
      <c r="C136" s="35" t="s">
        <v>11</v>
      </c>
      <c r="D136" s="62">
        <v>3556429</v>
      </c>
      <c r="E136" s="63">
        <v>3220254</v>
      </c>
      <c r="F136" s="63">
        <v>2699628</v>
      </c>
      <c r="G136" s="63">
        <v>1916742</v>
      </c>
      <c r="H136" s="63"/>
      <c r="I136" s="63">
        <v>56</v>
      </c>
      <c r="J136" s="63">
        <v>198389</v>
      </c>
      <c r="K136" s="63">
        <v>9085</v>
      </c>
      <c r="L136" s="63">
        <v>64</v>
      </c>
      <c r="M136" s="100"/>
      <c r="N136" s="63"/>
      <c r="O136" s="63"/>
      <c r="P136" s="63">
        <v>19068</v>
      </c>
      <c r="Q136" s="63"/>
      <c r="R136" s="64"/>
      <c r="S136" s="112">
        <f t="shared" si="2"/>
        <v>11619715</v>
      </c>
      <c r="T136" s="6"/>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x14ac:dyDescent="0.2">
      <c r="A137" s="1"/>
      <c r="B137" s="42">
        <v>2020</v>
      </c>
      <c r="C137" s="31" t="s">
        <v>1</v>
      </c>
      <c r="D137" s="75">
        <v>3512565</v>
      </c>
      <c r="E137" s="65">
        <v>3164237</v>
      </c>
      <c r="F137" s="65">
        <v>2569861</v>
      </c>
      <c r="G137" s="65">
        <v>1936630</v>
      </c>
      <c r="H137" s="65"/>
      <c r="I137" s="65">
        <v>48</v>
      </c>
      <c r="J137" s="65">
        <v>194487</v>
      </c>
      <c r="K137" s="65">
        <v>9205</v>
      </c>
      <c r="L137" s="65">
        <v>59</v>
      </c>
      <c r="M137" s="98"/>
      <c r="N137" s="65"/>
      <c r="O137" s="65"/>
      <c r="P137" s="65">
        <v>19424</v>
      </c>
      <c r="Q137" s="65"/>
      <c r="R137" s="106"/>
      <c r="S137" s="110">
        <f t="shared" si="2"/>
        <v>11406516</v>
      </c>
      <c r="T137" s="6"/>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x14ac:dyDescent="0.2">
      <c r="A138" s="1"/>
      <c r="B138" s="40"/>
      <c r="C138" s="33" t="s">
        <v>33</v>
      </c>
      <c r="D138" s="60">
        <v>3481470</v>
      </c>
      <c r="E138" s="25">
        <v>3080033</v>
      </c>
      <c r="F138" s="25">
        <v>2475008</v>
      </c>
      <c r="G138" s="25">
        <v>1909535</v>
      </c>
      <c r="H138" s="25"/>
      <c r="I138" s="25">
        <v>43</v>
      </c>
      <c r="J138" s="25">
        <v>191360</v>
      </c>
      <c r="K138" s="25">
        <v>9225</v>
      </c>
      <c r="L138" s="25">
        <v>56</v>
      </c>
      <c r="M138" s="99"/>
      <c r="N138" s="25"/>
      <c r="O138" s="25"/>
      <c r="P138" s="25">
        <v>22236</v>
      </c>
      <c r="Q138" s="25"/>
      <c r="R138" s="61"/>
      <c r="S138" s="111">
        <f t="shared" si="2"/>
        <v>11168966</v>
      </c>
      <c r="T138" s="6"/>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x14ac:dyDescent="0.2">
      <c r="A139" s="1"/>
      <c r="B139" s="40"/>
      <c r="C139" s="33" t="s">
        <v>2</v>
      </c>
      <c r="D139" s="60">
        <v>3424380</v>
      </c>
      <c r="E139" s="25">
        <v>3008944</v>
      </c>
      <c r="F139" s="25">
        <v>2413648</v>
      </c>
      <c r="G139" s="25">
        <v>1921068</v>
      </c>
      <c r="H139" s="25"/>
      <c r="I139" s="25">
        <v>50</v>
      </c>
      <c r="J139" s="25">
        <v>193682</v>
      </c>
      <c r="K139" s="25">
        <v>11738</v>
      </c>
      <c r="L139" s="25">
        <v>59</v>
      </c>
      <c r="M139" s="99"/>
      <c r="N139" s="25"/>
      <c r="O139" s="25"/>
      <c r="P139" s="25">
        <v>22873</v>
      </c>
      <c r="Q139" s="25"/>
      <c r="R139" s="61"/>
      <c r="S139" s="111">
        <f t="shared" si="2"/>
        <v>10996442</v>
      </c>
      <c r="T139" s="6"/>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x14ac:dyDescent="0.2">
      <c r="A140" s="1"/>
      <c r="B140" s="76"/>
      <c r="C140" s="33" t="s">
        <v>3</v>
      </c>
      <c r="D140" s="60">
        <v>3340904</v>
      </c>
      <c r="E140" s="25">
        <v>2887080</v>
      </c>
      <c r="F140" s="25">
        <v>2295182</v>
      </c>
      <c r="G140" s="25">
        <v>1880569</v>
      </c>
      <c r="H140" s="25"/>
      <c r="I140" s="25">
        <v>34</v>
      </c>
      <c r="J140" s="25">
        <v>176394</v>
      </c>
      <c r="K140" s="25">
        <v>11880</v>
      </c>
      <c r="L140" s="25">
        <v>53</v>
      </c>
      <c r="M140" s="99"/>
      <c r="N140" s="25"/>
      <c r="O140" s="25"/>
      <c r="P140" s="25">
        <v>17503</v>
      </c>
      <c r="Q140" s="25"/>
      <c r="R140" s="61"/>
      <c r="S140" s="111">
        <f t="shared" si="2"/>
        <v>10609599</v>
      </c>
      <c r="T140" s="6"/>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x14ac:dyDescent="0.2">
      <c r="A141" s="1"/>
      <c r="B141" s="40"/>
      <c r="C141" s="33" t="s">
        <v>4</v>
      </c>
      <c r="D141" s="60">
        <v>3251673</v>
      </c>
      <c r="E141" s="25">
        <v>2803366</v>
      </c>
      <c r="F141" s="25">
        <v>2260857</v>
      </c>
      <c r="G141" s="25">
        <v>1899428</v>
      </c>
      <c r="H141" s="25"/>
      <c r="I141" s="25">
        <v>31</v>
      </c>
      <c r="J141" s="25">
        <v>177480</v>
      </c>
      <c r="K141" s="25">
        <v>10273</v>
      </c>
      <c r="L141" s="25">
        <v>52</v>
      </c>
      <c r="M141" s="99"/>
      <c r="N141" s="25"/>
      <c r="O141" s="25"/>
      <c r="P141" s="25">
        <v>14760</v>
      </c>
      <c r="Q141" s="25"/>
      <c r="R141" s="61"/>
      <c r="S141" s="111">
        <f t="shared" si="2"/>
        <v>10417920</v>
      </c>
      <c r="T141" s="6"/>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x14ac:dyDescent="0.2">
      <c r="A142" s="1"/>
      <c r="B142" s="40"/>
      <c r="C142" s="33" t="s">
        <v>5</v>
      </c>
      <c r="D142" s="60">
        <v>3175349</v>
      </c>
      <c r="E142" s="25">
        <v>2730439</v>
      </c>
      <c r="F142" s="25">
        <v>2467395</v>
      </c>
      <c r="G142" s="25">
        <v>1934688</v>
      </c>
      <c r="H142" s="25"/>
      <c r="I142" s="25">
        <v>34</v>
      </c>
      <c r="J142" s="25">
        <v>181518</v>
      </c>
      <c r="K142" s="25">
        <v>10311</v>
      </c>
      <c r="L142" s="25">
        <v>54</v>
      </c>
      <c r="M142" s="99"/>
      <c r="N142" s="25"/>
      <c r="O142" s="25"/>
      <c r="P142" s="25">
        <v>14796</v>
      </c>
      <c r="Q142" s="25"/>
      <c r="R142" s="61"/>
      <c r="S142" s="111">
        <f t="shared" si="2"/>
        <v>10514584</v>
      </c>
      <c r="T142" s="6"/>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2">
      <c r="A143" s="1"/>
      <c r="B143" s="76"/>
      <c r="C143" s="33" t="s">
        <v>6</v>
      </c>
      <c r="D143" s="60">
        <v>3126584</v>
      </c>
      <c r="E143" s="25">
        <v>2867448</v>
      </c>
      <c r="F143" s="25">
        <v>2306147</v>
      </c>
      <c r="G143" s="25">
        <v>1983908</v>
      </c>
      <c r="H143" s="25"/>
      <c r="I143" s="25">
        <v>28</v>
      </c>
      <c r="J143" s="25">
        <v>166167</v>
      </c>
      <c r="K143" s="25">
        <v>10710</v>
      </c>
      <c r="L143" s="25">
        <v>50</v>
      </c>
      <c r="M143" s="99"/>
      <c r="N143" s="25"/>
      <c r="O143" s="25"/>
      <c r="P143" s="25">
        <v>15683</v>
      </c>
      <c r="Q143" s="25"/>
      <c r="R143" s="61"/>
      <c r="S143" s="111">
        <f t="shared" si="2"/>
        <v>10476725</v>
      </c>
      <c r="T143" s="6"/>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x14ac:dyDescent="0.2">
      <c r="A144" s="1"/>
      <c r="B144" s="40"/>
      <c r="C144" s="33" t="s">
        <v>7</v>
      </c>
      <c r="D144" s="60">
        <v>3123147</v>
      </c>
      <c r="E144" s="25">
        <v>2863511</v>
      </c>
      <c r="F144" s="25">
        <v>2215712</v>
      </c>
      <c r="G144" s="25">
        <v>2060095</v>
      </c>
      <c r="H144" s="25"/>
      <c r="I144" s="25">
        <v>32</v>
      </c>
      <c r="J144" s="25">
        <v>158996</v>
      </c>
      <c r="K144" s="25">
        <v>10661</v>
      </c>
      <c r="L144" s="25">
        <v>47</v>
      </c>
      <c r="M144" s="99"/>
      <c r="N144" s="25"/>
      <c r="O144" s="25"/>
      <c r="P144" s="25">
        <v>19051</v>
      </c>
      <c r="Q144" s="25"/>
      <c r="R144" s="61"/>
      <c r="S144" s="111">
        <f t="shared" si="2"/>
        <v>10451252</v>
      </c>
      <c r="T144" s="6"/>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x14ac:dyDescent="0.2">
      <c r="A145" s="1"/>
      <c r="B145" s="40"/>
      <c r="C145" s="33" t="s">
        <v>8</v>
      </c>
      <c r="D145" s="60">
        <v>3123990</v>
      </c>
      <c r="E145" s="25">
        <v>2798167</v>
      </c>
      <c r="F145" s="25">
        <v>2123265</v>
      </c>
      <c r="G145" s="25">
        <v>2052913</v>
      </c>
      <c r="H145" s="25"/>
      <c r="I145" s="25">
        <v>28</v>
      </c>
      <c r="J145" s="25">
        <v>157589</v>
      </c>
      <c r="K145" s="25">
        <v>10140</v>
      </c>
      <c r="L145" s="25">
        <v>43</v>
      </c>
      <c r="M145" s="99"/>
      <c r="N145" s="25"/>
      <c r="O145" s="25"/>
      <c r="P145" s="25">
        <v>20343</v>
      </c>
      <c r="Q145" s="25"/>
      <c r="R145" s="61"/>
      <c r="S145" s="111">
        <f t="shared" si="2"/>
        <v>10286478</v>
      </c>
      <c r="T145" s="6"/>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x14ac:dyDescent="0.2">
      <c r="A146" s="1"/>
      <c r="B146" s="76"/>
      <c r="C146" s="33" t="s">
        <v>9</v>
      </c>
      <c r="D146" s="60">
        <v>3088251</v>
      </c>
      <c r="E146" s="25">
        <v>2781524</v>
      </c>
      <c r="F146" s="25">
        <v>2131601</v>
      </c>
      <c r="G146" s="25">
        <v>2029198</v>
      </c>
      <c r="H146" s="25"/>
      <c r="I146" s="25">
        <v>30</v>
      </c>
      <c r="J146" s="25">
        <v>155102</v>
      </c>
      <c r="K146" s="25">
        <v>10444</v>
      </c>
      <c r="L146" s="25">
        <v>42</v>
      </c>
      <c r="M146" s="99"/>
      <c r="N146" s="25"/>
      <c r="O146" s="25"/>
      <c r="P146" s="25">
        <v>20495</v>
      </c>
      <c r="Q146" s="25"/>
      <c r="R146" s="61"/>
      <c r="S146" s="111">
        <f t="shared" ref="S146:S178" si="3">SUM(D146:R146)</f>
        <v>10216687</v>
      </c>
      <c r="T146" s="6"/>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2">
      <c r="A147" s="1"/>
      <c r="B147" s="40"/>
      <c r="C147" s="33" t="s">
        <v>10</v>
      </c>
      <c r="D147" s="60">
        <v>3040899</v>
      </c>
      <c r="E147" s="25">
        <v>2732515</v>
      </c>
      <c r="F147" s="25">
        <v>2093383</v>
      </c>
      <c r="G147" s="25">
        <v>1999820</v>
      </c>
      <c r="H147" s="25"/>
      <c r="I147" s="25">
        <v>27</v>
      </c>
      <c r="J147" s="25">
        <v>154571</v>
      </c>
      <c r="K147" s="25">
        <v>10361</v>
      </c>
      <c r="L147" s="25">
        <v>40</v>
      </c>
      <c r="M147" s="99"/>
      <c r="N147" s="25"/>
      <c r="O147" s="25"/>
      <c r="P147" s="25">
        <v>21124</v>
      </c>
      <c r="Q147" s="25"/>
      <c r="R147" s="61"/>
      <c r="S147" s="111">
        <f t="shared" si="3"/>
        <v>10052740</v>
      </c>
      <c r="T147" s="6"/>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13.5" thickBot="1" x14ac:dyDescent="0.25">
      <c r="A148" s="1"/>
      <c r="B148" s="41"/>
      <c r="C148" s="35" t="s">
        <v>11</v>
      </c>
      <c r="D148" s="62">
        <v>2998913</v>
      </c>
      <c r="E148" s="63">
        <v>2799310</v>
      </c>
      <c r="F148" s="63">
        <v>2118162</v>
      </c>
      <c r="G148" s="63">
        <v>2025963</v>
      </c>
      <c r="H148" s="63"/>
      <c r="I148" s="63">
        <v>25</v>
      </c>
      <c r="J148" s="63">
        <v>152046</v>
      </c>
      <c r="K148" s="63">
        <v>10139</v>
      </c>
      <c r="L148" s="63">
        <v>38</v>
      </c>
      <c r="M148" s="100"/>
      <c r="N148" s="63"/>
      <c r="O148" s="63"/>
      <c r="P148" s="63">
        <v>20263</v>
      </c>
      <c r="Q148" s="63"/>
      <c r="R148" s="64"/>
      <c r="S148" s="112">
        <f t="shared" si="3"/>
        <v>10124859</v>
      </c>
      <c r="T148" s="6"/>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x14ac:dyDescent="0.2">
      <c r="A149" s="1"/>
      <c r="B149" s="42">
        <v>2021</v>
      </c>
      <c r="C149" s="31" t="s">
        <v>1</v>
      </c>
      <c r="D149" s="75">
        <v>2960200</v>
      </c>
      <c r="E149" s="65">
        <v>2797559</v>
      </c>
      <c r="F149" s="65">
        <v>1928378</v>
      </c>
      <c r="G149" s="65">
        <v>2046984</v>
      </c>
      <c r="H149" s="65"/>
      <c r="I149" s="65">
        <v>21</v>
      </c>
      <c r="J149" s="65">
        <v>150512</v>
      </c>
      <c r="K149" s="65">
        <v>9796</v>
      </c>
      <c r="L149" s="65">
        <v>31</v>
      </c>
      <c r="M149" s="98"/>
      <c r="N149" s="65"/>
      <c r="O149" s="65"/>
      <c r="P149" s="65">
        <v>22214</v>
      </c>
      <c r="Q149" s="65"/>
      <c r="R149" s="106"/>
      <c r="S149" s="110">
        <f t="shared" si="3"/>
        <v>9915695</v>
      </c>
      <c r="T149" s="6"/>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x14ac:dyDescent="0.2">
      <c r="A150" s="1"/>
      <c r="B150" s="40"/>
      <c r="C150" s="33" t="s">
        <v>33</v>
      </c>
      <c r="D150" s="60">
        <v>2941008</v>
      </c>
      <c r="E150" s="25">
        <v>2872866</v>
      </c>
      <c r="F150" s="25">
        <v>1782362</v>
      </c>
      <c r="G150" s="25">
        <v>1942297</v>
      </c>
      <c r="H150" s="25"/>
      <c r="I150" s="25">
        <v>17</v>
      </c>
      <c r="J150" s="25">
        <v>150736</v>
      </c>
      <c r="K150" s="25">
        <v>9445</v>
      </c>
      <c r="L150" s="25">
        <v>33</v>
      </c>
      <c r="M150" s="99"/>
      <c r="N150" s="25"/>
      <c r="O150" s="25"/>
      <c r="P150" s="25">
        <v>19528</v>
      </c>
      <c r="Q150" s="25"/>
      <c r="R150" s="61"/>
      <c r="S150" s="111">
        <f t="shared" si="3"/>
        <v>9718292</v>
      </c>
      <c r="T150" s="6"/>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x14ac:dyDescent="0.2">
      <c r="A151" s="1"/>
      <c r="B151" s="40"/>
      <c r="C151" s="33" t="s">
        <v>2</v>
      </c>
      <c r="D151" s="60">
        <v>2911356</v>
      </c>
      <c r="E151" s="25">
        <v>2877576</v>
      </c>
      <c r="F151" s="25">
        <v>1867837</v>
      </c>
      <c r="G151" s="25">
        <v>1938395</v>
      </c>
      <c r="H151" s="25"/>
      <c r="I151" s="25">
        <v>16</v>
      </c>
      <c r="J151" s="25">
        <v>150587</v>
      </c>
      <c r="K151" s="25">
        <v>8538</v>
      </c>
      <c r="L151" s="25">
        <v>34</v>
      </c>
      <c r="M151" s="99"/>
      <c r="N151" s="25"/>
      <c r="O151" s="25"/>
      <c r="P151" s="25">
        <v>24151</v>
      </c>
      <c r="Q151" s="25"/>
      <c r="R151" s="61"/>
      <c r="S151" s="111">
        <f t="shared" si="3"/>
        <v>9778490</v>
      </c>
      <c r="T151" s="6"/>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x14ac:dyDescent="0.2">
      <c r="A152" s="1"/>
      <c r="B152" s="76"/>
      <c r="C152" s="33" t="s">
        <v>3</v>
      </c>
      <c r="D152" s="60">
        <v>2878892</v>
      </c>
      <c r="E152" s="25">
        <v>2825514</v>
      </c>
      <c r="F152" s="25">
        <v>1757691</v>
      </c>
      <c r="G152" s="25">
        <v>1862323</v>
      </c>
      <c r="H152" s="25"/>
      <c r="I152" s="25">
        <v>16</v>
      </c>
      <c r="J152" s="25">
        <v>145681</v>
      </c>
      <c r="K152" s="25">
        <v>7217</v>
      </c>
      <c r="L152" s="25">
        <v>29</v>
      </c>
      <c r="M152" s="99"/>
      <c r="N152" s="25"/>
      <c r="O152" s="25"/>
      <c r="P152" s="25">
        <v>22856</v>
      </c>
      <c r="Q152" s="25"/>
      <c r="R152" s="61"/>
      <c r="S152" s="111">
        <f t="shared" si="3"/>
        <v>9500219</v>
      </c>
      <c r="T152" s="6"/>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x14ac:dyDescent="0.2">
      <c r="A153" s="1"/>
      <c r="B153" s="40"/>
      <c r="C153" s="33" t="s">
        <v>4</v>
      </c>
      <c r="D153" s="60">
        <v>2856906</v>
      </c>
      <c r="E153" s="25">
        <v>2872653</v>
      </c>
      <c r="F153" s="25">
        <v>1726613</v>
      </c>
      <c r="G153" s="25">
        <v>1821071</v>
      </c>
      <c r="H153" s="25"/>
      <c r="I153" s="25">
        <v>16</v>
      </c>
      <c r="J153" s="25">
        <v>142968</v>
      </c>
      <c r="K153" s="25">
        <v>7398</v>
      </c>
      <c r="L153" s="25">
        <v>29</v>
      </c>
      <c r="M153" s="99"/>
      <c r="N153" s="25"/>
      <c r="O153" s="25"/>
      <c r="P153" s="25">
        <v>21665</v>
      </c>
      <c r="Q153" s="25"/>
      <c r="R153" s="61"/>
      <c r="S153" s="111">
        <f t="shared" si="3"/>
        <v>9449319</v>
      </c>
      <c r="T153" s="6"/>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x14ac:dyDescent="0.2">
      <c r="A154" s="1"/>
      <c r="B154" s="40"/>
      <c r="C154" s="33" t="s">
        <v>5</v>
      </c>
      <c r="D154" s="60">
        <v>2848295</v>
      </c>
      <c r="E154" s="25">
        <v>2790494</v>
      </c>
      <c r="F154" s="25">
        <v>1668028</v>
      </c>
      <c r="G154" s="25">
        <v>1786453</v>
      </c>
      <c r="H154" s="25"/>
      <c r="I154" s="25">
        <v>16</v>
      </c>
      <c r="J154" s="25">
        <v>139076</v>
      </c>
      <c r="K154" s="25">
        <v>6446</v>
      </c>
      <c r="L154" s="25">
        <v>26</v>
      </c>
      <c r="M154" s="99"/>
      <c r="N154" s="25"/>
      <c r="O154" s="25"/>
      <c r="P154" s="25">
        <v>23084</v>
      </c>
      <c r="Q154" s="25"/>
      <c r="R154" s="61"/>
      <c r="S154" s="111">
        <f t="shared" si="3"/>
        <v>9261918</v>
      </c>
      <c r="T154" s="6"/>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x14ac:dyDescent="0.2">
      <c r="A155" s="1"/>
      <c r="B155" s="76"/>
      <c r="C155" s="33" t="s">
        <v>6</v>
      </c>
      <c r="D155" s="60">
        <v>2863303</v>
      </c>
      <c r="E155" s="25">
        <v>2755391</v>
      </c>
      <c r="F155" s="25">
        <v>1646212</v>
      </c>
      <c r="G155" s="25">
        <v>1778166</v>
      </c>
      <c r="H155" s="25"/>
      <c r="I155" s="25">
        <v>17</v>
      </c>
      <c r="J155" s="25">
        <v>136308</v>
      </c>
      <c r="K155" s="25">
        <v>5544</v>
      </c>
      <c r="L155" s="25">
        <v>29</v>
      </c>
      <c r="M155" s="99"/>
      <c r="N155" s="25"/>
      <c r="O155" s="25"/>
      <c r="P155" s="25">
        <v>22606</v>
      </c>
      <c r="Q155" s="25"/>
      <c r="R155" s="61"/>
      <c r="S155" s="111">
        <f t="shared" si="3"/>
        <v>9207576</v>
      </c>
      <c r="T155" s="6"/>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x14ac:dyDescent="0.2">
      <c r="A156" s="1"/>
      <c r="B156" s="40"/>
      <c r="C156" s="33" t="s">
        <v>7</v>
      </c>
      <c r="D156" s="60">
        <v>2794060</v>
      </c>
      <c r="E156" s="25">
        <v>2807243</v>
      </c>
      <c r="F156" s="25">
        <v>1636749</v>
      </c>
      <c r="G156" s="25">
        <v>1783570</v>
      </c>
      <c r="H156" s="25"/>
      <c r="I156" s="25">
        <v>13</v>
      </c>
      <c r="J156" s="25">
        <v>131829</v>
      </c>
      <c r="K156" s="25">
        <v>5662</v>
      </c>
      <c r="L156" s="25">
        <v>26</v>
      </c>
      <c r="M156" s="99"/>
      <c r="N156" s="25"/>
      <c r="O156" s="25"/>
      <c r="P156" s="25">
        <v>30549</v>
      </c>
      <c r="Q156" s="25"/>
      <c r="R156" s="61"/>
      <c r="S156" s="111">
        <f t="shared" si="3"/>
        <v>9189701</v>
      </c>
      <c r="T156" s="6"/>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x14ac:dyDescent="0.2">
      <c r="A157" s="1"/>
      <c r="B157" s="40"/>
      <c r="C157" s="33" t="s">
        <v>8</v>
      </c>
      <c r="D157" s="60">
        <v>2759498</v>
      </c>
      <c r="E157" s="25">
        <v>2812415</v>
      </c>
      <c r="F157" s="25">
        <v>1604109</v>
      </c>
      <c r="G157" s="25">
        <v>1759153</v>
      </c>
      <c r="H157" s="25"/>
      <c r="I157" s="25">
        <v>14</v>
      </c>
      <c r="J157" s="25">
        <v>127290</v>
      </c>
      <c r="K157" s="25">
        <v>4990</v>
      </c>
      <c r="L157" s="25">
        <v>24</v>
      </c>
      <c r="M157" s="99"/>
      <c r="N157" s="25"/>
      <c r="O157" s="25"/>
      <c r="P157" s="25">
        <v>30441</v>
      </c>
      <c r="Q157" s="25"/>
      <c r="R157" s="61"/>
      <c r="S157" s="111">
        <f t="shared" si="3"/>
        <v>9097934</v>
      </c>
      <c r="T157" s="6"/>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x14ac:dyDescent="0.2">
      <c r="A158" s="1"/>
      <c r="B158" s="76"/>
      <c r="C158" s="33" t="s">
        <v>9</v>
      </c>
      <c r="D158" s="60">
        <v>2701997</v>
      </c>
      <c r="E158" s="25">
        <v>2836095</v>
      </c>
      <c r="F158" s="25">
        <v>1660440</v>
      </c>
      <c r="G158" s="25">
        <v>1722563</v>
      </c>
      <c r="H158" s="25"/>
      <c r="I158" s="25">
        <v>12</v>
      </c>
      <c r="J158" s="25">
        <v>121902</v>
      </c>
      <c r="K158" s="25">
        <v>15075</v>
      </c>
      <c r="L158" s="25"/>
      <c r="M158" s="99"/>
      <c r="N158" s="25"/>
      <c r="O158" s="25"/>
      <c r="P158" s="25">
        <v>31543</v>
      </c>
      <c r="Q158" s="25"/>
      <c r="R158" s="61"/>
      <c r="S158" s="111">
        <f t="shared" si="3"/>
        <v>9089627</v>
      </c>
      <c r="T158" s="6"/>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x14ac:dyDescent="0.2">
      <c r="A159" s="1"/>
      <c r="B159" s="40"/>
      <c r="C159" s="33" t="s">
        <v>10</v>
      </c>
      <c r="D159" s="60">
        <v>2666158</v>
      </c>
      <c r="E159" s="25">
        <v>2829483</v>
      </c>
      <c r="F159" s="25">
        <v>1723008</v>
      </c>
      <c r="G159" s="25">
        <v>1694814</v>
      </c>
      <c r="H159" s="25"/>
      <c r="I159" s="25">
        <v>9</v>
      </c>
      <c r="J159" s="25">
        <v>118416</v>
      </c>
      <c r="K159" s="25">
        <v>15524</v>
      </c>
      <c r="L159" s="25"/>
      <c r="M159" s="99"/>
      <c r="N159" s="25"/>
      <c r="O159" s="25"/>
      <c r="P159" s="25">
        <v>30143</v>
      </c>
      <c r="Q159" s="25"/>
      <c r="R159" s="61"/>
      <c r="S159" s="111">
        <f t="shared" si="3"/>
        <v>9077555</v>
      </c>
      <c r="T159" s="6"/>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13.5" thickBot="1" x14ac:dyDescent="0.25">
      <c r="A160" s="1"/>
      <c r="B160" s="41"/>
      <c r="C160" s="35" t="s">
        <v>11</v>
      </c>
      <c r="D160" s="62">
        <v>2593972</v>
      </c>
      <c r="E160" s="63">
        <v>2888728</v>
      </c>
      <c r="F160" s="63">
        <v>1787708</v>
      </c>
      <c r="G160" s="63">
        <v>1698613</v>
      </c>
      <c r="H160" s="63"/>
      <c r="I160" s="63">
        <v>14</v>
      </c>
      <c r="J160" s="63">
        <v>111433</v>
      </c>
      <c r="K160" s="63">
        <v>9654</v>
      </c>
      <c r="L160" s="63"/>
      <c r="M160" s="100"/>
      <c r="N160" s="63"/>
      <c r="O160" s="63"/>
      <c r="P160" s="63">
        <v>31064</v>
      </c>
      <c r="Q160" s="63"/>
      <c r="R160" s="64"/>
      <c r="S160" s="112">
        <f t="shared" si="3"/>
        <v>9121186</v>
      </c>
      <c r="T160" s="6"/>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x14ac:dyDescent="0.2">
      <c r="A161" s="1"/>
      <c r="B161" s="42">
        <v>2022</v>
      </c>
      <c r="C161" s="31" t="s">
        <v>1</v>
      </c>
      <c r="D161" s="75">
        <v>2544547</v>
      </c>
      <c r="E161" s="65">
        <v>2930842</v>
      </c>
      <c r="F161" s="65">
        <v>1740516</v>
      </c>
      <c r="G161" s="65">
        <v>1702314</v>
      </c>
      <c r="H161" s="65"/>
      <c r="I161" s="65">
        <v>14</v>
      </c>
      <c r="J161" s="65">
        <v>107215</v>
      </c>
      <c r="K161" s="65">
        <v>7909</v>
      </c>
      <c r="L161" s="65"/>
      <c r="M161" s="98"/>
      <c r="N161" s="65"/>
      <c r="O161" s="65"/>
      <c r="P161" s="65">
        <v>30862</v>
      </c>
      <c r="Q161" s="65"/>
      <c r="R161" s="106"/>
      <c r="S161" s="110">
        <f t="shared" si="3"/>
        <v>9064219</v>
      </c>
      <c r="T161" s="6"/>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x14ac:dyDescent="0.2">
      <c r="A162" s="1"/>
      <c r="B162" s="40"/>
      <c r="C162" s="33" t="s">
        <v>33</v>
      </c>
      <c r="D162" s="60">
        <v>2468725</v>
      </c>
      <c r="E162" s="25">
        <v>2892797</v>
      </c>
      <c r="F162" s="25">
        <v>1540938</v>
      </c>
      <c r="G162" s="25">
        <v>1681925</v>
      </c>
      <c r="H162" s="25"/>
      <c r="I162" s="25">
        <v>14</v>
      </c>
      <c r="J162" s="25">
        <v>104536</v>
      </c>
      <c r="K162" s="25">
        <v>7382</v>
      </c>
      <c r="L162" s="25"/>
      <c r="M162" s="99"/>
      <c r="N162" s="25"/>
      <c r="O162" s="25"/>
      <c r="P162" s="25">
        <v>29422</v>
      </c>
      <c r="Q162" s="25"/>
      <c r="R162" s="61"/>
      <c r="S162" s="111">
        <f t="shared" si="3"/>
        <v>8725739</v>
      </c>
      <c r="T162" s="6"/>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x14ac:dyDescent="0.2">
      <c r="A163" s="1"/>
      <c r="B163" s="40"/>
      <c r="C163" s="33" t="s">
        <v>2</v>
      </c>
      <c r="D163" s="60">
        <v>2448418</v>
      </c>
      <c r="E163" s="25">
        <v>2951040</v>
      </c>
      <c r="F163" s="25">
        <v>1920580</v>
      </c>
      <c r="G163" s="25">
        <v>1752914</v>
      </c>
      <c r="H163" s="25"/>
      <c r="I163" s="25">
        <v>15</v>
      </c>
      <c r="J163" s="25">
        <v>103278</v>
      </c>
      <c r="K163" s="25">
        <v>18163</v>
      </c>
      <c r="L163" s="25"/>
      <c r="M163" s="99"/>
      <c r="N163" s="25"/>
      <c r="O163" s="25"/>
      <c r="P163" s="25">
        <v>28723</v>
      </c>
      <c r="Q163" s="25"/>
      <c r="R163" s="61"/>
      <c r="S163" s="111">
        <f t="shared" si="3"/>
        <v>9223131</v>
      </c>
      <c r="T163" s="6"/>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x14ac:dyDescent="0.2">
      <c r="A164" s="1"/>
      <c r="B164" s="76"/>
      <c r="C164" s="33" t="s">
        <v>3</v>
      </c>
      <c r="D164" s="60">
        <v>2392098</v>
      </c>
      <c r="E164" s="25">
        <v>2779856</v>
      </c>
      <c r="F164" s="25">
        <v>1636844</v>
      </c>
      <c r="G164" s="25">
        <v>1719049</v>
      </c>
      <c r="H164" s="25"/>
      <c r="I164" s="25">
        <v>13</v>
      </c>
      <c r="J164" s="25">
        <v>96869</v>
      </c>
      <c r="K164" s="25">
        <v>6786</v>
      </c>
      <c r="L164" s="25"/>
      <c r="M164" s="99"/>
      <c r="N164" s="25"/>
      <c r="O164" s="25"/>
      <c r="P164" s="25"/>
      <c r="Q164" s="25"/>
      <c r="R164" s="61"/>
      <c r="S164" s="111">
        <f t="shared" si="3"/>
        <v>8631515</v>
      </c>
      <c r="T164" s="6"/>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x14ac:dyDescent="0.2">
      <c r="A165" s="1"/>
      <c r="B165" s="76"/>
      <c r="C165" s="33" t="s">
        <v>4</v>
      </c>
      <c r="D165" s="60">
        <v>2328608</v>
      </c>
      <c r="E165" s="25">
        <v>2716184</v>
      </c>
      <c r="F165" s="25">
        <v>1543415</v>
      </c>
      <c r="G165" s="25">
        <v>1594900</v>
      </c>
      <c r="H165" s="25"/>
      <c r="I165" s="25">
        <v>15</v>
      </c>
      <c r="J165" s="25">
        <v>93301</v>
      </c>
      <c r="K165" s="25">
        <v>6440</v>
      </c>
      <c r="L165" s="25"/>
      <c r="M165" s="99"/>
      <c r="N165" s="25"/>
      <c r="O165" s="25"/>
      <c r="P165" s="25"/>
      <c r="Q165" s="25"/>
      <c r="R165" s="61"/>
      <c r="S165" s="111">
        <f t="shared" si="3"/>
        <v>8282863</v>
      </c>
      <c r="T165" s="6"/>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x14ac:dyDescent="0.2">
      <c r="A166" s="1"/>
      <c r="B166" s="40"/>
      <c r="C166" s="33" t="s">
        <v>5</v>
      </c>
      <c r="D166" s="60">
        <v>2213428</v>
      </c>
      <c r="E166" s="25">
        <v>2646732</v>
      </c>
      <c r="F166" s="25">
        <v>1639713</v>
      </c>
      <c r="G166" s="25">
        <v>1607985</v>
      </c>
      <c r="H166" s="25"/>
      <c r="I166" s="25">
        <v>13</v>
      </c>
      <c r="J166" s="25">
        <v>98217</v>
      </c>
      <c r="K166" s="25">
        <v>6192</v>
      </c>
      <c r="L166" s="25"/>
      <c r="M166" s="99"/>
      <c r="N166" s="25"/>
      <c r="O166" s="25"/>
      <c r="P166" s="25"/>
      <c r="Q166" s="25"/>
      <c r="R166" s="61"/>
      <c r="S166" s="111">
        <f t="shared" si="3"/>
        <v>8212280</v>
      </c>
      <c r="T166" s="6"/>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x14ac:dyDescent="0.2">
      <c r="A167" s="1"/>
      <c r="B167" s="76"/>
      <c r="C167" s="33" t="s">
        <v>6</v>
      </c>
      <c r="D167" s="60">
        <v>2179353</v>
      </c>
      <c r="E167" s="25">
        <v>2645417</v>
      </c>
      <c r="F167" s="25">
        <v>1787895</v>
      </c>
      <c r="G167" s="25">
        <v>1566826</v>
      </c>
      <c r="H167" s="25"/>
      <c r="I167" s="25">
        <v>14</v>
      </c>
      <c r="J167" s="25">
        <v>89650</v>
      </c>
      <c r="K167" s="25">
        <v>6190</v>
      </c>
      <c r="L167" s="25"/>
      <c r="M167" s="99"/>
      <c r="N167" s="25"/>
      <c r="O167" s="25"/>
      <c r="P167" s="25"/>
      <c r="Q167" s="25"/>
      <c r="R167" s="61"/>
      <c r="S167" s="111">
        <f t="shared" si="3"/>
        <v>8275345</v>
      </c>
      <c r="T167" s="6"/>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x14ac:dyDescent="0.2">
      <c r="A168" s="1"/>
      <c r="B168" s="40"/>
      <c r="C168" s="33" t="s">
        <v>7</v>
      </c>
      <c r="D168" s="60">
        <v>2028874</v>
      </c>
      <c r="E168" s="25">
        <v>2686395</v>
      </c>
      <c r="F168" s="25">
        <v>1788106</v>
      </c>
      <c r="G168" s="25">
        <v>1641501</v>
      </c>
      <c r="H168" s="25"/>
      <c r="I168" s="25">
        <v>12</v>
      </c>
      <c r="J168" s="25">
        <v>86899</v>
      </c>
      <c r="K168" s="25">
        <v>6433</v>
      </c>
      <c r="L168" s="25"/>
      <c r="M168" s="99"/>
      <c r="N168" s="25"/>
      <c r="O168" s="25"/>
      <c r="P168" s="25"/>
      <c r="Q168" s="25"/>
      <c r="R168" s="61"/>
      <c r="S168" s="111">
        <f t="shared" si="3"/>
        <v>8238220</v>
      </c>
      <c r="T168" s="6"/>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x14ac:dyDescent="0.2">
      <c r="A169" s="1"/>
      <c r="B169" s="40"/>
      <c r="C169" s="33" t="s">
        <v>8</v>
      </c>
      <c r="D169" s="60">
        <v>1991631</v>
      </c>
      <c r="E169" s="25">
        <v>2683206</v>
      </c>
      <c r="F169" s="25">
        <v>1711005</v>
      </c>
      <c r="G169" s="25">
        <v>1683088</v>
      </c>
      <c r="H169" s="25"/>
      <c r="I169" s="25">
        <v>13</v>
      </c>
      <c r="J169" s="25">
        <v>81909</v>
      </c>
      <c r="K169" s="25">
        <v>6308</v>
      </c>
      <c r="L169" s="25"/>
      <c r="M169" s="99"/>
      <c r="N169" s="25"/>
      <c r="O169" s="25"/>
      <c r="P169" s="25"/>
      <c r="Q169" s="25"/>
      <c r="R169" s="61"/>
      <c r="S169" s="111">
        <f t="shared" si="3"/>
        <v>8157160</v>
      </c>
      <c r="T169" s="6"/>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x14ac:dyDescent="0.2">
      <c r="A170" s="1"/>
      <c r="B170" s="76"/>
      <c r="C170" s="33" t="s">
        <v>9</v>
      </c>
      <c r="D170" s="60">
        <v>1796607</v>
      </c>
      <c r="E170" s="25">
        <v>2707848</v>
      </c>
      <c r="F170" s="25">
        <v>1607961</v>
      </c>
      <c r="G170" s="25">
        <v>1685948</v>
      </c>
      <c r="H170" s="25"/>
      <c r="I170" s="25">
        <v>11</v>
      </c>
      <c r="J170" s="25">
        <v>77654</v>
      </c>
      <c r="K170" s="25">
        <v>6669</v>
      </c>
      <c r="L170" s="25"/>
      <c r="M170" s="99"/>
      <c r="N170" s="25"/>
      <c r="O170" s="25"/>
      <c r="P170" s="25"/>
      <c r="Q170" s="25"/>
      <c r="R170" s="61"/>
      <c r="S170" s="111">
        <f t="shared" si="3"/>
        <v>7882698</v>
      </c>
      <c r="T170" s="6"/>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x14ac:dyDescent="0.2">
      <c r="A171" s="1"/>
      <c r="B171" s="40"/>
      <c r="C171" s="33" t="s">
        <v>10</v>
      </c>
      <c r="D171" s="60">
        <v>1729492</v>
      </c>
      <c r="E171" s="25">
        <v>2757005</v>
      </c>
      <c r="F171" s="25">
        <v>1670115</v>
      </c>
      <c r="G171" s="25">
        <v>1665934</v>
      </c>
      <c r="H171" s="25"/>
      <c r="I171" s="25">
        <v>11</v>
      </c>
      <c r="J171" s="25">
        <v>74960</v>
      </c>
      <c r="K171" s="25">
        <v>6448</v>
      </c>
      <c r="L171" s="25"/>
      <c r="M171" s="99"/>
      <c r="N171" s="25"/>
      <c r="O171" s="25"/>
      <c r="P171" s="25"/>
      <c r="Q171" s="25"/>
      <c r="R171" s="61"/>
      <c r="S171" s="111">
        <f t="shared" si="3"/>
        <v>7903965</v>
      </c>
      <c r="T171" s="6"/>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13.5" thickBot="1" x14ac:dyDescent="0.25">
      <c r="A172" s="1"/>
      <c r="B172" s="41"/>
      <c r="C172" s="35" t="s">
        <v>11</v>
      </c>
      <c r="D172" s="62">
        <v>1700087</v>
      </c>
      <c r="E172" s="63">
        <v>2797531</v>
      </c>
      <c r="F172" s="63">
        <v>1719739</v>
      </c>
      <c r="G172" s="63">
        <v>1691722</v>
      </c>
      <c r="H172" s="63"/>
      <c r="I172" s="63">
        <v>14</v>
      </c>
      <c r="J172" s="63">
        <v>71634</v>
      </c>
      <c r="K172" s="63">
        <v>6844</v>
      </c>
      <c r="L172" s="63"/>
      <c r="M172" s="100"/>
      <c r="N172" s="63"/>
      <c r="O172" s="63"/>
      <c r="P172" s="63"/>
      <c r="Q172" s="63"/>
      <c r="R172" s="64"/>
      <c r="S172" s="112">
        <f t="shared" si="3"/>
        <v>7987571</v>
      </c>
      <c r="T172" s="6"/>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x14ac:dyDescent="0.2">
      <c r="A173" s="1"/>
      <c r="B173" s="42">
        <v>2023</v>
      </c>
      <c r="C173" s="31" t="s">
        <v>1</v>
      </c>
      <c r="D173" s="75">
        <v>1726473</v>
      </c>
      <c r="E173" s="65">
        <v>2755735</v>
      </c>
      <c r="F173" s="65">
        <v>1771212</v>
      </c>
      <c r="G173" s="65">
        <v>1660692</v>
      </c>
      <c r="H173" s="65"/>
      <c r="I173" s="65">
        <v>11</v>
      </c>
      <c r="J173" s="65">
        <v>68533</v>
      </c>
      <c r="K173" s="65">
        <v>6145</v>
      </c>
      <c r="L173" s="65"/>
      <c r="M173" s="98"/>
      <c r="N173" s="65"/>
      <c r="O173" s="65"/>
      <c r="P173" s="65"/>
      <c r="Q173" s="65"/>
      <c r="R173" s="106"/>
      <c r="S173" s="110">
        <f t="shared" si="3"/>
        <v>7988801</v>
      </c>
      <c r="T173" s="6"/>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2">
      <c r="A174" s="1"/>
      <c r="B174" s="40"/>
      <c r="C174" s="33" t="s">
        <v>33</v>
      </c>
      <c r="D174" s="60">
        <v>1726473</v>
      </c>
      <c r="E174" s="25">
        <v>2694469</v>
      </c>
      <c r="F174" s="25">
        <v>1673920</v>
      </c>
      <c r="G174" s="25">
        <v>1615416</v>
      </c>
      <c r="H174" s="25"/>
      <c r="I174" s="25">
        <v>15</v>
      </c>
      <c r="J174" s="25">
        <v>66603</v>
      </c>
      <c r="K174" s="25">
        <v>5802</v>
      </c>
      <c r="L174" s="25"/>
      <c r="M174" s="99"/>
      <c r="N174" s="25"/>
      <c r="O174" s="25"/>
      <c r="P174" s="25"/>
      <c r="Q174" s="25"/>
      <c r="R174" s="61"/>
      <c r="S174" s="111">
        <f t="shared" si="3"/>
        <v>7782698</v>
      </c>
      <c r="T174" s="6"/>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x14ac:dyDescent="0.2">
      <c r="A175" s="1"/>
      <c r="B175" s="40"/>
      <c r="C175" s="33" t="s">
        <v>2</v>
      </c>
      <c r="D175" s="60">
        <v>1693401</v>
      </c>
      <c r="E175" s="25">
        <v>2711001</v>
      </c>
      <c r="F175" s="25">
        <v>1803401</v>
      </c>
      <c r="G175" s="25">
        <v>1689132</v>
      </c>
      <c r="H175" s="25"/>
      <c r="I175" s="25">
        <v>9</v>
      </c>
      <c r="J175" s="25">
        <v>63458</v>
      </c>
      <c r="K175" s="25">
        <v>6731</v>
      </c>
      <c r="L175" s="25"/>
      <c r="M175" s="99"/>
      <c r="N175" s="25"/>
      <c r="O175" s="25"/>
      <c r="P175" s="25"/>
      <c r="Q175" s="25"/>
      <c r="R175" s="61"/>
      <c r="S175" s="111">
        <f t="shared" si="3"/>
        <v>7967133</v>
      </c>
      <c r="T175" s="6"/>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x14ac:dyDescent="0.2">
      <c r="A176" s="1"/>
      <c r="B176" s="76"/>
      <c r="C176" s="33" t="s">
        <v>3</v>
      </c>
      <c r="D176" s="60">
        <v>1687824</v>
      </c>
      <c r="E176" s="25">
        <v>2668603</v>
      </c>
      <c r="F176" s="25">
        <v>1718810</v>
      </c>
      <c r="G176" s="25">
        <v>1674896</v>
      </c>
      <c r="H176" s="25"/>
      <c r="I176" s="25">
        <v>8</v>
      </c>
      <c r="J176" s="25">
        <v>61362</v>
      </c>
      <c r="K176" s="25">
        <v>7023</v>
      </c>
      <c r="L176" s="25"/>
      <c r="M176" s="99"/>
      <c r="N176" s="25"/>
      <c r="O176" s="25"/>
      <c r="P176" s="25"/>
      <c r="Q176" s="25"/>
      <c r="R176" s="61"/>
      <c r="S176" s="111">
        <f t="shared" si="3"/>
        <v>7818526</v>
      </c>
      <c r="T176" s="6"/>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x14ac:dyDescent="0.2">
      <c r="A177" s="1"/>
      <c r="B177" s="40"/>
      <c r="C177" s="33" t="s">
        <v>4</v>
      </c>
      <c r="D177" s="60">
        <v>1654099</v>
      </c>
      <c r="E177" s="25">
        <v>2686119</v>
      </c>
      <c r="F177" s="25">
        <v>1807630</v>
      </c>
      <c r="G177" s="25">
        <v>1662682</v>
      </c>
      <c r="H177" s="25"/>
      <c r="I177" s="25">
        <v>8</v>
      </c>
      <c r="J177" s="25">
        <v>59374</v>
      </c>
      <c r="K177" s="25">
        <v>6715</v>
      </c>
      <c r="L177" s="25"/>
      <c r="M177" s="99"/>
      <c r="N177" s="25"/>
      <c r="O177" s="25"/>
      <c r="P177" s="25"/>
      <c r="Q177" s="25"/>
      <c r="R177" s="61"/>
      <c r="S177" s="111">
        <f t="shared" si="3"/>
        <v>7876627</v>
      </c>
      <c r="T177" s="6"/>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x14ac:dyDescent="0.2">
      <c r="A178" s="1"/>
      <c r="B178" s="40"/>
      <c r="C178" s="33" t="s">
        <v>5</v>
      </c>
      <c r="D178" s="60">
        <v>1592524</v>
      </c>
      <c r="E178" s="25">
        <v>2670071</v>
      </c>
      <c r="F178" s="25">
        <v>1709555</v>
      </c>
      <c r="G178" s="25">
        <v>1642507</v>
      </c>
      <c r="H178" s="25"/>
      <c r="I178" s="25">
        <v>8</v>
      </c>
      <c r="J178" s="25">
        <v>57897</v>
      </c>
      <c r="K178" s="25">
        <v>6863</v>
      </c>
      <c r="L178" s="25"/>
      <c r="M178" s="99"/>
      <c r="N178" s="25"/>
      <c r="O178" s="25"/>
      <c r="P178" s="25"/>
      <c r="Q178" s="25"/>
      <c r="R178" s="61">
        <v>13</v>
      </c>
      <c r="S178" s="111">
        <f t="shared" si="3"/>
        <v>7679438</v>
      </c>
      <c r="T178" s="6"/>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x14ac:dyDescent="0.2">
      <c r="A179" s="1"/>
      <c r="B179" s="76"/>
      <c r="C179" s="33" t="s">
        <v>6</v>
      </c>
      <c r="D179" s="60">
        <v>1514920</v>
      </c>
      <c r="E179" s="25">
        <v>2723031</v>
      </c>
      <c r="F179" s="25">
        <v>1833983</v>
      </c>
      <c r="G179" s="25">
        <v>1673069</v>
      </c>
      <c r="H179" s="25"/>
      <c r="I179" s="25">
        <v>7</v>
      </c>
      <c r="J179" s="25">
        <v>56173</v>
      </c>
      <c r="K179" s="25">
        <v>7389</v>
      </c>
      <c r="L179" s="25"/>
      <c r="M179" s="99"/>
      <c r="N179" s="25"/>
      <c r="O179" s="25"/>
      <c r="P179" s="25"/>
      <c r="Q179" s="25"/>
      <c r="R179" s="61">
        <v>27</v>
      </c>
      <c r="S179" s="111">
        <f t="shared" ref="S179:S187" si="4">SUM(D179:R179)</f>
        <v>7808599</v>
      </c>
      <c r="T179" s="6"/>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x14ac:dyDescent="0.2">
      <c r="A180" s="1"/>
      <c r="B180" s="40"/>
      <c r="C180" s="33" t="s">
        <v>7</v>
      </c>
      <c r="D180" s="60">
        <v>1589148</v>
      </c>
      <c r="E180" s="25">
        <v>2745086</v>
      </c>
      <c r="F180" s="25">
        <v>2211866</v>
      </c>
      <c r="G180" s="25">
        <v>1703147</v>
      </c>
      <c r="H180" s="25"/>
      <c r="I180" s="25">
        <v>5</v>
      </c>
      <c r="J180" s="25">
        <v>54861</v>
      </c>
      <c r="K180" s="25">
        <v>7041</v>
      </c>
      <c r="L180" s="25"/>
      <c r="M180" s="99"/>
      <c r="N180" s="25"/>
      <c r="O180" s="25"/>
      <c r="P180" s="25"/>
      <c r="Q180" s="25"/>
      <c r="R180" s="61">
        <v>11</v>
      </c>
      <c r="S180" s="111">
        <f t="shared" si="4"/>
        <v>8311165</v>
      </c>
      <c r="T180" s="6"/>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x14ac:dyDescent="0.2">
      <c r="A181" s="1"/>
      <c r="B181" s="40"/>
      <c r="C181" s="33" t="s">
        <v>8</v>
      </c>
      <c r="D181" s="60">
        <v>1455793</v>
      </c>
      <c r="E181" s="25">
        <v>2692828</v>
      </c>
      <c r="F181" s="25">
        <v>2240551</v>
      </c>
      <c r="G181" s="25">
        <v>1683767</v>
      </c>
      <c r="H181" s="25"/>
      <c r="I181" s="25">
        <v>6</v>
      </c>
      <c r="J181" s="25">
        <v>54877</v>
      </c>
      <c r="K181" s="25">
        <v>9810</v>
      </c>
      <c r="L181" s="25"/>
      <c r="M181" s="99"/>
      <c r="N181" s="25"/>
      <c r="O181" s="25"/>
      <c r="P181" s="25"/>
      <c r="Q181" s="25"/>
      <c r="R181" s="61">
        <v>14</v>
      </c>
      <c r="S181" s="111">
        <f t="shared" si="4"/>
        <v>8137646</v>
      </c>
      <c r="T181" s="6"/>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x14ac:dyDescent="0.2">
      <c r="A182" s="1"/>
      <c r="B182" s="76"/>
      <c r="C182" s="33" t="s">
        <v>9</v>
      </c>
      <c r="D182" s="60">
        <v>1260771</v>
      </c>
      <c r="E182" s="25">
        <v>2578234</v>
      </c>
      <c r="F182" s="25">
        <v>2389858</v>
      </c>
      <c r="G182" s="25">
        <v>1695156</v>
      </c>
      <c r="H182" s="25"/>
      <c r="I182" s="25">
        <v>6</v>
      </c>
      <c r="J182" s="25">
        <v>53104</v>
      </c>
      <c r="K182" s="25">
        <v>6552</v>
      </c>
      <c r="L182" s="25"/>
      <c r="M182" s="99"/>
      <c r="N182" s="25"/>
      <c r="O182" s="25"/>
      <c r="P182" s="25"/>
      <c r="Q182" s="25"/>
      <c r="R182" s="61">
        <v>5</v>
      </c>
      <c r="S182" s="111">
        <f t="shared" si="4"/>
        <v>7983686</v>
      </c>
      <c r="T182" s="6"/>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x14ac:dyDescent="0.2">
      <c r="A183" s="1"/>
      <c r="B183" s="40"/>
      <c r="C183" s="33" t="s">
        <v>10</v>
      </c>
      <c r="D183" s="60">
        <v>1396942</v>
      </c>
      <c r="E183" s="25">
        <v>2522834</v>
      </c>
      <c r="F183" s="25">
        <v>2365839</v>
      </c>
      <c r="G183" s="25">
        <v>1695548</v>
      </c>
      <c r="H183" s="25"/>
      <c r="I183" s="25">
        <v>9</v>
      </c>
      <c r="J183" s="25">
        <v>52218</v>
      </c>
      <c r="K183" s="25">
        <v>8611</v>
      </c>
      <c r="L183" s="25"/>
      <c r="M183" s="99"/>
      <c r="N183" s="25"/>
      <c r="O183" s="25"/>
      <c r="P183" s="25"/>
      <c r="Q183" s="25"/>
      <c r="R183" s="61">
        <v>8</v>
      </c>
      <c r="S183" s="111">
        <f t="shared" si="4"/>
        <v>8042009</v>
      </c>
      <c r="T183" s="6"/>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3.5" thickBot="1" x14ac:dyDescent="0.25">
      <c r="A184" s="1"/>
      <c r="B184" s="41"/>
      <c r="C184" s="35" t="s">
        <v>11</v>
      </c>
      <c r="D184" s="62">
        <v>1403057</v>
      </c>
      <c r="E184" s="63">
        <v>2495141</v>
      </c>
      <c r="F184" s="63">
        <v>2258896</v>
      </c>
      <c r="G184" s="63">
        <v>1745812</v>
      </c>
      <c r="H184" s="63"/>
      <c r="I184" s="63">
        <v>5</v>
      </c>
      <c r="J184" s="63">
        <v>50794</v>
      </c>
      <c r="K184" s="63">
        <v>8637</v>
      </c>
      <c r="L184" s="63"/>
      <c r="M184" s="100"/>
      <c r="N184" s="63"/>
      <c r="O184" s="63"/>
      <c r="P184" s="63"/>
      <c r="Q184" s="63"/>
      <c r="R184" s="64">
        <v>9</v>
      </c>
      <c r="S184" s="112">
        <f t="shared" si="4"/>
        <v>7962351</v>
      </c>
      <c r="T184" s="6"/>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x14ac:dyDescent="0.2">
      <c r="A185" s="1"/>
      <c r="B185" s="42">
        <v>2024</v>
      </c>
      <c r="C185" s="31" t="s">
        <v>1</v>
      </c>
      <c r="D185" s="75">
        <v>1343554</v>
      </c>
      <c r="E185" s="65">
        <v>2391237</v>
      </c>
      <c r="F185" s="65">
        <v>2436077</v>
      </c>
      <c r="G185" s="65">
        <v>1736617</v>
      </c>
      <c r="H185" s="65"/>
      <c r="I185" s="65">
        <v>5</v>
      </c>
      <c r="J185" s="65">
        <v>49914</v>
      </c>
      <c r="K185" s="65">
        <v>8048</v>
      </c>
      <c r="L185" s="65"/>
      <c r="M185" s="98"/>
      <c r="N185" s="65"/>
      <c r="O185" s="65"/>
      <c r="P185" s="65"/>
      <c r="Q185" s="65"/>
      <c r="R185" s="106">
        <v>7</v>
      </c>
      <c r="S185" s="110">
        <f t="shared" si="4"/>
        <v>7965459</v>
      </c>
      <c r="T185" s="6"/>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2">
      <c r="A186" s="1"/>
      <c r="B186" s="40"/>
      <c r="C186" s="33" t="s">
        <v>33</v>
      </c>
      <c r="D186" s="60">
        <v>1254399</v>
      </c>
      <c r="E186" s="25">
        <v>2216477</v>
      </c>
      <c r="F186" s="25">
        <v>2410402</v>
      </c>
      <c r="G186" s="25">
        <v>1689065</v>
      </c>
      <c r="H186" s="25"/>
      <c r="I186" s="25">
        <v>5</v>
      </c>
      <c r="J186" s="25">
        <v>48896</v>
      </c>
      <c r="K186" s="25">
        <v>7891</v>
      </c>
      <c r="L186" s="25"/>
      <c r="M186" s="99"/>
      <c r="N186" s="25"/>
      <c r="O186" s="25"/>
      <c r="P186" s="25"/>
      <c r="Q186" s="25"/>
      <c r="R186" s="61">
        <v>8</v>
      </c>
      <c r="S186" s="111">
        <f t="shared" si="4"/>
        <v>7627143</v>
      </c>
      <c r="T186" s="6"/>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x14ac:dyDescent="0.2">
      <c r="A187" s="1"/>
      <c r="B187" s="40"/>
      <c r="C187" s="33" t="s">
        <v>2</v>
      </c>
      <c r="D187" s="60">
        <v>1377981</v>
      </c>
      <c r="E187" s="25">
        <v>2117199</v>
      </c>
      <c r="F187" s="25">
        <v>2555347</v>
      </c>
      <c r="G187" s="25">
        <v>1708925</v>
      </c>
      <c r="H187" s="25"/>
      <c r="I187" s="25">
        <v>7</v>
      </c>
      <c r="J187" s="25">
        <v>46037</v>
      </c>
      <c r="K187" s="25">
        <v>7795</v>
      </c>
      <c r="L187" s="25"/>
      <c r="M187" s="99"/>
      <c r="N187" s="25"/>
      <c r="O187" s="25"/>
      <c r="P187" s="25"/>
      <c r="Q187" s="25"/>
      <c r="R187" s="61">
        <v>6</v>
      </c>
      <c r="S187" s="111">
        <f t="shared" si="4"/>
        <v>7813297</v>
      </c>
      <c r="T187" s="6"/>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x14ac:dyDescent="0.2">
      <c r="A188" s="1"/>
      <c r="B188" s="76"/>
      <c r="C188" s="33" t="s">
        <v>3</v>
      </c>
      <c r="D188" s="60">
        <v>1372223</v>
      </c>
      <c r="E188" s="25">
        <v>2096016</v>
      </c>
      <c r="F188" s="25">
        <v>2512899</v>
      </c>
      <c r="G188" s="25">
        <v>1652166</v>
      </c>
      <c r="H188" s="25"/>
      <c r="I188" s="25">
        <v>2</v>
      </c>
      <c r="J188" s="25">
        <v>45448</v>
      </c>
      <c r="K188" s="25">
        <v>8069</v>
      </c>
      <c r="L188" s="25"/>
      <c r="M188" s="99"/>
      <c r="N188" s="25"/>
      <c r="O188" s="25"/>
      <c r="P188" s="25"/>
      <c r="Q188" s="25"/>
      <c r="R188" s="61">
        <v>3</v>
      </c>
      <c r="S188" s="111">
        <f t="shared" ref="S188:S199" si="5">SUM(D188:R188)</f>
        <v>7686826</v>
      </c>
      <c r="T188" s="6"/>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x14ac:dyDescent="0.2">
      <c r="A189" s="1"/>
      <c r="B189" s="40"/>
      <c r="C189" s="33" t="s">
        <v>4</v>
      </c>
      <c r="D189" s="60">
        <v>1438157</v>
      </c>
      <c r="E189" s="25">
        <v>2050531</v>
      </c>
      <c r="F189" s="25">
        <v>2658011</v>
      </c>
      <c r="G189" s="25">
        <v>1620143</v>
      </c>
      <c r="H189" s="25"/>
      <c r="I189" s="25">
        <v>2</v>
      </c>
      <c r="J189" s="25">
        <v>51488</v>
      </c>
      <c r="K189" s="25">
        <v>7757</v>
      </c>
      <c r="L189" s="25"/>
      <c r="M189" s="99"/>
      <c r="N189" s="25"/>
      <c r="O189" s="25"/>
      <c r="P189" s="25"/>
      <c r="Q189" s="25"/>
      <c r="R189" s="61">
        <v>3</v>
      </c>
      <c r="S189" s="111">
        <f t="shared" si="5"/>
        <v>7826092</v>
      </c>
      <c r="T189" s="6"/>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x14ac:dyDescent="0.2">
      <c r="A190" s="1"/>
      <c r="B190" s="32"/>
      <c r="C190" s="33" t="s">
        <v>5</v>
      </c>
      <c r="D190" s="60">
        <v>1658824</v>
      </c>
      <c r="E190" s="25">
        <v>2060193</v>
      </c>
      <c r="F190" s="25">
        <v>2702952</v>
      </c>
      <c r="G190" s="25">
        <v>1614592</v>
      </c>
      <c r="H190" s="25"/>
      <c r="I190" s="25">
        <v>0</v>
      </c>
      <c r="J190" s="25">
        <v>51918</v>
      </c>
      <c r="K190" s="25">
        <v>7738</v>
      </c>
      <c r="L190" s="25"/>
      <c r="M190" s="99"/>
      <c r="N190" s="25"/>
      <c r="O190" s="25"/>
      <c r="P190" s="25"/>
      <c r="Q190" s="25"/>
      <c r="R190" s="61">
        <v>3</v>
      </c>
      <c r="S190" s="111">
        <f t="shared" si="5"/>
        <v>8096220</v>
      </c>
      <c r="T190" s="6"/>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x14ac:dyDescent="0.2">
      <c r="A191" s="1"/>
      <c r="B191" s="32"/>
      <c r="C191" s="33" t="s">
        <v>6</v>
      </c>
      <c r="D191" s="60">
        <v>1784682</v>
      </c>
      <c r="E191" s="25">
        <v>2064341</v>
      </c>
      <c r="F191" s="25">
        <v>2743524</v>
      </c>
      <c r="G191" s="25">
        <v>1642178</v>
      </c>
      <c r="H191" s="25"/>
      <c r="I191" s="25">
        <v>4</v>
      </c>
      <c r="J191" s="25">
        <v>50884</v>
      </c>
      <c r="K191" s="25">
        <v>7675</v>
      </c>
      <c r="L191" s="25"/>
      <c r="M191" s="99"/>
      <c r="N191" s="25"/>
      <c r="O191" s="25"/>
      <c r="P191" s="25"/>
      <c r="Q191" s="25"/>
      <c r="R191" s="61">
        <v>3</v>
      </c>
      <c r="S191" s="111">
        <f t="shared" si="5"/>
        <v>8293291</v>
      </c>
      <c r="T191" s="6"/>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2">
      <c r="A192" s="1"/>
      <c r="B192" s="32"/>
      <c r="C192" s="33" t="s">
        <v>7</v>
      </c>
      <c r="D192" s="60">
        <v>1665036</v>
      </c>
      <c r="E192" s="25">
        <v>2110616</v>
      </c>
      <c r="F192" s="25">
        <v>1474217</v>
      </c>
      <c r="G192" s="25">
        <v>1729771</v>
      </c>
      <c r="H192" s="25"/>
      <c r="I192" s="25">
        <v>4</v>
      </c>
      <c r="J192" s="25">
        <v>49591</v>
      </c>
      <c r="K192" s="25">
        <v>7695</v>
      </c>
      <c r="L192" s="25"/>
      <c r="M192" s="99"/>
      <c r="N192" s="25"/>
      <c r="O192" s="25"/>
      <c r="P192" s="25"/>
      <c r="Q192" s="25"/>
      <c r="R192" s="61">
        <v>15</v>
      </c>
      <c r="S192" s="111">
        <f t="shared" si="5"/>
        <v>7036945</v>
      </c>
      <c r="T192" s="6"/>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2">
      <c r="A193" s="1"/>
      <c r="B193" s="32"/>
      <c r="C193" s="33" t="s">
        <v>8</v>
      </c>
      <c r="D193" s="60">
        <v>1739024</v>
      </c>
      <c r="E193" s="25">
        <v>2029623</v>
      </c>
      <c r="F193" s="25">
        <v>1334668</v>
      </c>
      <c r="G193" s="25">
        <v>1781275</v>
      </c>
      <c r="H193" s="25"/>
      <c r="I193" s="25">
        <v>1</v>
      </c>
      <c r="J193" s="25">
        <v>48866</v>
      </c>
      <c r="K193" s="25">
        <v>7569</v>
      </c>
      <c r="L193" s="25"/>
      <c r="M193" s="99"/>
      <c r="N193" s="25"/>
      <c r="O193" s="25"/>
      <c r="P193" s="25"/>
      <c r="Q193" s="25"/>
      <c r="R193" s="61">
        <v>5</v>
      </c>
      <c r="S193" s="111">
        <f t="shared" si="5"/>
        <v>6941031</v>
      </c>
      <c r="T193" s="6"/>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2">
      <c r="A194" s="1"/>
      <c r="B194" s="76"/>
      <c r="C194" s="33" t="s">
        <v>9</v>
      </c>
      <c r="D194" s="60">
        <v>1778916</v>
      </c>
      <c r="E194" s="25">
        <v>2111509</v>
      </c>
      <c r="F194" s="25">
        <v>1350659</v>
      </c>
      <c r="G194" s="25">
        <v>1875786</v>
      </c>
      <c r="H194" s="25"/>
      <c r="I194" s="25">
        <v>1</v>
      </c>
      <c r="J194" s="25">
        <v>49288</v>
      </c>
      <c r="K194" s="25">
        <v>7442</v>
      </c>
      <c r="L194" s="25"/>
      <c r="M194" s="99"/>
      <c r="N194" s="25"/>
      <c r="O194" s="25"/>
      <c r="P194" s="25"/>
      <c r="Q194" s="25"/>
      <c r="R194" s="61">
        <v>3</v>
      </c>
      <c r="S194" s="111">
        <f t="shared" si="5"/>
        <v>7173604</v>
      </c>
      <c r="T194" s="6"/>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2">
      <c r="A195" s="1"/>
      <c r="B195" s="40"/>
      <c r="C195" s="33" t="s">
        <v>10</v>
      </c>
      <c r="D195" s="60">
        <v>1778916</v>
      </c>
      <c r="E195" s="25">
        <v>2098240</v>
      </c>
      <c r="F195" s="25">
        <v>1454009</v>
      </c>
      <c r="G195" s="25">
        <v>1877644</v>
      </c>
      <c r="H195" s="25"/>
      <c r="I195" s="25">
        <v>1</v>
      </c>
      <c r="J195" s="25">
        <v>49793</v>
      </c>
      <c r="K195" s="25">
        <v>7255</v>
      </c>
      <c r="L195" s="25"/>
      <c r="M195" s="99"/>
      <c r="N195" s="25"/>
      <c r="O195" s="25"/>
      <c r="P195" s="25"/>
      <c r="Q195" s="25"/>
      <c r="R195" s="61">
        <v>2</v>
      </c>
      <c r="S195" s="111">
        <f t="shared" si="5"/>
        <v>7265860</v>
      </c>
      <c r="T195" s="6"/>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13.5" thickBot="1" x14ac:dyDescent="0.25">
      <c r="A196" s="1"/>
      <c r="B196" s="41"/>
      <c r="C196" s="35" t="s">
        <v>11</v>
      </c>
      <c r="D196" s="62">
        <v>1896875</v>
      </c>
      <c r="E196" s="63">
        <v>2060622</v>
      </c>
      <c r="F196" s="63">
        <v>1332679</v>
      </c>
      <c r="G196" s="63">
        <v>1905513</v>
      </c>
      <c r="H196" s="63"/>
      <c r="I196" s="63">
        <v>2</v>
      </c>
      <c r="J196" s="63">
        <v>48749</v>
      </c>
      <c r="K196" s="63">
        <v>7164</v>
      </c>
      <c r="L196" s="63"/>
      <c r="M196" s="100"/>
      <c r="N196" s="63"/>
      <c r="O196" s="63"/>
      <c r="P196" s="63"/>
      <c r="Q196" s="63"/>
      <c r="R196" s="64">
        <v>4</v>
      </c>
      <c r="S196" s="112">
        <f t="shared" si="5"/>
        <v>7251608</v>
      </c>
      <c r="T196" s="6"/>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x14ac:dyDescent="0.2">
      <c r="A197" s="1"/>
      <c r="B197" s="42">
        <v>2025</v>
      </c>
      <c r="C197" s="31" t="s">
        <v>1</v>
      </c>
      <c r="D197" s="75">
        <v>1831760</v>
      </c>
      <c r="E197" s="65">
        <v>2048570</v>
      </c>
      <c r="F197" s="65">
        <v>1261347</v>
      </c>
      <c r="G197" s="65">
        <v>1893969</v>
      </c>
      <c r="H197" s="65"/>
      <c r="I197" s="65">
        <v>3</v>
      </c>
      <c r="J197" s="65">
        <v>48446</v>
      </c>
      <c r="K197" s="65">
        <v>6862</v>
      </c>
      <c r="L197" s="65"/>
      <c r="M197" s="98"/>
      <c r="N197" s="65"/>
      <c r="O197" s="65"/>
      <c r="P197" s="65"/>
      <c r="Q197" s="65"/>
      <c r="R197" s="106">
        <v>4</v>
      </c>
      <c r="S197" s="110">
        <f t="shared" si="5"/>
        <v>7090961</v>
      </c>
      <c r="T197" s="6"/>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x14ac:dyDescent="0.2">
      <c r="A198" s="1"/>
      <c r="B198" s="40"/>
      <c r="C198" s="33" t="s">
        <v>33</v>
      </c>
      <c r="D198" s="60">
        <v>1724805</v>
      </c>
      <c r="E198" s="25">
        <v>1949369</v>
      </c>
      <c r="F198" s="25">
        <v>1179688</v>
      </c>
      <c r="G198" s="25">
        <v>1716581</v>
      </c>
      <c r="H198" s="25"/>
      <c r="I198" s="25">
        <v>3</v>
      </c>
      <c r="J198" s="25">
        <v>48755</v>
      </c>
      <c r="K198" s="25">
        <v>6947</v>
      </c>
      <c r="L198" s="25"/>
      <c r="M198" s="99"/>
      <c r="N198" s="25"/>
      <c r="O198" s="25"/>
      <c r="P198" s="25"/>
      <c r="Q198" s="25"/>
      <c r="R198" s="61">
        <v>3</v>
      </c>
      <c r="S198" s="111">
        <f t="shared" si="5"/>
        <v>6626151</v>
      </c>
      <c r="T198" s="6"/>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2">
      <c r="A199" s="1"/>
      <c r="B199" s="40"/>
      <c r="C199" s="33" t="s">
        <v>2</v>
      </c>
      <c r="D199" s="60">
        <v>1692805</v>
      </c>
      <c r="E199" s="25">
        <v>1792781</v>
      </c>
      <c r="F199" s="25">
        <v>1098029</v>
      </c>
      <c r="G199" s="25">
        <v>1577417</v>
      </c>
      <c r="H199" s="25"/>
      <c r="I199" s="25">
        <v>2</v>
      </c>
      <c r="J199" s="25">
        <v>48443</v>
      </c>
      <c r="K199" s="25">
        <v>7312</v>
      </c>
      <c r="L199" s="25"/>
      <c r="M199" s="99"/>
      <c r="N199" s="25"/>
      <c r="O199" s="25"/>
      <c r="P199" s="25"/>
      <c r="Q199" s="25"/>
      <c r="R199" s="61">
        <v>3</v>
      </c>
      <c r="S199" s="111">
        <f t="shared" si="5"/>
        <v>6216792</v>
      </c>
      <c r="T199" s="6"/>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2">
      <c r="A200" s="1"/>
      <c r="B200" s="40"/>
      <c r="C200" s="33" t="s">
        <v>3</v>
      </c>
      <c r="D200" s="60">
        <v>1684925</v>
      </c>
      <c r="E200" s="25">
        <v>1743172</v>
      </c>
      <c r="F200" s="25">
        <v>1011175</v>
      </c>
      <c r="G200" s="25">
        <v>1406295</v>
      </c>
      <c r="H200" s="25"/>
      <c r="I200" s="25">
        <v>1</v>
      </c>
      <c r="J200" s="25">
        <v>44466</v>
      </c>
      <c r="K200" s="25">
        <v>4703</v>
      </c>
      <c r="L200" s="25"/>
      <c r="M200" s="99"/>
      <c r="N200" s="25"/>
      <c r="O200" s="25"/>
      <c r="P200" s="25"/>
      <c r="Q200" s="25"/>
      <c r="R200" s="61">
        <v>5</v>
      </c>
      <c r="S200" s="111">
        <f t="shared" ref="S200:S202" si="6">SUM(D200:R200)</f>
        <v>5894742</v>
      </c>
      <c r="T200" s="6"/>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2">
      <c r="A201" s="1"/>
      <c r="B201" s="40"/>
      <c r="C201" s="33" t="s">
        <v>4</v>
      </c>
      <c r="D201" s="60">
        <v>1656579</v>
      </c>
      <c r="E201" s="25">
        <v>1718399</v>
      </c>
      <c r="F201" s="25">
        <v>924309</v>
      </c>
      <c r="G201" s="25">
        <v>1360012</v>
      </c>
      <c r="H201" s="25"/>
      <c r="I201" s="25">
        <v>1</v>
      </c>
      <c r="J201" s="25">
        <v>41790</v>
      </c>
      <c r="K201" s="25">
        <v>7461</v>
      </c>
      <c r="L201" s="25"/>
      <c r="M201" s="99"/>
      <c r="N201" s="25"/>
      <c r="O201" s="25"/>
      <c r="P201" s="25"/>
      <c r="Q201" s="25"/>
      <c r="R201" s="61">
        <v>5</v>
      </c>
      <c r="S201" s="111">
        <f t="shared" si="6"/>
        <v>5708556</v>
      </c>
      <c r="T201" s="6"/>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13.5" thickBot="1" x14ac:dyDescent="0.25">
      <c r="A202" s="1"/>
      <c r="B202" s="41"/>
      <c r="C202" s="35" t="s">
        <v>5</v>
      </c>
      <c r="D202" s="62">
        <v>1622345</v>
      </c>
      <c r="E202" s="63">
        <v>1682941</v>
      </c>
      <c r="F202" s="63">
        <v>889452</v>
      </c>
      <c r="G202" s="63">
        <v>1347800</v>
      </c>
      <c r="H202" s="63"/>
      <c r="I202" s="63">
        <v>3</v>
      </c>
      <c r="J202" s="63">
        <v>41590</v>
      </c>
      <c r="K202" s="63">
        <v>7557</v>
      </c>
      <c r="L202" s="63"/>
      <c r="M202" s="100"/>
      <c r="N202" s="63"/>
      <c r="O202" s="63"/>
      <c r="P202" s="63"/>
      <c r="Q202" s="63"/>
      <c r="R202" s="64">
        <v>6</v>
      </c>
      <c r="S202" s="112">
        <f t="shared" si="6"/>
        <v>5591694</v>
      </c>
      <c r="T202" s="6"/>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13.5" thickBot="1" x14ac:dyDescent="0.25">
      <c r="A203" s="1"/>
      <c r="B203" s="91"/>
      <c r="C203" s="19"/>
      <c r="D203" s="25"/>
      <c r="E203" s="25"/>
      <c r="F203" s="25"/>
      <c r="G203" s="25"/>
      <c r="H203" s="25"/>
      <c r="I203" s="25"/>
      <c r="J203" s="25"/>
      <c r="K203" s="25"/>
      <c r="L203" s="25"/>
      <c r="M203" s="25"/>
      <c r="N203" s="25"/>
      <c r="O203" s="25"/>
      <c r="P203" s="25"/>
      <c r="Q203" s="25"/>
      <c r="R203" s="25"/>
      <c r="S203" s="25"/>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13.5" thickBot="1" x14ac:dyDescent="0.25">
      <c r="A204" s="1"/>
      <c r="B204" s="175" t="str">
        <f>VAR</f>
        <v>VAR. JUN.24-JUN.25</v>
      </c>
      <c r="C204" s="162"/>
      <c r="D204" s="163">
        <f>+D202/D190-1</f>
        <v>-2.199088028627505E-2</v>
      </c>
      <c r="E204" s="163">
        <f>+E202/E190-1</f>
        <v>-0.18311488292601708</v>
      </c>
      <c r="F204" s="163">
        <f>+F202/F190-1</f>
        <v>-0.67093311312964499</v>
      </c>
      <c r="G204" s="163">
        <f>+G202/G190-1</f>
        <v>-0.16523802917393371</v>
      </c>
      <c r="H204" s="163"/>
      <c r="I204" s="163" t="e">
        <f>+I202/I190-1</f>
        <v>#DIV/0!</v>
      </c>
      <c r="J204" s="163">
        <f>+J202/J190-1</f>
        <v>-0.19892908047305369</v>
      </c>
      <c r="K204" s="163">
        <f>+K202/K190-1</f>
        <v>-2.3391057120702996E-2</v>
      </c>
      <c r="L204" s="163"/>
      <c r="M204" s="163"/>
      <c r="N204" s="163"/>
      <c r="O204" s="163"/>
      <c r="P204" s="163"/>
      <c r="Q204" s="163"/>
      <c r="R204" s="164">
        <f>+R202/R190-1</f>
        <v>1</v>
      </c>
      <c r="S204" s="164">
        <f>+S202/S190-1</f>
        <v>-0.30934510178824193</v>
      </c>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t="13.5" thickBot="1" x14ac:dyDescent="0.25">
      <c r="A205" s="1"/>
      <c r="B205" s="161" t="str">
        <f>"PART.PRE. "&amp;RIGHT(VAR,6)</f>
        <v>PART.PRE. JUN.25</v>
      </c>
      <c r="C205" s="162"/>
      <c r="D205" s="163">
        <f>+D202/$S$202</f>
        <v>0.29013479636045891</v>
      </c>
      <c r="E205" s="163">
        <f t="shared" ref="E205:G205" si="7">+E202/$S$202</f>
        <v>0.30097158392429912</v>
      </c>
      <c r="F205" s="163">
        <f t="shared" si="7"/>
        <v>0.15906664420477945</v>
      </c>
      <c r="G205" s="163">
        <f t="shared" si="7"/>
        <v>0.24103607958518475</v>
      </c>
      <c r="H205" s="163"/>
      <c r="I205" s="170">
        <f t="shared" ref="I205:K205" si="8">+I202/$S$202</f>
        <v>5.3651004507757401E-7</v>
      </c>
      <c r="J205" s="163">
        <f t="shared" si="8"/>
        <v>7.437817591592101E-3</v>
      </c>
      <c r="K205" s="163">
        <f t="shared" si="8"/>
        <v>1.3514688035504089E-3</v>
      </c>
      <c r="L205" s="166"/>
      <c r="M205" s="163"/>
      <c r="N205" s="163"/>
      <c r="O205" s="167"/>
      <c r="P205" s="163"/>
      <c r="Q205" s="163"/>
      <c r="R205" s="164">
        <f t="shared" ref="R205:S205" si="9">+R202/$S$202</f>
        <v>1.073020090155148E-6</v>
      </c>
      <c r="S205" s="164">
        <f t="shared" si="9"/>
        <v>1</v>
      </c>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x14ac:dyDescent="0.2">
      <c r="A206" s="1"/>
      <c r="B206" s="91"/>
      <c r="C206" s="19"/>
      <c r="D206" s="25"/>
      <c r="E206" s="25"/>
      <c r="F206" s="25"/>
      <c r="G206" s="25"/>
      <c r="H206" s="25"/>
      <c r="I206" s="25"/>
      <c r="J206" s="25"/>
      <c r="K206" s="25"/>
      <c r="L206" s="25"/>
      <c r="M206" s="25"/>
      <c r="N206" s="25"/>
      <c r="O206" s="25"/>
      <c r="P206" s="25"/>
      <c r="Q206" s="25"/>
      <c r="R206" s="25"/>
      <c r="S206" s="6"/>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x14ac:dyDescent="0.2">
      <c r="A207" s="1"/>
      <c r="B207" s="51" t="s">
        <v>27</v>
      </c>
      <c r="C207" s="18"/>
      <c r="D207" s="82"/>
      <c r="E207" s="82"/>
      <c r="F207" s="82"/>
      <c r="G207" s="1"/>
      <c r="H207" s="1"/>
      <c r="I207" s="1"/>
      <c r="J207" s="1"/>
      <c r="K207" s="1"/>
      <c r="L207" s="1"/>
      <c r="M207" s="1"/>
      <c r="N207" s="1"/>
      <c r="O207" s="1"/>
      <c r="P207" s="1"/>
      <c r="Q207" s="1"/>
      <c r="R207" s="1"/>
      <c r="S207" s="6"/>
      <c r="T207" s="1"/>
      <c r="U207" s="1"/>
      <c r="V207" s="1"/>
      <c r="W207" s="1"/>
      <c r="X207" s="1"/>
      <c r="Y207" s="1"/>
      <c r="Z207" s="1"/>
      <c r="AA207" s="1"/>
      <c r="AB207" s="1"/>
      <c r="AC207" s="1"/>
      <c r="AD207" s="1"/>
      <c r="AE207" s="1"/>
      <c r="AF207" s="1"/>
      <c r="AG207" s="1"/>
      <c r="AH207" s="1"/>
      <c r="AI207" s="1"/>
      <c r="AJ207" s="1"/>
      <c r="AK207" s="1"/>
      <c r="AL207" s="1"/>
      <c r="AM207" s="1"/>
      <c r="AN207" s="3"/>
      <c r="AO207" s="1"/>
      <c r="AP207" s="1"/>
    </row>
    <row r="208" spans="1:42" x14ac:dyDescent="0.2">
      <c r="A208" s="1"/>
      <c r="B208" s="1"/>
      <c r="C208" s="1"/>
      <c r="D208" s="84"/>
      <c r="E208" s="84"/>
      <c r="F208" s="84"/>
      <c r="G208" s="1"/>
      <c r="H208" s="1"/>
      <c r="I208" s="1"/>
      <c r="J208" s="1"/>
      <c r="K208" s="1"/>
      <c r="L208" s="117"/>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x14ac:dyDescent="0.2">
      <c r="A209" s="1"/>
      <c r="B209" s="1"/>
      <c r="C209" s="1"/>
      <c r="D209" s="29"/>
      <c r="E209" s="29"/>
      <c r="F209" s="1"/>
      <c r="G209" s="1"/>
      <c r="H209" s="1"/>
      <c r="I209" s="1"/>
      <c r="J209" s="1"/>
      <c r="K209" s="1"/>
      <c r="L209" s="117"/>
      <c r="M209" s="1"/>
      <c r="N209" s="1"/>
      <c r="O209" s="1"/>
      <c r="P209" s="1"/>
      <c r="Q209" s="1"/>
      <c r="R209" s="1"/>
      <c r="S209" s="1"/>
      <c r="T209" s="8"/>
      <c r="U209" s="8"/>
      <c r="V209" s="2"/>
      <c r="W209" s="2"/>
      <c r="X209" s="1"/>
      <c r="Y209" s="1"/>
      <c r="Z209" s="1"/>
      <c r="AA209" s="1"/>
      <c r="AB209" s="1"/>
      <c r="AC209" s="1"/>
      <c r="AD209" s="1"/>
      <c r="AE209" s="1"/>
      <c r="AF209" s="1"/>
      <c r="AG209" s="1"/>
      <c r="AH209" s="1"/>
      <c r="AI209" s="1"/>
      <c r="AJ209" s="1"/>
      <c r="AK209" s="1"/>
      <c r="AL209" s="1"/>
      <c r="AM209" s="1"/>
      <c r="AN209" s="1"/>
      <c r="AO209" s="1"/>
      <c r="AP209" s="1"/>
    </row>
    <row r="210" spans="1:42" x14ac:dyDescent="0.2">
      <c r="A210" s="1"/>
      <c r="B210" s="1"/>
      <c r="C210" s="1"/>
      <c r="D210" s="29"/>
      <c r="E210" s="29"/>
      <c r="F210" s="1"/>
      <c r="G210" s="1"/>
      <c r="H210" s="1"/>
      <c r="I210" s="1"/>
      <c r="J210" s="1"/>
      <c r="K210" s="1"/>
      <c r="L210" s="117"/>
      <c r="M210" s="1"/>
      <c r="N210" s="1"/>
      <c r="O210" s="1"/>
      <c r="P210" s="1"/>
      <c r="Q210" s="1"/>
      <c r="R210" s="1"/>
      <c r="S210" s="1"/>
      <c r="T210" s="8"/>
      <c r="U210" s="8"/>
      <c r="V210" s="2"/>
      <c r="W210" s="2"/>
      <c r="X210" s="1"/>
      <c r="Y210" s="1"/>
      <c r="Z210" s="1"/>
      <c r="AA210" s="1"/>
      <c r="AB210" s="1"/>
      <c r="AC210" s="1"/>
      <c r="AD210" s="1"/>
      <c r="AE210" s="1"/>
      <c r="AF210" s="1"/>
      <c r="AG210" s="1"/>
      <c r="AH210" s="1"/>
      <c r="AI210" s="1"/>
      <c r="AJ210" s="1"/>
      <c r="AK210" s="1"/>
      <c r="AL210" s="1"/>
      <c r="AM210" s="1"/>
      <c r="AN210" s="1"/>
      <c r="AO210" s="1"/>
      <c r="AP210" s="1"/>
    </row>
    <row r="211" spans="1:42" x14ac:dyDescent="0.2">
      <c r="A211" s="1"/>
      <c r="B211" s="1"/>
      <c r="C211" s="1"/>
      <c r="D211" s="29"/>
      <c r="E211" s="29"/>
      <c r="F211" s="1"/>
      <c r="G211" s="1"/>
      <c r="H211" s="1"/>
      <c r="I211" s="1"/>
      <c r="J211" s="1"/>
      <c r="K211" s="1"/>
      <c r="L211" s="1"/>
      <c r="M211" s="1"/>
      <c r="N211" s="1"/>
      <c r="O211" s="1"/>
      <c r="P211" s="1"/>
      <c r="Q211" s="1"/>
      <c r="R211" s="1"/>
      <c r="S211" s="1"/>
      <c r="T211" s="8"/>
      <c r="U211" s="8"/>
      <c r="V211" s="2"/>
      <c r="W211" s="2"/>
      <c r="X211" s="1"/>
      <c r="Y211" s="1"/>
      <c r="Z211" s="1"/>
      <c r="AA211" s="1"/>
      <c r="AB211" s="1"/>
      <c r="AC211" s="1"/>
      <c r="AD211" s="1"/>
      <c r="AE211" s="1"/>
      <c r="AF211" s="1"/>
      <c r="AG211" s="1"/>
      <c r="AH211" s="1"/>
      <c r="AI211" s="1"/>
      <c r="AJ211" s="1"/>
      <c r="AK211" s="1"/>
      <c r="AL211" s="1"/>
      <c r="AM211" s="1"/>
      <c r="AN211" s="1"/>
      <c r="AO211" s="1"/>
      <c r="AP211" s="1"/>
    </row>
    <row r="212" spans="1:42" x14ac:dyDescent="0.2">
      <c r="A212" s="1"/>
      <c r="B212" s="1"/>
      <c r="C212" s="1"/>
      <c r="D212" s="29"/>
      <c r="E212" s="29"/>
      <c r="F212" s="1"/>
      <c r="G212" s="1"/>
      <c r="H212" s="1"/>
      <c r="I212" s="1"/>
      <c r="J212" s="1"/>
      <c r="K212" s="1"/>
      <c r="L212" s="1"/>
      <c r="M212" s="1"/>
      <c r="N212" s="1"/>
      <c r="O212" s="1"/>
      <c r="P212" s="1"/>
      <c r="Q212" s="1"/>
      <c r="R212" s="1"/>
      <c r="S212" s="1"/>
      <c r="T212" s="8"/>
      <c r="U212" s="8"/>
      <c r="V212" s="2"/>
      <c r="W212" s="2"/>
      <c r="X212" s="1"/>
      <c r="Y212" s="1"/>
      <c r="Z212" s="1"/>
      <c r="AA212" s="1"/>
      <c r="AB212" s="1"/>
      <c r="AC212" s="1"/>
      <c r="AD212" s="1"/>
      <c r="AE212" s="1"/>
      <c r="AF212" s="1"/>
      <c r="AG212" s="1"/>
      <c r="AH212" s="1"/>
      <c r="AI212" s="1"/>
      <c r="AJ212" s="1"/>
      <c r="AK212" s="1"/>
      <c r="AL212" s="1"/>
      <c r="AM212" s="1"/>
      <c r="AN212" s="1"/>
      <c r="AO212" s="1"/>
      <c r="AP212" s="1"/>
    </row>
    <row r="213" spans="1:42" x14ac:dyDescent="0.2">
      <c r="A213" s="1"/>
      <c r="B213" s="1"/>
      <c r="C213" s="1"/>
      <c r="D213" s="29"/>
      <c r="E213" s="29"/>
      <c r="F213" s="1"/>
      <c r="G213" s="1"/>
      <c r="H213" s="1"/>
      <c r="I213" s="1"/>
      <c r="J213" s="1"/>
      <c r="K213" s="1"/>
      <c r="L213" s="1"/>
      <c r="M213" s="1"/>
      <c r="N213" s="1"/>
      <c r="O213" s="1"/>
      <c r="P213" s="1"/>
      <c r="Q213" s="1"/>
      <c r="R213" s="1"/>
      <c r="S213" s="1"/>
      <c r="T213" s="8"/>
      <c r="U213" s="8"/>
      <c r="V213" s="2"/>
      <c r="W213" s="2"/>
      <c r="X213" s="1"/>
      <c r="Y213" s="1"/>
      <c r="Z213" s="1"/>
      <c r="AA213" s="1"/>
      <c r="AB213" s="1"/>
      <c r="AC213" s="1"/>
      <c r="AD213" s="1"/>
      <c r="AE213" s="1"/>
      <c r="AF213" s="1"/>
      <c r="AG213" s="1"/>
      <c r="AH213" s="1"/>
      <c r="AI213" s="1"/>
      <c r="AJ213" s="1"/>
      <c r="AK213" s="1"/>
      <c r="AL213" s="1"/>
      <c r="AM213" s="1"/>
      <c r="AN213" s="1"/>
      <c r="AO213" s="1"/>
      <c r="AP213" s="1"/>
    </row>
    <row r="214" spans="1:42" x14ac:dyDescent="0.2">
      <c r="A214" s="1"/>
      <c r="B214" s="1"/>
      <c r="C214" s="1"/>
      <c r="D214" s="29"/>
      <c r="E214" s="29"/>
      <c r="F214" s="1"/>
      <c r="G214" s="1"/>
      <c r="H214" s="1"/>
      <c r="I214" s="1"/>
      <c r="J214" s="1"/>
      <c r="K214" s="1"/>
      <c r="L214" s="1"/>
      <c r="M214" s="1"/>
      <c r="N214" s="1"/>
      <c r="O214" s="1"/>
      <c r="P214" s="1"/>
      <c r="Q214" s="1"/>
      <c r="R214" s="1"/>
      <c r="S214" s="1"/>
      <c r="T214" s="8"/>
      <c r="U214" s="8"/>
      <c r="V214" s="2"/>
      <c r="W214" s="2"/>
      <c r="X214" s="1"/>
      <c r="Y214" s="1"/>
      <c r="Z214" s="1"/>
      <c r="AA214" s="1"/>
      <c r="AB214" s="1"/>
      <c r="AC214" s="1"/>
      <c r="AD214" s="1"/>
      <c r="AE214" s="1"/>
      <c r="AF214" s="1"/>
      <c r="AG214" s="1"/>
      <c r="AH214" s="1"/>
      <c r="AI214" s="1"/>
      <c r="AJ214" s="1"/>
      <c r="AK214" s="1"/>
      <c r="AL214" s="1"/>
      <c r="AM214" s="1"/>
      <c r="AN214" s="1"/>
      <c r="AO214" s="1"/>
      <c r="AP214" s="1"/>
    </row>
    <row r="215" spans="1:42" x14ac:dyDescent="0.2">
      <c r="A215" s="1"/>
      <c r="B215" s="1"/>
      <c r="C215" s="1"/>
      <c r="D215" s="29"/>
      <c r="E215" s="29"/>
      <c r="F215" s="1"/>
      <c r="G215" s="1"/>
      <c r="H215" s="1"/>
      <c r="I215" s="1"/>
      <c r="J215" s="1"/>
      <c r="K215" s="1"/>
      <c r="L215" s="1"/>
      <c r="M215" s="1"/>
      <c r="N215" s="1"/>
      <c r="O215" s="1"/>
      <c r="P215" s="1"/>
      <c r="Q215" s="1"/>
      <c r="R215" s="1"/>
      <c r="S215" s="1"/>
      <c r="T215" s="8"/>
      <c r="U215" s="8"/>
      <c r="V215" s="2"/>
      <c r="W215" s="2"/>
      <c r="X215" s="1"/>
      <c r="Y215" s="1"/>
      <c r="Z215" s="1"/>
      <c r="AA215" s="1"/>
      <c r="AB215" s="1"/>
      <c r="AC215" s="1"/>
      <c r="AD215" s="1"/>
      <c r="AE215" s="1"/>
      <c r="AF215" s="1"/>
      <c r="AG215" s="1"/>
      <c r="AH215" s="1"/>
      <c r="AI215" s="1"/>
      <c r="AJ215" s="1"/>
      <c r="AK215" s="1"/>
      <c r="AL215" s="1"/>
      <c r="AM215" s="1"/>
      <c r="AN215" s="1"/>
      <c r="AO215" s="1"/>
      <c r="AP215" s="1"/>
    </row>
    <row r="216" spans="1:42" x14ac:dyDescent="0.2">
      <c r="A216" s="1"/>
      <c r="B216" s="1"/>
      <c r="C216" s="1"/>
      <c r="D216" s="29"/>
      <c r="E216" s="29"/>
      <c r="F216" s="1"/>
      <c r="G216" s="1"/>
      <c r="H216" s="1"/>
      <c r="I216" s="1"/>
      <c r="J216" s="1"/>
      <c r="K216" s="1"/>
      <c r="L216" s="1"/>
      <c r="M216" s="1"/>
      <c r="N216" s="1"/>
      <c r="O216" s="1"/>
      <c r="P216" s="1"/>
      <c r="Q216" s="1"/>
      <c r="R216" s="1"/>
      <c r="S216" s="1"/>
      <c r="T216" s="8"/>
      <c r="U216" s="8"/>
      <c r="V216" s="2"/>
      <c r="W216" s="2"/>
      <c r="X216" s="1"/>
      <c r="Y216" s="1"/>
      <c r="Z216" s="1"/>
      <c r="AA216" s="1"/>
      <c r="AB216" s="1"/>
      <c r="AC216" s="1"/>
      <c r="AD216" s="1"/>
      <c r="AE216" s="1"/>
      <c r="AF216" s="1"/>
      <c r="AG216" s="1"/>
      <c r="AH216" s="1"/>
      <c r="AI216" s="1"/>
      <c r="AJ216" s="1"/>
      <c r="AK216" s="1"/>
      <c r="AL216" s="1"/>
      <c r="AM216" s="1"/>
      <c r="AN216" s="1"/>
      <c r="AO216" s="1"/>
      <c r="AP216" s="1"/>
    </row>
    <row r="217" spans="1:42" x14ac:dyDescent="0.2">
      <c r="A217" s="1"/>
      <c r="B217" s="1"/>
      <c r="C217" s="1"/>
      <c r="D217" s="29"/>
      <c r="E217" s="29"/>
      <c r="F217" s="1"/>
      <c r="G217" s="1"/>
      <c r="H217" s="1"/>
      <c r="I217" s="1"/>
      <c r="J217" s="1"/>
      <c r="K217" s="1"/>
      <c r="L217" s="1"/>
      <c r="M217" s="1"/>
      <c r="N217" s="1"/>
      <c r="O217" s="1"/>
      <c r="P217" s="1"/>
      <c r="Q217" s="1"/>
      <c r="R217" s="1"/>
      <c r="S217" s="1"/>
      <c r="T217" s="8"/>
      <c r="U217" s="8"/>
      <c r="V217" s="2"/>
      <c r="W217" s="2"/>
      <c r="X217" s="1"/>
      <c r="Y217" s="1"/>
      <c r="Z217" s="1"/>
      <c r="AA217" s="1"/>
      <c r="AB217" s="1"/>
      <c r="AC217" s="1"/>
      <c r="AD217" s="1"/>
      <c r="AE217" s="1"/>
      <c r="AF217" s="1"/>
      <c r="AG217" s="1"/>
      <c r="AH217" s="1"/>
      <c r="AI217" s="1"/>
      <c r="AJ217" s="1"/>
      <c r="AK217" s="1"/>
      <c r="AL217" s="1"/>
      <c r="AM217" s="1"/>
      <c r="AN217" s="1"/>
      <c r="AO217" s="1"/>
      <c r="AP217" s="1"/>
    </row>
    <row r="218" spans="1:42" x14ac:dyDescent="0.2">
      <c r="A218" s="1"/>
      <c r="B218" s="1"/>
      <c r="C218" s="1"/>
      <c r="D218" s="29"/>
      <c r="E218" s="29"/>
      <c r="F218" s="1"/>
      <c r="G218" s="1"/>
      <c r="H218" s="1"/>
      <c r="I218" s="1"/>
      <c r="J218" s="1"/>
      <c r="K218" s="1"/>
      <c r="L218" s="1"/>
      <c r="M218" s="1"/>
      <c r="N218" s="1"/>
      <c r="O218" s="1"/>
      <c r="P218" s="1"/>
      <c r="Q218" s="1"/>
      <c r="R218" s="1"/>
      <c r="S218" s="1"/>
      <c r="T218" s="8"/>
      <c r="U218" s="8"/>
      <c r="V218" s="2"/>
      <c r="W218" s="2"/>
      <c r="X218" s="1"/>
      <c r="Y218" s="1"/>
      <c r="Z218" s="1"/>
      <c r="AA218" s="1"/>
      <c r="AB218" s="1"/>
      <c r="AC218" s="1"/>
      <c r="AD218" s="1"/>
      <c r="AE218" s="1"/>
      <c r="AF218" s="1"/>
      <c r="AG218" s="1"/>
      <c r="AH218" s="1"/>
      <c r="AI218" s="1"/>
      <c r="AJ218" s="1"/>
      <c r="AK218" s="1"/>
      <c r="AL218" s="1"/>
      <c r="AM218" s="1"/>
      <c r="AN218" s="1"/>
      <c r="AO218" s="1"/>
      <c r="AP218" s="1"/>
    </row>
    <row r="219" spans="1:42" x14ac:dyDescent="0.2">
      <c r="A219" s="1"/>
      <c r="B219" s="1"/>
      <c r="C219" s="1"/>
      <c r="D219" s="29"/>
      <c r="E219" s="29"/>
      <c r="F219" s="1"/>
      <c r="G219" s="1"/>
      <c r="H219" s="1"/>
      <c r="I219" s="1"/>
      <c r="J219" s="1"/>
      <c r="K219" s="1"/>
      <c r="L219" s="1"/>
      <c r="M219" s="1"/>
      <c r="N219" s="1"/>
      <c r="O219" s="1"/>
      <c r="P219" s="1"/>
      <c r="Q219" s="1"/>
      <c r="R219" s="1"/>
      <c r="S219" s="1"/>
      <c r="T219" s="8"/>
      <c r="U219" s="8"/>
      <c r="V219" s="2"/>
      <c r="W219" s="2"/>
      <c r="X219" s="1"/>
      <c r="Y219" s="1"/>
      <c r="Z219" s="1"/>
      <c r="AA219" s="1"/>
      <c r="AB219" s="1"/>
      <c r="AC219" s="1"/>
      <c r="AD219" s="1"/>
      <c r="AE219" s="1"/>
      <c r="AF219" s="1"/>
      <c r="AG219" s="1"/>
      <c r="AH219" s="1"/>
      <c r="AI219" s="1"/>
      <c r="AJ219" s="1"/>
      <c r="AK219" s="1"/>
      <c r="AL219" s="1"/>
      <c r="AM219" s="1"/>
      <c r="AN219" s="1"/>
      <c r="AO219" s="1"/>
      <c r="AP219" s="1"/>
    </row>
    <row r="220" spans="1:42" x14ac:dyDescent="0.2">
      <c r="A220" s="1"/>
      <c r="B220" s="1"/>
      <c r="C220" s="1"/>
      <c r="D220" s="29"/>
      <c r="E220" s="29"/>
      <c r="F220" s="1"/>
      <c r="G220" s="1"/>
      <c r="H220" s="1"/>
      <c r="I220" s="1"/>
      <c r="J220" s="1"/>
      <c r="K220" s="1"/>
      <c r="L220" s="1"/>
      <c r="M220" s="1"/>
      <c r="N220" s="1"/>
      <c r="O220" s="1"/>
      <c r="P220" s="1"/>
      <c r="Q220" s="1"/>
      <c r="R220" s="1"/>
      <c r="S220" s="1"/>
      <c r="T220" s="8"/>
      <c r="U220" s="8"/>
      <c r="V220" s="2"/>
      <c r="W220" s="2"/>
      <c r="X220" s="1"/>
      <c r="Y220" s="1"/>
      <c r="Z220" s="1"/>
      <c r="AA220" s="1"/>
      <c r="AB220" s="1"/>
      <c r="AC220" s="1"/>
      <c r="AD220" s="1"/>
      <c r="AE220" s="1"/>
      <c r="AF220" s="1"/>
      <c r="AG220" s="1"/>
      <c r="AH220" s="1"/>
      <c r="AI220" s="1"/>
      <c r="AJ220" s="1"/>
      <c r="AK220" s="1"/>
      <c r="AL220" s="1"/>
      <c r="AM220" s="1"/>
      <c r="AN220" s="1"/>
      <c r="AO220" s="1"/>
      <c r="AP220" s="1"/>
    </row>
    <row r="221" spans="1:42" x14ac:dyDescent="0.2">
      <c r="A221" s="1"/>
      <c r="B221" s="1"/>
      <c r="C221" s="1"/>
      <c r="D221" s="29"/>
      <c r="E221" s="29"/>
      <c r="F221" s="1"/>
      <c r="G221" s="1"/>
      <c r="H221" s="1"/>
      <c r="I221" s="1"/>
      <c r="J221" s="1"/>
      <c r="K221" s="1"/>
      <c r="L221" s="1"/>
      <c r="M221" s="1"/>
      <c r="N221" s="1"/>
      <c r="O221" s="1"/>
      <c r="P221" s="1"/>
      <c r="Q221" s="1"/>
      <c r="R221" s="1"/>
      <c r="S221" s="1"/>
      <c r="T221" s="8"/>
      <c r="U221" s="8"/>
      <c r="V221" s="2"/>
      <c r="W221" s="2"/>
      <c r="X221" s="1"/>
      <c r="Y221" s="1"/>
      <c r="Z221" s="1"/>
      <c r="AA221" s="1"/>
      <c r="AB221" s="1"/>
      <c r="AC221" s="1"/>
      <c r="AD221" s="1"/>
      <c r="AE221" s="1"/>
      <c r="AF221" s="1"/>
      <c r="AG221" s="1"/>
      <c r="AH221" s="1"/>
      <c r="AI221" s="1"/>
      <c r="AJ221" s="1"/>
      <c r="AK221" s="1"/>
      <c r="AL221" s="1"/>
      <c r="AM221" s="1"/>
      <c r="AN221" s="1"/>
      <c r="AO221" s="1"/>
      <c r="AP221" s="1"/>
    </row>
    <row r="222" spans="1:42" x14ac:dyDescent="0.2">
      <c r="A222" s="1"/>
      <c r="B222" s="1"/>
      <c r="C222" s="1"/>
      <c r="D222" s="29"/>
      <c r="E222" s="29"/>
      <c r="F222" s="1"/>
      <c r="G222" s="1"/>
      <c r="H222" s="1"/>
      <c r="I222" s="1"/>
      <c r="J222" s="1"/>
      <c r="K222" s="1"/>
      <c r="L222" s="1"/>
      <c r="M222" s="1"/>
      <c r="N222" s="1"/>
      <c r="O222" s="1"/>
      <c r="P222" s="1"/>
      <c r="Q222" s="1"/>
      <c r="R222" s="1"/>
      <c r="S222" s="1"/>
      <c r="T222" s="8"/>
      <c r="U222" s="8"/>
      <c r="V222" s="2"/>
      <c r="W222" s="2"/>
      <c r="X222" s="1"/>
      <c r="Y222" s="1"/>
      <c r="Z222" s="1"/>
      <c r="AA222" s="1"/>
      <c r="AB222" s="1"/>
      <c r="AC222" s="1"/>
      <c r="AD222" s="1"/>
      <c r="AE222" s="1"/>
      <c r="AF222" s="1"/>
      <c r="AG222" s="1"/>
      <c r="AH222" s="1"/>
      <c r="AI222" s="1"/>
      <c r="AJ222" s="1"/>
      <c r="AK222" s="1"/>
      <c r="AL222" s="1"/>
      <c r="AM222" s="1"/>
      <c r="AN222" s="1"/>
      <c r="AO222" s="1"/>
      <c r="AP222" s="1"/>
    </row>
    <row r="223" spans="1:42" x14ac:dyDescent="0.2">
      <c r="A223" s="1"/>
      <c r="B223" s="1"/>
      <c r="C223" s="1"/>
      <c r="D223" s="29"/>
      <c r="E223" s="29"/>
      <c r="F223" s="1"/>
      <c r="G223" s="1"/>
      <c r="H223" s="1"/>
      <c r="I223" s="1"/>
      <c r="J223" s="1"/>
      <c r="K223" s="1"/>
      <c r="L223" s="1"/>
      <c r="M223" s="1"/>
      <c r="N223" s="1"/>
      <c r="O223" s="1"/>
      <c r="P223" s="1"/>
      <c r="Q223" s="1"/>
      <c r="R223" s="1"/>
      <c r="S223" s="1"/>
      <c r="T223" s="8"/>
      <c r="U223" s="8"/>
      <c r="V223" s="2"/>
      <c r="W223" s="2"/>
      <c r="X223" s="1"/>
      <c r="Y223" s="1"/>
      <c r="Z223" s="1"/>
      <c r="AA223" s="1"/>
      <c r="AB223" s="1"/>
      <c r="AC223" s="1"/>
      <c r="AD223" s="1"/>
      <c r="AE223" s="1"/>
      <c r="AF223" s="1"/>
      <c r="AG223" s="1"/>
      <c r="AH223" s="1"/>
      <c r="AI223" s="1"/>
      <c r="AJ223" s="1"/>
      <c r="AK223" s="1"/>
      <c r="AL223" s="1"/>
      <c r="AM223" s="1"/>
      <c r="AN223" s="1"/>
      <c r="AO223" s="1"/>
      <c r="AP223" s="1"/>
    </row>
    <row r="224" spans="1:42" x14ac:dyDescent="0.2">
      <c r="A224" s="1"/>
      <c r="B224" s="1"/>
      <c r="C224" s="1"/>
      <c r="D224" s="29"/>
      <c r="E224" s="29"/>
      <c r="F224" s="1"/>
      <c r="G224" s="1"/>
      <c r="H224" s="1"/>
      <c r="I224" s="1"/>
      <c r="J224" s="1"/>
      <c r="K224" s="1"/>
      <c r="L224" s="1"/>
      <c r="M224" s="1"/>
      <c r="N224" s="1"/>
      <c r="O224" s="1"/>
      <c r="P224" s="1"/>
      <c r="Q224" s="1"/>
      <c r="R224" s="1"/>
      <c r="S224" s="1"/>
      <c r="T224" s="8"/>
      <c r="U224" s="8"/>
      <c r="V224" s="2"/>
      <c r="W224" s="2"/>
      <c r="X224" s="1"/>
      <c r="Y224" s="1"/>
      <c r="Z224" s="1"/>
      <c r="AA224" s="1"/>
      <c r="AB224" s="1"/>
      <c r="AC224" s="1"/>
      <c r="AD224" s="1"/>
      <c r="AE224" s="1"/>
      <c r="AF224" s="1"/>
      <c r="AG224" s="1"/>
      <c r="AH224" s="1"/>
      <c r="AI224" s="1"/>
      <c r="AJ224" s="1"/>
      <c r="AK224" s="1"/>
      <c r="AL224" s="1"/>
      <c r="AM224" s="1"/>
      <c r="AN224" s="1"/>
      <c r="AO224" s="1"/>
      <c r="AP224" s="1"/>
    </row>
    <row r="225" spans="1:42" x14ac:dyDescent="0.2">
      <c r="A225" s="1"/>
      <c r="B225" s="1"/>
      <c r="C225" s="1"/>
      <c r="D225" s="29"/>
      <c r="E225" s="29"/>
      <c r="F225" s="1"/>
      <c r="G225" s="1"/>
      <c r="H225" s="1"/>
      <c r="I225" s="1"/>
      <c r="J225" s="1"/>
      <c r="K225" s="1"/>
      <c r="L225" s="1"/>
      <c r="M225" s="1"/>
      <c r="N225" s="1"/>
      <c r="O225" s="1"/>
      <c r="P225" s="1"/>
      <c r="Q225" s="1"/>
      <c r="R225" s="1"/>
      <c r="S225" s="1"/>
      <c r="T225" s="8"/>
      <c r="U225" s="8"/>
      <c r="V225" s="2"/>
      <c r="W225" s="2"/>
      <c r="X225" s="1"/>
      <c r="Y225" s="1"/>
      <c r="Z225" s="1"/>
      <c r="AA225" s="1"/>
      <c r="AB225" s="1"/>
      <c r="AC225" s="1"/>
      <c r="AD225" s="1"/>
      <c r="AE225" s="1"/>
      <c r="AF225" s="1"/>
      <c r="AG225" s="1"/>
      <c r="AH225" s="1"/>
      <c r="AI225" s="1"/>
      <c r="AJ225" s="1"/>
      <c r="AK225" s="1"/>
      <c r="AL225" s="1"/>
      <c r="AM225" s="1"/>
      <c r="AN225" s="1"/>
      <c r="AO225" s="1"/>
      <c r="AP225" s="1"/>
    </row>
    <row r="226" spans="1:42" x14ac:dyDescent="0.2">
      <c r="A226" s="1"/>
      <c r="B226" s="1"/>
      <c r="C226" s="1"/>
      <c r="D226" s="29"/>
      <c r="E226" s="29"/>
      <c r="F226" s="1"/>
      <c r="G226" s="1"/>
      <c r="H226" s="1"/>
      <c r="I226" s="1"/>
      <c r="J226" s="1"/>
      <c r="K226" s="1"/>
      <c r="L226" s="1"/>
      <c r="M226" s="1"/>
      <c r="N226" s="1"/>
      <c r="O226" s="1"/>
      <c r="P226" s="1"/>
      <c r="Q226" s="1"/>
      <c r="R226" s="1"/>
      <c r="S226" s="1"/>
      <c r="T226" s="8"/>
      <c r="U226" s="8"/>
      <c r="V226" s="2"/>
      <c r="W226" s="2"/>
      <c r="X226" s="1"/>
      <c r="Y226" s="1"/>
      <c r="Z226" s="1"/>
      <c r="AA226" s="1"/>
      <c r="AB226" s="1"/>
      <c r="AC226" s="1"/>
      <c r="AD226" s="1"/>
      <c r="AE226" s="1"/>
      <c r="AF226" s="1"/>
      <c r="AG226" s="1"/>
      <c r="AH226" s="1"/>
      <c r="AI226" s="1"/>
      <c r="AJ226" s="1"/>
      <c r="AK226" s="1"/>
      <c r="AL226" s="1"/>
      <c r="AM226" s="1"/>
      <c r="AN226" s="1"/>
      <c r="AO226" s="1"/>
      <c r="AP226" s="1"/>
    </row>
    <row r="227" spans="1:42" x14ac:dyDescent="0.2">
      <c r="A227" s="1"/>
      <c r="B227" s="1"/>
      <c r="C227" s="1"/>
      <c r="D227" s="29"/>
      <c r="E227" s="29"/>
      <c r="F227" s="1"/>
      <c r="G227" s="1"/>
      <c r="H227" s="1"/>
      <c r="I227" s="1"/>
      <c r="J227" s="1"/>
      <c r="K227" s="1"/>
      <c r="L227" s="1"/>
      <c r="M227" s="1"/>
      <c r="N227" s="1"/>
      <c r="O227" s="1"/>
      <c r="P227" s="1"/>
      <c r="Q227" s="1"/>
      <c r="R227" s="1"/>
      <c r="S227" s="1"/>
      <c r="T227" s="8"/>
      <c r="U227" s="8"/>
      <c r="V227" s="2"/>
      <c r="W227" s="2"/>
      <c r="X227" s="1"/>
      <c r="Y227" s="1"/>
      <c r="Z227" s="1"/>
      <c r="AA227" s="1"/>
      <c r="AB227" s="1"/>
      <c r="AC227" s="1"/>
      <c r="AD227" s="1"/>
      <c r="AE227" s="1"/>
      <c r="AF227" s="1"/>
      <c r="AG227" s="1"/>
      <c r="AH227" s="1"/>
      <c r="AI227" s="1"/>
      <c r="AJ227" s="1"/>
      <c r="AK227" s="1"/>
      <c r="AL227" s="1"/>
      <c r="AM227" s="1"/>
      <c r="AN227" s="1"/>
      <c r="AO227" s="1"/>
      <c r="AP227" s="1"/>
    </row>
    <row r="228" spans="1:42" x14ac:dyDescent="0.2">
      <c r="A228" s="1"/>
      <c r="B228" s="1"/>
      <c r="C228" s="1"/>
      <c r="D228" s="29"/>
      <c r="E228" s="29"/>
      <c r="F228" s="1"/>
      <c r="G228" s="1"/>
      <c r="H228" s="1"/>
      <c r="I228" s="1"/>
      <c r="J228" s="1"/>
      <c r="K228" s="1"/>
      <c r="L228" s="1"/>
      <c r="M228" s="1"/>
      <c r="N228" s="1"/>
      <c r="O228" s="1"/>
      <c r="P228" s="1"/>
      <c r="Q228" s="1"/>
      <c r="R228" s="1"/>
      <c r="S228" s="1"/>
      <c r="T228" s="8"/>
      <c r="U228" s="8"/>
      <c r="V228" s="2"/>
      <c r="W228" s="2"/>
      <c r="X228" s="1"/>
      <c r="Y228" s="1"/>
      <c r="Z228" s="1"/>
      <c r="AA228" s="1"/>
      <c r="AB228" s="1"/>
      <c r="AC228" s="1"/>
      <c r="AD228" s="1"/>
      <c r="AE228" s="1"/>
      <c r="AF228" s="1"/>
      <c r="AG228" s="1"/>
      <c r="AH228" s="1"/>
      <c r="AI228" s="1"/>
      <c r="AJ228" s="1"/>
      <c r="AK228" s="1"/>
      <c r="AL228" s="1"/>
      <c r="AM228" s="1"/>
      <c r="AN228" s="1"/>
      <c r="AO228" s="1"/>
      <c r="AP228" s="1"/>
    </row>
    <row r="229" spans="1:42" x14ac:dyDescent="0.2">
      <c r="A229" s="1"/>
      <c r="B229" s="1"/>
      <c r="C229" s="1"/>
      <c r="D229" s="29"/>
      <c r="E229" s="29"/>
      <c r="F229" s="1"/>
      <c r="G229" s="1"/>
      <c r="H229" s="1"/>
      <c r="I229" s="1"/>
      <c r="J229" s="1"/>
      <c r="K229" s="1"/>
      <c r="L229" s="1"/>
      <c r="M229" s="1"/>
      <c r="N229" s="1"/>
      <c r="O229" s="1"/>
      <c r="P229" s="1"/>
      <c r="Q229" s="1"/>
      <c r="R229" s="1"/>
      <c r="S229" s="1"/>
      <c r="T229" s="8"/>
      <c r="U229" s="8"/>
      <c r="V229" s="2"/>
      <c r="W229" s="2"/>
      <c r="X229" s="1"/>
      <c r="Y229" s="1"/>
      <c r="Z229" s="1"/>
      <c r="AA229" s="1"/>
      <c r="AB229" s="1"/>
      <c r="AC229" s="1"/>
      <c r="AD229" s="1"/>
      <c r="AE229" s="1"/>
      <c r="AF229" s="1"/>
      <c r="AG229" s="1"/>
      <c r="AH229" s="1"/>
      <c r="AI229" s="1"/>
      <c r="AJ229" s="1"/>
      <c r="AK229" s="1"/>
      <c r="AL229" s="1"/>
      <c r="AM229" s="1"/>
      <c r="AN229" s="1"/>
      <c r="AO229" s="1"/>
      <c r="AP229" s="1"/>
    </row>
    <row r="230" spans="1:42" hidden="1" x14ac:dyDescent="0.2">
      <c r="A230" s="1"/>
      <c r="B230" s="1"/>
      <c r="C230" s="1"/>
      <c r="D230" s="29"/>
      <c r="E230" s="29"/>
      <c r="F230" s="1"/>
      <c r="G230" s="1"/>
      <c r="H230" s="1"/>
      <c r="I230" s="1"/>
      <c r="J230" s="1"/>
      <c r="K230" s="1"/>
      <c r="L230" s="1"/>
      <c r="M230" s="1"/>
      <c r="N230" s="1"/>
      <c r="O230" s="1"/>
      <c r="P230" s="1"/>
      <c r="Q230" s="1"/>
      <c r="R230" s="1"/>
      <c r="S230" s="1"/>
      <c r="T230" s="8"/>
      <c r="U230" s="8"/>
      <c r="V230" s="2"/>
      <c r="W230" s="2"/>
      <c r="X230" s="1"/>
      <c r="Y230" s="1"/>
      <c r="Z230" s="1"/>
      <c r="AA230" s="1"/>
      <c r="AB230" s="1"/>
      <c r="AC230" s="1"/>
      <c r="AD230" s="1"/>
      <c r="AE230" s="1"/>
      <c r="AF230" s="1"/>
      <c r="AG230" s="1"/>
      <c r="AH230" s="1"/>
      <c r="AI230" s="1"/>
      <c r="AJ230" s="1"/>
      <c r="AK230" s="1"/>
      <c r="AL230" s="1"/>
      <c r="AM230" s="1"/>
      <c r="AN230" s="1"/>
      <c r="AO230" s="1"/>
      <c r="AP230" s="1"/>
    </row>
    <row r="231" spans="1:42" hidden="1" x14ac:dyDescent="0.2">
      <c r="A231" s="1"/>
      <c r="B231" s="1"/>
      <c r="C231" s="1"/>
      <c r="D231" s="29"/>
      <c r="E231" s="29"/>
      <c r="F231" s="1"/>
      <c r="G231" s="1"/>
      <c r="H231" s="1"/>
      <c r="I231" s="1"/>
      <c r="J231" s="1"/>
      <c r="K231" s="1"/>
      <c r="L231" s="1"/>
      <c r="M231" s="1"/>
      <c r="N231" s="1"/>
      <c r="O231" s="1"/>
      <c r="P231" s="1"/>
      <c r="Q231" s="1"/>
      <c r="R231" s="1"/>
      <c r="S231" s="1"/>
      <c r="T231" s="8"/>
      <c r="U231" s="8"/>
      <c r="V231" s="2"/>
      <c r="W231" s="2"/>
      <c r="X231" s="1"/>
      <c r="Y231" s="1"/>
      <c r="Z231" s="1"/>
      <c r="AA231" s="1"/>
      <c r="AB231" s="1"/>
      <c r="AC231" s="1"/>
      <c r="AD231" s="1"/>
      <c r="AE231" s="1"/>
      <c r="AF231" s="1"/>
      <c r="AG231" s="1"/>
      <c r="AH231" s="1"/>
      <c r="AI231" s="1"/>
      <c r="AJ231" s="1"/>
      <c r="AK231" s="1"/>
      <c r="AL231" s="1"/>
      <c r="AM231" s="1"/>
      <c r="AN231" s="1"/>
      <c r="AO231" s="1"/>
      <c r="AP231" s="1"/>
    </row>
    <row r="232" spans="1:42" hidden="1" x14ac:dyDescent="0.2">
      <c r="A232" s="1"/>
      <c r="B232" s="1"/>
      <c r="C232" s="1"/>
      <c r="D232" s="29"/>
      <c r="E232" s="29"/>
      <c r="F232" s="1"/>
      <c r="G232" s="1"/>
      <c r="H232" s="1"/>
      <c r="I232" s="1"/>
      <c r="J232" s="1"/>
      <c r="K232" s="1"/>
      <c r="L232" s="1"/>
      <c r="M232" s="1"/>
      <c r="N232" s="1"/>
      <c r="O232" s="1"/>
      <c r="P232" s="1"/>
      <c r="Q232" s="1"/>
      <c r="R232" s="1"/>
      <c r="S232" s="1"/>
      <c r="T232" s="8"/>
      <c r="U232" s="8"/>
      <c r="V232" s="2"/>
      <c r="W232" s="2"/>
      <c r="X232" s="1"/>
      <c r="Y232" s="1"/>
      <c r="Z232" s="1"/>
      <c r="AA232" s="1"/>
      <c r="AB232" s="1"/>
      <c r="AC232" s="1"/>
      <c r="AD232" s="1"/>
      <c r="AE232" s="1"/>
      <c r="AF232" s="1"/>
      <c r="AG232" s="1"/>
      <c r="AH232" s="1"/>
      <c r="AI232" s="1"/>
      <c r="AJ232" s="1"/>
      <c r="AK232" s="1"/>
      <c r="AL232" s="1"/>
      <c r="AM232" s="1"/>
      <c r="AN232" s="1"/>
      <c r="AO232" s="1"/>
      <c r="AP232" s="1"/>
    </row>
    <row r="233" spans="1:42" hidden="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idden="1" x14ac:dyDescent="0.2">
      <c r="T234" s="1"/>
      <c r="U234" s="1"/>
      <c r="V234" s="1"/>
      <c r="W234" s="1"/>
      <c r="X234" s="1"/>
      <c r="Y234" s="1"/>
      <c r="Z234" s="1"/>
      <c r="AA234" s="1"/>
      <c r="AB234" s="1"/>
      <c r="AC234" s="1"/>
      <c r="AD234" s="1"/>
      <c r="AE234" s="1"/>
      <c r="AF234" s="1"/>
      <c r="AG234" s="1"/>
      <c r="AH234" s="1"/>
      <c r="AI234" s="1"/>
      <c r="AJ234" s="1"/>
      <c r="AK234" s="1"/>
      <c r="AL234" s="1"/>
      <c r="AM234" s="1"/>
      <c r="AN234" s="1"/>
      <c r="AO234" s="1"/>
      <c r="AP234" s="1"/>
    </row>
    <row r="332" x14ac:dyDescent="0.2"/>
    <row r="333" x14ac:dyDescent="0.2"/>
    <row r="334" x14ac:dyDescent="0.2"/>
    <row r="337" x14ac:dyDescent="0.2"/>
    <row r="338" x14ac:dyDescent="0.2"/>
    <row r="339" x14ac:dyDescent="0.2"/>
    <row r="340" x14ac:dyDescent="0.2"/>
    <row r="341" x14ac:dyDescent="0.2"/>
    <row r="342" x14ac:dyDescent="0.2"/>
    <row r="343" x14ac:dyDescent="0.2"/>
    <row r="344" x14ac:dyDescent="0.2"/>
    <row r="345"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sheetData>
  <phoneticPr fontId="0" type="noConversion"/>
  <hyperlinks>
    <hyperlink ref="B4" location="ÍNDICE!A1" display="&lt;&lt; VOLVER" xr:uid="{00000000-0004-0000-0600-000000000000}"/>
    <hyperlink ref="B207" location="ÍNDICE!A1" display="&lt;&lt; VOLVER" xr:uid="{00000000-0004-0000-0600-000001000000}"/>
  </hyperlinks>
  <printOptions horizontalCentered="1"/>
  <pageMargins left="0.78740157480314965" right="0.78740157480314965" top="0.98425196850393704" bottom="0.98425196850393704" header="0" footer="0"/>
  <pageSetup paperSize="9" scale="67" orientation="portrait"/>
  <headerFooter alignWithMargins="0"/>
  <ignoredErrors>
    <ignoredError sqref="D204:K205" evalError="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370"/>
  <sheetViews>
    <sheetView showGridLines="0" topLeftCell="A16" zoomScaleSheetLayoutView="100" workbookViewId="0">
      <pane xSplit="3" ySplit="1" topLeftCell="D195" activePane="bottomRight" state="frozen"/>
      <selection activeCell="A16" sqref="A16"/>
      <selection pane="topRight" activeCell="D16" sqref="D16"/>
      <selection pane="bottomLeft" activeCell="A17" sqref="A17"/>
      <selection pane="bottomRight" activeCell="K207" sqref="K207"/>
    </sheetView>
  </sheetViews>
  <sheetFormatPr baseColWidth="10" defaultColWidth="0" defaultRowHeight="12.75" zeroHeight="1" x14ac:dyDescent="0.2"/>
  <cols>
    <col min="1" max="1" width="20.42578125" customWidth="1"/>
    <col min="2" max="2" width="12.28515625" customWidth="1"/>
    <col min="3" max="3" width="7.42578125" customWidth="1"/>
    <col min="4" max="18" width="14.42578125" customWidth="1"/>
    <col min="19" max="19" width="14.85546875" customWidth="1"/>
    <col min="20" max="20" width="9.28515625" customWidth="1"/>
    <col min="21" max="21" width="6.85546875" customWidth="1"/>
    <col min="22" max="24" width="3" customWidth="1"/>
    <col min="25" max="39" width="3" hidden="1" customWidth="1"/>
    <col min="40" max="40" width="13.28515625" hidden="1" customWidth="1"/>
    <col min="41" max="41" width="5.42578125" hidden="1" customWidth="1"/>
    <col min="42" max="16384" width="3" hidden="1"/>
  </cols>
  <sheetData>
    <row r="1" spans="1:42" s="18" customFormat="1" ht="33.75" customHeight="1" x14ac:dyDescent="0.2"/>
    <row r="2" spans="1:42" s="2" customFormat="1" ht="12.75" customHeight="1" x14ac:dyDescent="0.2">
      <c r="B2" s="160" t="s">
        <v>12</v>
      </c>
      <c r="D2" s="27"/>
      <c r="E2" s="27"/>
    </row>
    <row r="3" spans="1:42" s="2" customFormat="1" ht="10.5" customHeight="1" x14ac:dyDescent="0.2">
      <c r="B3" s="160" t="s">
        <v>59</v>
      </c>
      <c r="D3" s="27"/>
      <c r="E3" s="27"/>
    </row>
    <row r="4" spans="1:42" s="18" customFormat="1" ht="28.5" customHeight="1" thickBot="1" x14ac:dyDescent="0.25">
      <c r="B4" s="51" t="s">
        <v>27</v>
      </c>
      <c r="AI4" s="3"/>
    </row>
    <row r="5" spans="1:42" ht="13.5" thickBot="1" x14ac:dyDescent="0.25">
      <c r="A5" s="1"/>
      <c r="B5" s="149" t="s">
        <v>13</v>
      </c>
      <c r="C5" s="150" t="s">
        <v>19</v>
      </c>
      <c r="D5" s="159" t="s">
        <v>37</v>
      </c>
      <c r="E5" s="152" t="s">
        <v>38</v>
      </c>
      <c r="F5" s="152" t="s">
        <v>39</v>
      </c>
      <c r="G5" s="152" t="s">
        <v>66</v>
      </c>
      <c r="H5" s="152" t="s">
        <v>40</v>
      </c>
      <c r="I5" s="152" t="s">
        <v>41</v>
      </c>
      <c r="J5" s="152" t="s">
        <v>42</v>
      </c>
      <c r="K5" s="158" t="s">
        <v>43</v>
      </c>
      <c r="L5" s="152" t="s">
        <v>44</v>
      </c>
      <c r="M5" s="152" t="s">
        <v>45</v>
      </c>
      <c r="N5" s="152" t="s">
        <v>46</v>
      </c>
      <c r="O5" s="152" t="s">
        <v>61</v>
      </c>
      <c r="P5" s="152" t="s">
        <v>65</v>
      </c>
      <c r="Q5" s="153" t="s">
        <v>69</v>
      </c>
      <c r="R5" s="153"/>
      <c r="S5" s="153" t="s">
        <v>62</v>
      </c>
      <c r="T5" s="4"/>
      <c r="U5" s="4"/>
      <c r="V5" s="4"/>
      <c r="W5" s="4"/>
      <c r="X5" s="4"/>
      <c r="Y5" s="4"/>
      <c r="Z5" s="4"/>
      <c r="AA5" s="4"/>
      <c r="AB5" s="4"/>
      <c r="AC5" s="4"/>
      <c r="AD5" s="4"/>
      <c r="AE5" s="4"/>
      <c r="AF5" s="4"/>
      <c r="AG5" s="4"/>
      <c r="AH5" s="4"/>
      <c r="AI5" s="4"/>
      <c r="AJ5" s="4"/>
      <c r="AK5" s="4"/>
      <c r="AL5" s="4"/>
      <c r="AM5" s="4"/>
      <c r="AN5" s="5"/>
      <c r="AO5" s="1"/>
      <c r="AP5" s="1"/>
    </row>
    <row r="6" spans="1:42" x14ac:dyDescent="0.2">
      <c r="A6" s="1"/>
      <c r="B6" s="30">
        <v>2000</v>
      </c>
      <c r="C6" s="31" t="s">
        <v>11</v>
      </c>
      <c r="D6" s="75">
        <v>122062</v>
      </c>
      <c r="E6" s="65">
        <v>289076</v>
      </c>
      <c r="F6" s="65">
        <v>656992</v>
      </c>
      <c r="G6" s="65"/>
      <c r="H6" s="65"/>
      <c r="I6" s="65"/>
      <c r="J6" s="65"/>
      <c r="K6" s="65"/>
      <c r="L6" s="65"/>
      <c r="M6" s="56"/>
      <c r="N6" s="56"/>
      <c r="O6" s="56"/>
      <c r="P6" s="56"/>
      <c r="Q6" s="57"/>
      <c r="R6" s="57"/>
      <c r="S6" s="110">
        <f>SUM(D6:Q6)</f>
        <v>1068130</v>
      </c>
      <c r="T6" s="6"/>
      <c r="U6" s="6"/>
      <c r="V6" s="6"/>
      <c r="W6" s="6"/>
      <c r="X6" s="6"/>
      <c r="Y6" s="6"/>
      <c r="Z6" s="6"/>
      <c r="AA6" s="6"/>
      <c r="AB6" s="6"/>
      <c r="AC6" s="6"/>
      <c r="AD6" s="6"/>
      <c r="AE6" s="6"/>
      <c r="AF6" s="6"/>
      <c r="AG6" s="6"/>
      <c r="AH6" s="6"/>
      <c r="AI6" s="6"/>
      <c r="AJ6" s="6"/>
      <c r="AK6" s="6"/>
      <c r="AL6" s="6"/>
      <c r="AM6" s="6"/>
      <c r="AN6" s="6"/>
      <c r="AO6" s="1"/>
      <c r="AP6" s="1"/>
    </row>
    <row r="7" spans="1:42" x14ac:dyDescent="0.2">
      <c r="A7" s="1"/>
      <c r="B7" s="32">
        <v>2001</v>
      </c>
      <c r="C7" s="33" t="s">
        <v>11</v>
      </c>
      <c r="D7" s="60">
        <v>208462</v>
      </c>
      <c r="E7" s="25">
        <v>416358</v>
      </c>
      <c r="F7" s="25">
        <v>666032</v>
      </c>
      <c r="G7" s="25"/>
      <c r="H7" s="25"/>
      <c r="I7" s="25"/>
      <c r="J7" s="25"/>
      <c r="K7" s="25"/>
      <c r="L7" s="25"/>
      <c r="M7" s="24"/>
      <c r="N7" s="24"/>
      <c r="O7" s="24"/>
      <c r="P7" s="24"/>
      <c r="Q7" s="53"/>
      <c r="R7" s="53"/>
      <c r="S7" s="111">
        <f t="shared" ref="S7:S15" si="0">SUM(D7:Q7)</f>
        <v>1290852</v>
      </c>
      <c r="T7" s="6"/>
      <c r="U7" s="6"/>
      <c r="V7" s="6"/>
      <c r="W7" s="6"/>
      <c r="X7" s="6"/>
      <c r="Y7" s="6"/>
      <c r="Z7" s="6"/>
      <c r="AA7" s="6"/>
      <c r="AB7" s="6"/>
      <c r="AC7" s="6"/>
      <c r="AD7" s="6"/>
      <c r="AE7" s="6"/>
      <c r="AF7" s="6"/>
      <c r="AG7" s="6"/>
      <c r="AH7" s="6"/>
      <c r="AI7" s="6"/>
      <c r="AJ7" s="6"/>
      <c r="AK7" s="6"/>
      <c r="AL7" s="6"/>
      <c r="AM7" s="6"/>
      <c r="AN7" s="6"/>
      <c r="AO7" s="1"/>
      <c r="AP7" s="1"/>
    </row>
    <row r="8" spans="1:42" x14ac:dyDescent="0.2">
      <c r="A8" s="1"/>
      <c r="B8" s="32">
        <v>2002</v>
      </c>
      <c r="C8" s="33" t="s">
        <v>11</v>
      </c>
      <c r="D8" s="60">
        <v>205006</v>
      </c>
      <c r="E8" s="25">
        <v>485746</v>
      </c>
      <c r="F8" s="25">
        <v>692119</v>
      </c>
      <c r="G8" s="25"/>
      <c r="H8" s="25"/>
      <c r="I8" s="25"/>
      <c r="J8" s="25"/>
      <c r="K8" s="25"/>
      <c r="L8" s="25"/>
      <c r="M8" s="24"/>
      <c r="N8" s="24"/>
      <c r="O8" s="24"/>
      <c r="P8" s="24"/>
      <c r="Q8" s="53"/>
      <c r="R8" s="53"/>
      <c r="S8" s="111">
        <f t="shared" si="0"/>
        <v>1382871</v>
      </c>
      <c r="T8" s="6"/>
      <c r="U8" s="6"/>
      <c r="V8" s="6"/>
      <c r="W8" s="6"/>
      <c r="X8" s="6"/>
      <c r="Y8" s="6"/>
      <c r="Z8" s="6"/>
      <c r="AA8" s="6"/>
      <c r="AB8" s="6"/>
      <c r="AC8" s="6"/>
      <c r="AD8" s="6"/>
      <c r="AE8" s="6"/>
      <c r="AF8" s="6"/>
      <c r="AG8" s="6"/>
      <c r="AH8" s="6"/>
      <c r="AI8" s="6"/>
      <c r="AJ8" s="6"/>
      <c r="AK8" s="6"/>
      <c r="AL8" s="6"/>
      <c r="AM8" s="6"/>
      <c r="AN8" s="6"/>
      <c r="AO8" s="1"/>
      <c r="AP8" s="1"/>
    </row>
    <row r="9" spans="1:42" x14ac:dyDescent="0.2">
      <c r="A9" s="36"/>
      <c r="B9" s="32">
        <v>2003</v>
      </c>
      <c r="C9" s="33" t="s">
        <v>11</v>
      </c>
      <c r="D9" s="60">
        <v>230942</v>
      </c>
      <c r="E9" s="25">
        <v>517662</v>
      </c>
      <c r="F9" s="25">
        <v>724706</v>
      </c>
      <c r="G9" s="25"/>
      <c r="H9" s="25"/>
      <c r="I9" s="25"/>
      <c r="J9" s="25"/>
      <c r="K9" s="25"/>
      <c r="L9" s="25"/>
      <c r="M9" s="24"/>
      <c r="N9" s="24"/>
      <c r="O9" s="24"/>
      <c r="P9" s="24"/>
      <c r="Q9" s="53"/>
      <c r="R9" s="53"/>
      <c r="S9" s="111">
        <f t="shared" si="0"/>
        <v>1473310</v>
      </c>
      <c r="T9" s="6"/>
      <c r="U9" s="6"/>
      <c r="V9" s="6"/>
      <c r="W9" s="6"/>
      <c r="X9" s="6"/>
      <c r="Y9" s="6"/>
      <c r="Z9" s="6"/>
      <c r="AA9" s="6"/>
      <c r="AB9" s="6"/>
      <c r="AC9" s="6"/>
      <c r="AD9" s="6"/>
      <c r="AE9" s="6"/>
      <c r="AF9" s="6"/>
      <c r="AG9" s="6"/>
      <c r="AH9" s="6"/>
      <c r="AI9" s="6"/>
      <c r="AJ9" s="6"/>
      <c r="AK9" s="6"/>
      <c r="AL9" s="6"/>
      <c r="AM9" s="6"/>
      <c r="AN9" s="6"/>
      <c r="AO9" s="1"/>
      <c r="AP9" s="1"/>
    </row>
    <row r="10" spans="1:42" x14ac:dyDescent="0.2">
      <c r="A10" s="1"/>
      <c r="B10" s="32">
        <v>2004</v>
      </c>
      <c r="C10" s="33" t="s">
        <v>11</v>
      </c>
      <c r="D10" s="60">
        <v>235319</v>
      </c>
      <c r="E10" s="25">
        <v>611217</v>
      </c>
      <c r="F10" s="25">
        <v>770117</v>
      </c>
      <c r="G10" s="25"/>
      <c r="H10" s="25"/>
      <c r="I10" s="25"/>
      <c r="J10" s="25"/>
      <c r="K10" s="25"/>
      <c r="L10" s="25"/>
      <c r="M10" s="24"/>
      <c r="N10" s="24"/>
      <c r="O10" s="24"/>
      <c r="P10" s="24"/>
      <c r="Q10" s="53"/>
      <c r="R10" s="53"/>
      <c r="S10" s="111">
        <f t="shared" si="0"/>
        <v>1616653</v>
      </c>
      <c r="T10" s="6"/>
      <c r="U10" s="6"/>
      <c r="V10" s="6"/>
      <c r="W10" s="6"/>
      <c r="X10" s="6"/>
      <c r="Y10" s="6"/>
      <c r="Z10" s="6"/>
      <c r="AA10" s="6"/>
      <c r="AB10" s="6"/>
      <c r="AC10" s="6"/>
      <c r="AD10" s="6"/>
      <c r="AE10" s="6"/>
      <c r="AF10" s="6"/>
      <c r="AG10" s="6"/>
      <c r="AH10" s="6"/>
      <c r="AI10" s="6"/>
      <c r="AJ10" s="6"/>
      <c r="AK10" s="6"/>
      <c r="AL10" s="6"/>
      <c r="AM10" s="6"/>
      <c r="AN10" s="6"/>
      <c r="AO10" s="1"/>
      <c r="AP10" s="1"/>
    </row>
    <row r="11" spans="1:42" x14ac:dyDescent="0.2">
      <c r="A11" s="1"/>
      <c r="B11" s="32">
        <v>2005</v>
      </c>
      <c r="C11" s="33" t="s">
        <v>11</v>
      </c>
      <c r="D11" s="60">
        <v>278089</v>
      </c>
      <c r="E11" s="25">
        <v>783364</v>
      </c>
      <c r="F11" s="25">
        <v>870006</v>
      </c>
      <c r="G11" s="25"/>
      <c r="H11" s="25"/>
      <c r="I11" s="25"/>
      <c r="J11" s="25"/>
      <c r="K11" s="25"/>
      <c r="L11" s="25"/>
      <c r="M11" s="24"/>
      <c r="N11" s="24"/>
      <c r="O11" s="24"/>
      <c r="P11" s="24"/>
      <c r="Q11" s="53"/>
      <c r="R11" s="53"/>
      <c r="S11" s="111">
        <f t="shared" si="0"/>
        <v>1931459</v>
      </c>
      <c r="T11" s="6"/>
      <c r="U11" s="6"/>
      <c r="V11" s="6"/>
      <c r="W11" s="6"/>
      <c r="X11" s="6"/>
      <c r="Y11" s="6"/>
      <c r="Z11" s="6"/>
      <c r="AA11" s="6"/>
      <c r="AB11" s="6"/>
      <c r="AC11" s="6"/>
      <c r="AD11" s="6"/>
      <c r="AE11" s="6"/>
      <c r="AF11" s="6"/>
      <c r="AG11" s="6"/>
      <c r="AH11" s="6"/>
      <c r="AI11" s="6"/>
      <c r="AJ11" s="6"/>
      <c r="AK11" s="6"/>
      <c r="AL11" s="6"/>
      <c r="AM11" s="6"/>
      <c r="AN11" s="6"/>
      <c r="AO11" s="1"/>
      <c r="AP11" s="1"/>
    </row>
    <row r="12" spans="1:42" x14ac:dyDescent="0.2">
      <c r="A12" s="1"/>
      <c r="B12" s="32">
        <v>2006</v>
      </c>
      <c r="C12" s="33" t="s">
        <v>11</v>
      </c>
      <c r="D12" s="60">
        <v>467491</v>
      </c>
      <c r="E12" s="25">
        <v>1029943</v>
      </c>
      <c r="F12" s="25">
        <v>1146790</v>
      </c>
      <c r="G12" s="25"/>
      <c r="H12" s="25"/>
      <c r="I12" s="25"/>
      <c r="J12" s="25"/>
      <c r="K12" s="25"/>
      <c r="L12" s="25"/>
      <c r="M12" s="24"/>
      <c r="N12" s="24"/>
      <c r="O12" s="24"/>
      <c r="P12" s="24"/>
      <c r="Q12" s="53"/>
      <c r="R12" s="53"/>
      <c r="S12" s="111">
        <f t="shared" si="0"/>
        <v>2644224</v>
      </c>
      <c r="T12" s="6"/>
      <c r="U12" s="6"/>
      <c r="V12" s="6"/>
      <c r="W12" s="6"/>
      <c r="X12" s="6"/>
      <c r="Y12" s="6"/>
      <c r="Z12" s="6"/>
      <c r="AA12" s="6"/>
      <c r="AB12" s="6"/>
      <c r="AC12" s="6"/>
      <c r="AD12" s="6"/>
      <c r="AE12" s="6"/>
      <c r="AF12" s="6"/>
      <c r="AG12" s="6"/>
      <c r="AH12" s="6"/>
      <c r="AI12" s="6"/>
      <c r="AJ12" s="6"/>
      <c r="AK12" s="6"/>
      <c r="AL12" s="6"/>
      <c r="AM12" s="6"/>
      <c r="AN12" s="6"/>
      <c r="AO12" s="1"/>
      <c r="AP12" s="1"/>
    </row>
    <row r="13" spans="1:42" x14ac:dyDescent="0.2">
      <c r="A13" s="37"/>
      <c r="B13" s="32">
        <v>2007</v>
      </c>
      <c r="C13" s="33" t="s">
        <v>11</v>
      </c>
      <c r="D13" s="60">
        <v>529873</v>
      </c>
      <c r="E13" s="25">
        <v>1489501</v>
      </c>
      <c r="F13" s="25">
        <v>1503792</v>
      </c>
      <c r="G13" s="25"/>
      <c r="H13" s="25"/>
      <c r="I13" s="25"/>
      <c r="J13" s="25"/>
      <c r="K13" s="25"/>
      <c r="L13" s="25"/>
      <c r="M13" s="24"/>
      <c r="N13" s="24"/>
      <c r="O13" s="24"/>
      <c r="P13" s="24"/>
      <c r="Q13" s="53"/>
      <c r="R13" s="53"/>
      <c r="S13" s="111">
        <f t="shared" si="0"/>
        <v>3523166</v>
      </c>
      <c r="T13" s="6"/>
      <c r="U13" s="2"/>
      <c r="V13" s="2"/>
      <c r="W13" s="2"/>
      <c r="X13" s="2"/>
      <c r="Y13" s="2"/>
      <c r="Z13" s="2"/>
      <c r="AA13" s="2"/>
      <c r="AB13" s="2"/>
      <c r="AC13" s="2"/>
      <c r="AD13" s="2"/>
      <c r="AE13" s="2"/>
      <c r="AF13" s="2"/>
      <c r="AG13" s="2"/>
      <c r="AH13" s="2"/>
      <c r="AI13" s="2"/>
      <c r="AJ13" s="2"/>
      <c r="AK13" s="2"/>
      <c r="AL13" s="2"/>
      <c r="AM13" s="2"/>
      <c r="AN13" s="2"/>
      <c r="AO13" s="1"/>
      <c r="AP13" s="1"/>
    </row>
    <row r="14" spans="1:42" ht="13.5" thickBot="1" x14ac:dyDescent="0.25">
      <c r="A14" s="37"/>
      <c r="B14" s="32">
        <v>2008</v>
      </c>
      <c r="C14" s="33" t="s">
        <v>11</v>
      </c>
      <c r="D14" s="60">
        <v>388438</v>
      </c>
      <c r="E14" s="25">
        <v>1786608</v>
      </c>
      <c r="F14" s="25">
        <v>1851420</v>
      </c>
      <c r="G14" s="25">
        <v>7212</v>
      </c>
      <c r="H14" s="25"/>
      <c r="I14" s="25"/>
      <c r="J14" s="25"/>
      <c r="K14" s="25"/>
      <c r="L14" s="25"/>
      <c r="M14" s="24"/>
      <c r="N14" s="24"/>
      <c r="O14" s="24"/>
      <c r="P14" s="24"/>
      <c r="Q14" s="53"/>
      <c r="R14" s="53"/>
      <c r="S14" s="111">
        <f t="shared" si="0"/>
        <v>4033678</v>
      </c>
      <c r="T14" s="6"/>
      <c r="U14" s="2"/>
      <c r="V14" s="2"/>
      <c r="W14" s="2"/>
      <c r="X14" s="2"/>
      <c r="Y14" s="2"/>
      <c r="Z14" s="2"/>
      <c r="AA14" s="2"/>
      <c r="AB14" s="2"/>
      <c r="AC14" s="2"/>
      <c r="AD14" s="2"/>
      <c r="AE14" s="2"/>
      <c r="AF14" s="2"/>
      <c r="AG14" s="2"/>
      <c r="AH14" s="2"/>
      <c r="AI14" s="2"/>
      <c r="AJ14" s="2"/>
      <c r="AK14" s="2"/>
      <c r="AL14" s="2"/>
      <c r="AM14" s="2"/>
      <c r="AN14" s="2"/>
      <c r="AO14" s="1"/>
      <c r="AP14" s="1"/>
    </row>
    <row r="15" spans="1:42" ht="13.5" thickBot="1" x14ac:dyDescent="0.25">
      <c r="A15" s="37"/>
      <c r="B15" s="32">
        <v>2009</v>
      </c>
      <c r="C15" s="33" t="s">
        <v>11</v>
      </c>
      <c r="D15" s="60">
        <v>473733</v>
      </c>
      <c r="E15" s="25">
        <v>2000167</v>
      </c>
      <c r="F15" s="25">
        <v>2029404</v>
      </c>
      <c r="G15" s="25">
        <v>13896</v>
      </c>
      <c r="H15" s="25"/>
      <c r="I15" s="25"/>
      <c r="J15" s="25"/>
      <c r="K15" s="25"/>
      <c r="L15" s="25"/>
      <c r="M15" s="24"/>
      <c r="N15" s="24"/>
      <c r="O15" s="24"/>
      <c r="P15" s="24"/>
      <c r="Q15" s="53"/>
      <c r="R15" s="184" t="s">
        <v>70</v>
      </c>
      <c r="S15" s="111">
        <f t="shared" si="0"/>
        <v>4517200</v>
      </c>
      <c r="T15" s="6"/>
      <c r="U15" s="2"/>
      <c r="V15" s="2"/>
      <c r="W15" s="2"/>
      <c r="X15" s="2"/>
      <c r="Y15" s="2"/>
      <c r="Z15" s="2"/>
      <c r="AA15" s="2"/>
      <c r="AB15" s="2"/>
      <c r="AC15" s="2"/>
      <c r="AD15" s="2"/>
      <c r="AE15" s="2"/>
      <c r="AF15" s="2"/>
      <c r="AG15" s="2"/>
      <c r="AH15" s="2"/>
      <c r="AI15" s="2"/>
      <c r="AJ15" s="2"/>
      <c r="AK15" s="2"/>
      <c r="AL15" s="2"/>
      <c r="AM15" s="2"/>
      <c r="AN15" s="2"/>
      <c r="AO15" s="1"/>
      <c r="AP15" s="1"/>
    </row>
    <row r="16" spans="1:42" ht="13.5" thickBot="1" x14ac:dyDescent="0.25">
      <c r="A16" s="1"/>
      <c r="B16" s="149" t="s">
        <v>13</v>
      </c>
      <c r="C16" s="157" t="s">
        <v>19</v>
      </c>
      <c r="D16" s="152" t="s">
        <v>37</v>
      </c>
      <c r="E16" s="152" t="s">
        <v>38</v>
      </c>
      <c r="F16" s="152" t="s">
        <v>39</v>
      </c>
      <c r="G16" s="152" t="s">
        <v>66</v>
      </c>
      <c r="H16" s="158" t="s">
        <v>40</v>
      </c>
      <c r="I16" s="152" t="s">
        <v>41</v>
      </c>
      <c r="J16" s="152" t="s">
        <v>42</v>
      </c>
      <c r="K16" s="152" t="s">
        <v>43</v>
      </c>
      <c r="L16" s="152" t="s">
        <v>44</v>
      </c>
      <c r="M16" s="152" t="s">
        <v>45</v>
      </c>
      <c r="N16" s="152" t="s">
        <v>46</v>
      </c>
      <c r="O16" s="152" t="s">
        <v>61</v>
      </c>
      <c r="P16" s="152" t="s">
        <v>65</v>
      </c>
      <c r="Q16" s="153" t="s">
        <v>69</v>
      </c>
      <c r="R16" s="184" t="s">
        <v>70</v>
      </c>
      <c r="S16" s="153" t="s">
        <v>62</v>
      </c>
      <c r="T16" s="6"/>
      <c r="U16" s="4"/>
      <c r="V16" s="4"/>
      <c r="W16" s="4"/>
      <c r="X16" s="4"/>
      <c r="Y16" s="4"/>
      <c r="Z16" s="4"/>
      <c r="AA16" s="4"/>
      <c r="AB16" s="4"/>
      <c r="AC16" s="4"/>
      <c r="AD16" s="4"/>
      <c r="AE16" s="4"/>
      <c r="AF16" s="4"/>
      <c r="AG16" s="4"/>
      <c r="AH16" s="4"/>
      <c r="AI16" s="4"/>
      <c r="AJ16" s="4"/>
      <c r="AK16" s="4"/>
      <c r="AL16" s="4"/>
      <c r="AM16" s="4"/>
      <c r="AN16" s="5"/>
      <c r="AO16" s="1"/>
      <c r="AP16" s="1"/>
    </row>
    <row r="17" spans="1:42" x14ac:dyDescent="0.2">
      <c r="A17" s="1"/>
      <c r="B17" s="42">
        <v>2010</v>
      </c>
      <c r="C17" s="31" t="s">
        <v>1</v>
      </c>
      <c r="D17" s="75">
        <v>491522</v>
      </c>
      <c r="E17" s="65">
        <v>2028572</v>
      </c>
      <c r="F17" s="65">
        <v>2039769</v>
      </c>
      <c r="G17" s="65">
        <v>13688</v>
      </c>
      <c r="H17" s="65"/>
      <c r="I17" s="65"/>
      <c r="J17" s="65"/>
      <c r="K17" s="65"/>
      <c r="L17" s="65"/>
      <c r="M17" s="56"/>
      <c r="N17" s="24"/>
      <c r="O17" s="24"/>
      <c r="P17" s="56"/>
      <c r="Q17" s="56"/>
      <c r="R17" s="57"/>
      <c r="S17" s="111">
        <f>SUM(D17:R17)</f>
        <v>4573551</v>
      </c>
      <c r="T17" s="6"/>
      <c r="U17" s="1"/>
      <c r="V17" s="1"/>
      <c r="W17" s="1"/>
      <c r="X17" s="1"/>
      <c r="Y17" s="1"/>
      <c r="Z17" s="1"/>
      <c r="AA17" s="1"/>
      <c r="AB17" s="1"/>
      <c r="AC17" s="1"/>
      <c r="AD17" s="1"/>
      <c r="AE17" s="1"/>
      <c r="AF17" s="1"/>
      <c r="AG17" s="1"/>
      <c r="AH17" s="1"/>
      <c r="AI17" s="1"/>
      <c r="AJ17" s="1"/>
      <c r="AK17" s="1"/>
      <c r="AL17" s="1"/>
      <c r="AM17" s="1"/>
      <c r="AN17" s="1"/>
      <c r="AO17" s="1"/>
      <c r="AP17" s="1"/>
    </row>
    <row r="18" spans="1:42" x14ac:dyDescent="0.2">
      <c r="A18" s="1"/>
      <c r="B18" s="40"/>
      <c r="C18" s="33" t="s">
        <v>33</v>
      </c>
      <c r="D18" s="60">
        <v>504668</v>
      </c>
      <c r="E18" s="25">
        <v>2055887</v>
      </c>
      <c r="F18" s="25">
        <v>2048602</v>
      </c>
      <c r="G18" s="25">
        <v>13371</v>
      </c>
      <c r="H18" s="25"/>
      <c r="I18" s="25"/>
      <c r="J18" s="25"/>
      <c r="K18" s="25"/>
      <c r="L18" s="25"/>
      <c r="M18" s="24"/>
      <c r="N18" s="24"/>
      <c r="O18" s="24"/>
      <c r="P18" s="24"/>
      <c r="Q18" s="24"/>
      <c r="R18" s="53"/>
      <c r="S18" s="111">
        <f t="shared" ref="S18:S81" si="1">SUM(D18:R18)</f>
        <v>4622528</v>
      </c>
      <c r="T18" s="6"/>
      <c r="U18" s="1"/>
      <c r="V18" s="1"/>
      <c r="W18" s="1"/>
      <c r="X18" s="1"/>
      <c r="Y18" s="1"/>
      <c r="Z18" s="1"/>
      <c r="AA18" s="1"/>
      <c r="AB18" s="1"/>
      <c r="AC18" s="1"/>
      <c r="AD18" s="1"/>
      <c r="AE18" s="1"/>
      <c r="AF18" s="1"/>
      <c r="AG18" s="1"/>
      <c r="AH18" s="1"/>
      <c r="AI18" s="1"/>
      <c r="AJ18" s="1"/>
      <c r="AK18" s="1"/>
      <c r="AL18" s="1"/>
      <c r="AM18" s="1"/>
      <c r="AN18" s="1"/>
      <c r="AO18" s="1"/>
      <c r="AP18" s="1"/>
    </row>
    <row r="19" spans="1:42" x14ac:dyDescent="0.2">
      <c r="A19" s="1"/>
      <c r="B19" s="40"/>
      <c r="C19" s="33" t="s">
        <v>2</v>
      </c>
      <c r="D19" s="60">
        <v>562350</v>
      </c>
      <c r="E19" s="25">
        <v>2090729</v>
      </c>
      <c r="F19" s="25">
        <v>2151003</v>
      </c>
      <c r="G19" s="25">
        <v>15865</v>
      </c>
      <c r="H19" s="25">
        <v>42</v>
      </c>
      <c r="I19" s="25"/>
      <c r="J19" s="25"/>
      <c r="K19" s="25"/>
      <c r="L19" s="25"/>
      <c r="M19" s="87"/>
      <c r="N19" s="87"/>
      <c r="O19" s="87"/>
      <c r="P19" s="87"/>
      <c r="Q19" s="87"/>
      <c r="R19" s="58"/>
      <c r="S19" s="111">
        <f t="shared" si="1"/>
        <v>4819989</v>
      </c>
      <c r="T19" s="6"/>
      <c r="U19" s="1"/>
      <c r="V19" s="1"/>
      <c r="W19" s="1"/>
      <c r="X19" s="1"/>
      <c r="Y19" s="1"/>
      <c r="Z19" s="1"/>
      <c r="AA19" s="1"/>
      <c r="AB19" s="1"/>
      <c r="AC19" s="1"/>
      <c r="AD19" s="1"/>
      <c r="AE19" s="1"/>
      <c r="AF19" s="1"/>
      <c r="AG19" s="1"/>
      <c r="AH19" s="1"/>
      <c r="AI19" s="1"/>
      <c r="AJ19" s="1"/>
      <c r="AK19" s="1"/>
      <c r="AL19" s="1"/>
      <c r="AM19" s="1"/>
      <c r="AN19" s="1"/>
      <c r="AO19" s="1"/>
      <c r="AP19" s="1"/>
    </row>
    <row r="20" spans="1:42" x14ac:dyDescent="0.2">
      <c r="A20" s="1"/>
      <c r="B20" s="40"/>
      <c r="C20" s="33" t="s">
        <v>3</v>
      </c>
      <c r="D20" s="60">
        <v>582280</v>
      </c>
      <c r="E20" s="25">
        <v>2128872</v>
      </c>
      <c r="F20" s="25">
        <v>2209400</v>
      </c>
      <c r="G20" s="25">
        <v>16043</v>
      </c>
      <c r="H20" s="25">
        <v>143</v>
      </c>
      <c r="I20" s="25"/>
      <c r="J20" s="25"/>
      <c r="K20" s="25"/>
      <c r="L20" s="25"/>
      <c r="M20" s="87"/>
      <c r="N20" s="87"/>
      <c r="O20" s="87"/>
      <c r="P20" s="87"/>
      <c r="Q20" s="87"/>
      <c r="R20" s="58"/>
      <c r="S20" s="111">
        <f t="shared" si="1"/>
        <v>4936738</v>
      </c>
      <c r="T20" s="6"/>
      <c r="U20" s="1"/>
      <c r="V20" s="1"/>
      <c r="W20" s="1"/>
      <c r="X20" s="1"/>
      <c r="Y20" s="1"/>
      <c r="Z20" s="1"/>
      <c r="AA20" s="1"/>
      <c r="AB20" s="1"/>
      <c r="AC20" s="1"/>
      <c r="AD20" s="1"/>
      <c r="AE20" s="1"/>
      <c r="AF20" s="1"/>
      <c r="AG20" s="1"/>
      <c r="AH20" s="1"/>
      <c r="AI20" s="1"/>
      <c r="AJ20" s="1"/>
      <c r="AK20" s="1"/>
      <c r="AL20" s="1"/>
      <c r="AM20" s="1"/>
      <c r="AN20" s="1"/>
      <c r="AO20" s="1"/>
      <c r="AP20" s="1"/>
    </row>
    <row r="21" spans="1:42" x14ac:dyDescent="0.2">
      <c r="A21" s="1"/>
      <c r="B21" s="40"/>
      <c r="C21" s="33" t="s">
        <v>4</v>
      </c>
      <c r="D21" s="60">
        <v>585997</v>
      </c>
      <c r="E21" s="25">
        <v>2167300</v>
      </c>
      <c r="F21" s="25">
        <v>2249878</v>
      </c>
      <c r="G21" s="25">
        <v>16332</v>
      </c>
      <c r="H21" s="25">
        <v>161</v>
      </c>
      <c r="I21" s="25"/>
      <c r="J21" s="25"/>
      <c r="K21" s="25"/>
      <c r="L21" s="25"/>
      <c r="M21" s="87"/>
      <c r="N21" s="87"/>
      <c r="O21" s="87"/>
      <c r="P21" s="87"/>
      <c r="Q21" s="87"/>
      <c r="R21" s="58"/>
      <c r="S21" s="111">
        <f t="shared" si="1"/>
        <v>5019668</v>
      </c>
      <c r="T21" s="6"/>
      <c r="U21" s="1"/>
      <c r="V21" s="1"/>
      <c r="W21" s="1"/>
      <c r="X21" s="1"/>
      <c r="Y21" s="1"/>
      <c r="Z21" s="1"/>
      <c r="AA21" s="1"/>
      <c r="AB21" s="1"/>
      <c r="AC21" s="1"/>
      <c r="AD21" s="1"/>
      <c r="AE21" s="1"/>
      <c r="AF21" s="1"/>
      <c r="AG21" s="1"/>
      <c r="AH21" s="1"/>
      <c r="AI21" s="1"/>
      <c r="AJ21" s="1"/>
      <c r="AK21" s="1"/>
      <c r="AL21" s="1"/>
      <c r="AM21" s="1"/>
      <c r="AN21" s="1"/>
      <c r="AO21" s="1"/>
      <c r="AP21" s="1"/>
    </row>
    <row r="22" spans="1:42" x14ac:dyDescent="0.2">
      <c r="A22" s="1"/>
      <c r="B22" s="40"/>
      <c r="C22" s="33" t="s">
        <v>5</v>
      </c>
      <c r="D22" s="60">
        <v>596876</v>
      </c>
      <c r="E22" s="25">
        <v>2207474</v>
      </c>
      <c r="F22" s="25">
        <v>2284089</v>
      </c>
      <c r="G22" s="25">
        <v>17294</v>
      </c>
      <c r="H22" s="25">
        <v>162</v>
      </c>
      <c r="I22" s="25"/>
      <c r="J22" s="25"/>
      <c r="K22" s="25"/>
      <c r="L22" s="25"/>
      <c r="M22" s="87"/>
      <c r="N22" s="87"/>
      <c r="O22" s="87"/>
      <c r="P22" s="87"/>
      <c r="Q22" s="87"/>
      <c r="R22" s="58"/>
      <c r="S22" s="111">
        <f t="shared" si="1"/>
        <v>5105895</v>
      </c>
      <c r="T22" s="6"/>
      <c r="U22" s="1"/>
      <c r="V22" s="1"/>
      <c r="W22" s="1"/>
      <c r="X22" s="1"/>
      <c r="Y22" s="1"/>
      <c r="Z22" s="1"/>
      <c r="AA22" s="1"/>
      <c r="AB22" s="1"/>
      <c r="AC22" s="1"/>
      <c r="AD22" s="1"/>
      <c r="AE22" s="1"/>
      <c r="AF22" s="1"/>
      <c r="AG22" s="1"/>
      <c r="AH22" s="1"/>
      <c r="AI22" s="1"/>
      <c r="AJ22" s="1"/>
      <c r="AK22" s="1"/>
      <c r="AL22" s="1"/>
      <c r="AM22" s="1"/>
      <c r="AN22" s="1"/>
      <c r="AO22" s="1"/>
      <c r="AP22" s="1"/>
    </row>
    <row r="23" spans="1:42" x14ac:dyDescent="0.2">
      <c r="A23" s="1"/>
      <c r="B23" s="40"/>
      <c r="C23" s="33" t="s">
        <v>6</v>
      </c>
      <c r="D23" s="60">
        <v>602050</v>
      </c>
      <c r="E23" s="25">
        <v>2238442</v>
      </c>
      <c r="F23" s="25">
        <v>2356971</v>
      </c>
      <c r="G23" s="25">
        <v>19625</v>
      </c>
      <c r="H23" s="25">
        <v>186</v>
      </c>
      <c r="I23" s="25"/>
      <c r="J23" s="25"/>
      <c r="K23" s="25"/>
      <c r="L23" s="25"/>
      <c r="M23" s="87"/>
      <c r="N23" s="87"/>
      <c r="O23" s="87"/>
      <c r="P23" s="87"/>
      <c r="Q23" s="87"/>
      <c r="R23" s="58"/>
      <c r="S23" s="111">
        <f t="shared" si="1"/>
        <v>5217274</v>
      </c>
      <c r="T23" s="6"/>
      <c r="U23" s="1"/>
      <c r="V23" s="1"/>
      <c r="W23" s="1"/>
      <c r="X23" s="1"/>
      <c r="Y23" s="1"/>
      <c r="Z23" s="1"/>
      <c r="AA23" s="1"/>
      <c r="AB23" s="1"/>
      <c r="AC23" s="1"/>
      <c r="AD23" s="1"/>
      <c r="AE23" s="1"/>
      <c r="AF23" s="1"/>
      <c r="AG23" s="1"/>
      <c r="AH23" s="1"/>
      <c r="AI23" s="1"/>
      <c r="AJ23" s="1"/>
      <c r="AK23" s="1"/>
      <c r="AL23" s="1"/>
      <c r="AM23" s="1"/>
      <c r="AN23" s="1"/>
      <c r="AO23" s="1"/>
      <c r="AP23" s="1"/>
    </row>
    <row r="24" spans="1:42" x14ac:dyDescent="0.2">
      <c r="A24" s="1"/>
      <c r="B24" s="40"/>
      <c r="C24" s="33" t="s">
        <v>7</v>
      </c>
      <c r="D24" s="60">
        <v>638977</v>
      </c>
      <c r="E24" s="25">
        <v>2275438</v>
      </c>
      <c r="F24" s="25">
        <v>2366323</v>
      </c>
      <c r="G24" s="25">
        <v>21919</v>
      </c>
      <c r="H24" s="25">
        <v>724</v>
      </c>
      <c r="I24" s="25"/>
      <c r="J24" s="25"/>
      <c r="K24" s="25"/>
      <c r="L24" s="25"/>
      <c r="M24" s="87"/>
      <c r="N24" s="87"/>
      <c r="O24" s="87"/>
      <c r="P24" s="87"/>
      <c r="Q24" s="87"/>
      <c r="R24" s="58"/>
      <c r="S24" s="111">
        <f t="shared" si="1"/>
        <v>5303381</v>
      </c>
      <c r="T24" s="6"/>
      <c r="U24" s="1"/>
      <c r="V24" s="1"/>
      <c r="W24" s="1"/>
      <c r="X24" s="1"/>
      <c r="Y24" s="1"/>
      <c r="Z24" s="1"/>
      <c r="AA24" s="1"/>
      <c r="AB24" s="1"/>
      <c r="AC24" s="1"/>
      <c r="AD24" s="1"/>
      <c r="AE24" s="1"/>
      <c r="AF24" s="1"/>
      <c r="AG24" s="1"/>
      <c r="AH24" s="1"/>
      <c r="AI24" s="1"/>
      <c r="AJ24" s="1"/>
      <c r="AK24" s="1"/>
      <c r="AL24" s="1"/>
      <c r="AM24" s="1"/>
      <c r="AN24" s="1"/>
      <c r="AO24" s="1"/>
      <c r="AP24" s="1"/>
    </row>
    <row r="25" spans="1:42" x14ac:dyDescent="0.2">
      <c r="A25" s="1"/>
      <c r="B25" s="40"/>
      <c r="C25" s="33" t="s">
        <v>8</v>
      </c>
      <c r="D25" s="60">
        <v>653888</v>
      </c>
      <c r="E25" s="25">
        <v>2302382</v>
      </c>
      <c r="F25" s="25">
        <v>2400368</v>
      </c>
      <c r="G25" s="25">
        <v>22971</v>
      </c>
      <c r="H25" s="25">
        <v>817</v>
      </c>
      <c r="I25" s="25"/>
      <c r="J25" s="25"/>
      <c r="K25" s="25"/>
      <c r="L25" s="25"/>
      <c r="M25" s="87"/>
      <c r="N25" s="87"/>
      <c r="O25" s="87"/>
      <c r="P25" s="87"/>
      <c r="Q25" s="87"/>
      <c r="R25" s="58"/>
      <c r="S25" s="111">
        <f t="shared" si="1"/>
        <v>5380426</v>
      </c>
      <c r="T25" s="6"/>
      <c r="U25" s="1"/>
      <c r="V25" s="1"/>
      <c r="W25" s="1"/>
      <c r="X25" s="1"/>
      <c r="Y25" s="1"/>
      <c r="Z25" s="1"/>
      <c r="AA25" s="1"/>
      <c r="AB25" s="1"/>
      <c r="AC25" s="1"/>
      <c r="AD25" s="1"/>
      <c r="AE25" s="1"/>
      <c r="AF25" s="1"/>
      <c r="AG25" s="1"/>
      <c r="AH25" s="1"/>
      <c r="AI25" s="1"/>
      <c r="AJ25" s="1"/>
      <c r="AK25" s="1"/>
      <c r="AL25" s="1"/>
      <c r="AM25" s="1"/>
      <c r="AN25" s="1"/>
      <c r="AO25" s="1"/>
      <c r="AP25" s="1"/>
    </row>
    <row r="26" spans="1:42" x14ac:dyDescent="0.2">
      <c r="A26" s="1"/>
      <c r="B26" s="40"/>
      <c r="C26" s="33" t="s">
        <v>9</v>
      </c>
      <c r="D26" s="60">
        <v>745649</v>
      </c>
      <c r="E26" s="25">
        <v>2340192</v>
      </c>
      <c r="F26" s="25">
        <v>2451675</v>
      </c>
      <c r="G26" s="25">
        <v>25000</v>
      </c>
      <c r="H26" s="25">
        <v>799</v>
      </c>
      <c r="I26" s="25"/>
      <c r="J26" s="25"/>
      <c r="K26" s="25"/>
      <c r="L26" s="25"/>
      <c r="M26" s="87"/>
      <c r="N26" s="87"/>
      <c r="O26" s="87"/>
      <c r="P26" s="87"/>
      <c r="Q26" s="87"/>
      <c r="R26" s="58"/>
      <c r="S26" s="111">
        <f t="shared" si="1"/>
        <v>5563315</v>
      </c>
      <c r="T26" s="6"/>
      <c r="U26" s="1"/>
      <c r="V26" s="1"/>
      <c r="W26" s="1"/>
      <c r="X26" s="1"/>
      <c r="Y26" s="1"/>
      <c r="Z26" s="1"/>
      <c r="AA26" s="1"/>
      <c r="AB26" s="1"/>
      <c r="AC26" s="1"/>
      <c r="AD26" s="1"/>
      <c r="AE26" s="1"/>
      <c r="AF26" s="1"/>
      <c r="AG26" s="1"/>
      <c r="AH26" s="1"/>
      <c r="AI26" s="1"/>
      <c r="AJ26" s="1"/>
      <c r="AK26" s="1"/>
      <c r="AL26" s="1"/>
      <c r="AM26" s="1"/>
      <c r="AN26" s="1"/>
      <c r="AO26" s="1"/>
      <c r="AP26" s="1"/>
    </row>
    <row r="27" spans="1:42" x14ac:dyDescent="0.2">
      <c r="A27" s="1"/>
      <c r="B27" s="40"/>
      <c r="C27" s="33" t="s">
        <v>10</v>
      </c>
      <c r="D27" s="60">
        <v>751851</v>
      </c>
      <c r="E27" s="25">
        <v>2375460</v>
      </c>
      <c r="F27" s="25">
        <v>2461691</v>
      </c>
      <c r="G27" s="25">
        <v>27091</v>
      </c>
      <c r="H27" s="25">
        <v>647</v>
      </c>
      <c r="I27" s="25"/>
      <c r="J27" s="25"/>
      <c r="K27" s="25"/>
      <c r="L27" s="25"/>
      <c r="M27" s="87"/>
      <c r="N27" s="87"/>
      <c r="O27" s="87"/>
      <c r="P27" s="87"/>
      <c r="Q27" s="87"/>
      <c r="R27" s="58"/>
      <c r="S27" s="111">
        <f t="shared" si="1"/>
        <v>5616740</v>
      </c>
      <c r="T27" s="6"/>
      <c r="U27" s="1"/>
      <c r="V27" s="1"/>
      <c r="W27" s="1"/>
      <c r="X27" s="1"/>
      <c r="Y27" s="1"/>
      <c r="Z27" s="1"/>
      <c r="AA27" s="1"/>
      <c r="AB27" s="1"/>
      <c r="AC27" s="1"/>
      <c r="AD27" s="1"/>
      <c r="AE27" s="1"/>
      <c r="AF27" s="1"/>
      <c r="AG27" s="1"/>
      <c r="AH27" s="1"/>
      <c r="AI27" s="1"/>
      <c r="AJ27" s="1"/>
      <c r="AK27" s="1"/>
      <c r="AL27" s="1"/>
      <c r="AM27" s="1"/>
      <c r="AN27" s="1"/>
      <c r="AO27" s="1"/>
      <c r="AP27" s="1"/>
    </row>
    <row r="28" spans="1:42" ht="13.5" thickBot="1" x14ac:dyDescent="0.25">
      <c r="A28" s="1"/>
      <c r="B28" s="41"/>
      <c r="C28" s="35" t="s">
        <v>11</v>
      </c>
      <c r="D28" s="62">
        <v>798796</v>
      </c>
      <c r="E28" s="63">
        <v>2422406</v>
      </c>
      <c r="F28" s="63">
        <v>2537019</v>
      </c>
      <c r="G28" s="63">
        <v>27557</v>
      </c>
      <c r="H28" s="63">
        <v>627</v>
      </c>
      <c r="I28" s="63"/>
      <c r="J28" s="63"/>
      <c r="K28" s="63"/>
      <c r="L28" s="63"/>
      <c r="M28" s="88"/>
      <c r="N28" s="88"/>
      <c r="O28" s="88"/>
      <c r="P28" s="88"/>
      <c r="Q28" s="88"/>
      <c r="R28" s="59"/>
      <c r="S28" s="112">
        <f t="shared" si="1"/>
        <v>5786405</v>
      </c>
      <c r="T28" s="6"/>
      <c r="U28" s="1"/>
      <c r="V28" s="1"/>
      <c r="W28" s="1"/>
      <c r="X28" s="1"/>
      <c r="Y28" s="1"/>
      <c r="Z28" s="1"/>
      <c r="AA28" s="1"/>
      <c r="AB28" s="1"/>
      <c r="AC28" s="1"/>
      <c r="AD28" s="1"/>
      <c r="AE28" s="1"/>
      <c r="AF28" s="1"/>
      <c r="AG28" s="1"/>
      <c r="AH28" s="1"/>
      <c r="AI28" s="1"/>
      <c r="AJ28" s="1"/>
      <c r="AK28" s="1"/>
      <c r="AL28" s="1"/>
      <c r="AM28" s="1"/>
      <c r="AN28" s="1"/>
      <c r="AO28" s="1"/>
      <c r="AP28" s="1"/>
    </row>
    <row r="29" spans="1:42" x14ac:dyDescent="0.2">
      <c r="A29" s="1"/>
      <c r="B29" s="42">
        <v>2011</v>
      </c>
      <c r="C29" s="33" t="s">
        <v>1</v>
      </c>
      <c r="D29" s="75">
        <v>825568</v>
      </c>
      <c r="E29" s="65">
        <v>2439295</v>
      </c>
      <c r="F29" s="65">
        <v>2543104</v>
      </c>
      <c r="G29" s="65">
        <v>28694</v>
      </c>
      <c r="H29" s="65">
        <v>461</v>
      </c>
      <c r="I29" s="65"/>
      <c r="J29" s="65"/>
      <c r="K29" s="65"/>
      <c r="L29" s="65"/>
      <c r="M29" s="89"/>
      <c r="N29" s="87"/>
      <c r="O29" s="87"/>
      <c r="P29" s="87"/>
      <c r="Q29" s="87"/>
      <c r="R29" s="58"/>
      <c r="S29" s="111">
        <f t="shared" si="1"/>
        <v>5837122</v>
      </c>
      <c r="T29" s="6"/>
      <c r="U29" s="1"/>
      <c r="V29" s="1"/>
      <c r="W29" s="1"/>
      <c r="X29" s="1"/>
      <c r="Y29" s="1"/>
      <c r="Z29" s="1"/>
      <c r="AA29" s="1"/>
      <c r="AB29" s="1"/>
      <c r="AC29" s="1"/>
      <c r="AD29" s="1"/>
      <c r="AE29" s="1"/>
      <c r="AF29" s="1"/>
      <c r="AG29" s="1"/>
      <c r="AH29" s="1"/>
      <c r="AI29" s="1"/>
      <c r="AJ29" s="1"/>
      <c r="AK29" s="1"/>
      <c r="AL29" s="1"/>
      <c r="AM29" s="1"/>
      <c r="AN29" s="1"/>
      <c r="AO29" s="1"/>
      <c r="AP29" s="1"/>
    </row>
    <row r="30" spans="1:42" x14ac:dyDescent="0.2">
      <c r="A30" s="1"/>
      <c r="B30" s="40"/>
      <c r="C30" s="33" t="s">
        <v>33</v>
      </c>
      <c r="D30" s="60">
        <v>850410</v>
      </c>
      <c r="E30" s="25">
        <v>2447714</v>
      </c>
      <c r="F30" s="25">
        <v>2559035</v>
      </c>
      <c r="G30" s="25">
        <v>29240</v>
      </c>
      <c r="H30" s="25">
        <v>529</v>
      </c>
      <c r="I30" s="25"/>
      <c r="J30" s="25"/>
      <c r="K30" s="25"/>
      <c r="L30" s="25"/>
      <c r="M30" s="87"/>
      <c r="N30" s="87"/>
      <c r="O30" s="87"/>
      <c r="P30" s="87"/>
      <c r="Q30" s="87"/>
      <c r="R30" s="58"/>
      <c r="S30" s="111">
        <f t="shared" si="1"/>
        <v>5886928</v>
      </c>
      <c r="T30" s="6"/>
      <c r="U30" s="1"/>
      <c r="V30" s="1"/>
      <c r="W30" s="1"/>
      <c r="X30" s="1"/>
      <c r="Y30" s="1"/>
      <c r="Z30" s="1"/>
      <c r="AA30" s="1"/>
      <c r="AB30" s="1"/>
      <c r="AC30" s="1"/>
      <c r="AD30" s="1"/>
      <c r="AE30" s="1"/>
      <c r="AF30" s="1"/>
      <c r="AG30" s="1"/>
      <c r="AH30" s="1"/>
      <c r="AI30" s="1"/>
      <c r="AJ30" s="1"/>
      <c r="AK30" s="1"/>
      <c r="AL30" s="1"/>
      <c r="AM30" s="1"/>
      <c r="AN30" s="1"/>
      <c r="AO30" s="1"/>
      <c r="AP30" s="1"/>
    </row>
    <row r="31" spans="1:42" x14ac:dyDescent="0.2">
      <c r="A31" s="1"/>
      <c r="B31" s="40"/>
      <c r="C31" s="33" t="s">
        <v>2</v>
      </c>
      <c r="D31" s="60">
        <v>872761</v>
      </c>
      <c r="E31" s="25">
        <v>2473319</v>
      </c>
      <c r="F31" s="25">
        <v>2578297</v>
      </c>
      <c r="G31" s="25">
        <v>32914</v>
      </c>
      <c r="H31" s="25">
        <v>699</v>
      </c>
      <c r="I31" s="25"/>
      <c r="J31" s="25"/>
      <c r="K31" s="25"/>
      <c r="L31" s="25"/>
      <c r="M31" s="87"/>
      <c r="N31" s="87"/>
      <c r="O31" s="87"/>
      <c r="P31" s="87"/>
      <c r="Q31" s="87"/>
      <c r="R31" s="58"/>
      <c r="S31" s="111">
        <f t="shared" si="1"/>
        <v>5957990</v>
      </c>
      <c r="T31" s="6"/>
      <c r="U31" s="1"/>
      <c r="V31" s="1"/>
      <c r="W31" s="1"/>
      <c r="X31" s="1"/>
      <c r="Y31" s="1"/>
      <c r="Z31" s="1"/>
      <c r="AA31" s="1"/>
      <c r="AB31" s="1"/>
      <c r="AC31" s="1"/>
      <c r="AD31" s="1"/>
      <c r="AE31" s="1"/>
      <c r="AF31" s="1"/>
      <c r="AG31" s="1"/>
      <c r="AH31" s="1"/>
      <c r="AI31" s="1"/>
      <c r="AJ31" s="1"/>
      <c r="AK31" s="1"/>
      <c r="AL31" s="1"/>
      <c r="AM31" s="1"/>
      <c r="AN31" s="1"/>
      <c r="AO31" s="1"/>
      <c r="AP31" s="1"/>
    </row>
    <row r="32" spans="1:42" x14ac:dyDescent="0.2">
      <c r="A32" s="1"/>
      <c r="B32" s="76"/>
      <c r="C32" s="33" t="s">
        <v>3</v>
      </c>
      <c r="D32" s="60">
        <v>892155</v>
      </c>
      <c r="E32" s="25">
        <v>2511006</v>
      </c>
      <c r="F32" s="25">
        <v>2606791</v>
      </c>
      <c r="G32" s="25">
        <v>32413</v>
      </c>
      <c r="H32" s="25">
        <v>703</v>
      </c>
      <c r="I32" s="25"/>
      <c r="J32" s="25"/>
      <c r="K32" s="25"/>
      <c r="L32" s="25"/>
      <c r="M32" s="87"/>
      <c r="N32" s="87"/>
      <c r="O32" s="87"/>
      <c r="P32" s="87"/>
      <c r="Q32" s="87"/>
      <c r="R32" s="58"/>
      <c r="S32" s="111">
        <f t="shared" si="1"/>
        <v>6043068</v>
      </c>
      <c r="T32" s="6"/>
      <c r="U32" s="1"/>
      <c r="V32" s="1"/>
      <c r="W32" s="1"/>
      <c r="X32" s="1"/>
      <c r="Y32" s="1"/>
      <c r="Z32" s="1"/>
      <c r="AA32" s="1"/>
      <c r="AB32" s="1"/>
      <c r="AC32" s="1"/>
      <c r="AD32" s="1"/>
      <c r="AE32" s="1"/>
      <c r="AF32" s="1"/>
      <c r="AG32" s="1"/>
      <c r="AH32" s="1"/>
      <c r="AI32" s="1"/>
      <c r="AJ32" s="1"/>
      <c r="AK32" s="1"/>
      <c r="AL32" s="1"/>
      <c r="AM32" s="1"/>
      <c r="AN32" s="1"/>
      <c r="AO32" s="1"/>
      <c r="AP32" s="1"/>
    </row>
    <row r="33" spans="1:42" x14ac:dyDescent="0.2">
      <c r="A33" s="1"/>
      <c r="B33" s="40"/>
      <c r="C33" s="33" t="s">
        <v>4</v>
      </c>
      <c r="D33" s="60">
        <v>909025</v>
      </c>
      <c r="E33" s="25">
        <v>2547891</v>
      </c>
      <c r="F33" s="25">
        <v>2617379</v>
      </c>
      <c r="G33" s="25">
        <v>33401</v>
      </c>
      <c r="H33" s="25">
        <v>692</v>
      </c>
      <c r="I33" s="25"/>
      <c r="J33" s="25"/>
      <c r="K33" s="25"/>
      <c r="L33" s="25"/>
      <c r="M33" s="87"/>
      <c r="N33" s="87"/>
      <c r="O33" s="87"/>
      <c r="P33" s="87"/>
      <c r="Q33" s="87"/>
      <c r="R33" s="58"/>
      <c r="S33" s="111">
        <f t="shared" si="1"/>
        <v>6108388</v>
      </c>
      <c r="T33" s="6"/>
      <c r="U33" s="1"/>
      <c r="V33" s="1"/>
      <c r="W33" s="1"/>
      <c r="X33" s="1"/>
      <c r="Y33" s="1"/>
      <c r="Z33" s="1"/>
      <c r="AA33" s="1"/>
      <c r="AB33" s="1"/>
      <c r="AC33" s="1"/>
      <c r="AD33" s="1"/>
      <c r="AE33" s="1"/>
      <c r="AF33" s="1"/>
      <c r="AG33" s="1"/>
      <c r="AH33" s="1"/>
      <c r="AI33" s="1"/>
      <c r="AJ33" s="1"/>
      <c r="AK33" s="1"/>
      <c r="AL33" s="1"/>
      <c r="AM33" s="1"/>
      <c r="AN33" s="1"/>
      <c r="AO33" s="1"/>
      <c r="AP33" s="1"/>
    </row>
    <row r="34" spans="1:42" x14ac:dyDescent="0.2">
      <c r="A34" s="1"/>
      <c r="B34" s="40"/>
      <c r="C34" s="33" t="s">
        <v>5</v>
      </c>
      <c r="D34" s="60">
        <v>911386</v>
      </c>
      <c r="E34" s="25">
        <v>2590127</v>
      </c>
      <c r="F34" s="25">
        <v>2646595</v>
      </c>
      <c r="G34" s="25">
        <v>33297</v>
      </c>
      <c r="H34" s="25">
        <v>684</v>
      </c>
      <c r="I34" s="25"/>
      <c r="J34" s="25"/>
      <c r="K34" s="25"/>
      <c r="L34" s="25"/>
      <c r="M34" s="87"/>
      <c r="N34" s="87"/>
      <c r="O34" s="87"/>
      <c r="P34" s="87"/>
      <c r="Q34" s="87"/>
      <c r="R34" s="58"/>
      <c r="S34" s="111">
        <f t="shared" si="1"/>
        <v>6182089</v>
      </c>
      <c r="T34" s="6"/>
      <c r="U34" s="1"/>
      <c r="V34" s="1"/>
      <c r="W34" s="1"/>
      <c r="X34" s="1"/>
      <c r="Y34" s="1"/>
      <c r="Z34" s="1"/>
      <c r="AA34" s="1"/>
      <c r="AB34" s="1"/>
      <c r="AC34" s="1"/>
      <c r="AD34" s="1"/>
      <c r="AE34" s="1"/>
      <c r="AF34" s="1"/>
      <c r="AG34" s="1"/>
      <c r="AH34" s="1"/>
      <c r="AI34" s="1"/>
      <c r="AJ34" s="1"/>
      <c r="AK34" s="1"/>
      <c r="AL34" s="1"/>
      <c r="AM34" s="1"/>
      <c r="AN34" s="1"/>
      <c r="AO34" s="1"/>
      <c r="AP34" s="1"/>
    </row>
    <row r="35" spans="1:42" x14ac:dyDescent="0.2">
      <c r="A35" s="1"/>
      <c r="B35" s="76"/>
      <c r="C35" s="33" t="s">
        <v>6</v>
      </c>
      <c r="D35" s="60">
        <v>929773</v>
      </c>
      <c r="E35" s="25">
        <v>2634171</v>
      </c>
      <c r="F35" s="25">
        <v>2664017</v>
      </c>
      <c r="G35" s="25">
        <v>32869</v>
      </c>
      <c r="H35" s="25">
        <v>652</v>
      </c>
      <c r="I35" s="25"/>
      <c r="J35" s="25"/>
      <c r="K35" s="25"/>
      <c r="L35" s="25"/>
      <c r="M35" s="87"/>
      <c r="N35" s="87"/>
      <c r="O35" s="87"/>
      <c r="P35" s="87"/>
      <c r="Q35" s="87"/>
      <c r="R35" s="58"/>
      <c r="S35" s="111">
        <f t="shared" si="1"/>
        <v>6261482</v>
      </c>
      <c r="T35" s="6"/>
      <c r="U35" s="1"/>
      <c r="V35" s="1"/>
      <c r="W35" s="1"/>
      <c r="X35" s="1"/>
      <c r="Y35" s="1"/>
      <c r="Z35" s="1"/>
      <c r="AA35" s="1"/>
      <c r="AB35" s="1"/>
      <c r="AC35" s="1"/>
      <c r="AD35" s="1"/>
      <c r="AE35" s="1"/>
      <c r="AF35" s="1"/>
      <c r="AG35" s="1"/>
      <c r="AH35" s="1"/>
      <c r="AI35" s="1"/>
      <c r="AJ35" s="1"/>
      <c r="AK35" s="1"/>
      <c r="AL35" s="1"/>
      <c r="AM35" s="1"/>
      <c r="AN35" s="1"/>
      <c r="AO35" s="1"/>
      <c r="AP35" s="1"/>
    </row>
    <row r="36" spans="1:42" x14ac:dyDescent="0.2">
      <c r="A36" s="1"/>
      <c r="B36" s="40"/>
      <c r="C36" s="33" t="s">
        <v>7</v>
      </c>
      <c r="D36" s="60">
        <v>932917</v>
      </c>
      <c r="E36" s="25">
        <v>2667814</v>
      </c>
      <c r="F36" s="25">
        <v>2636685</v>
      </c>
      <c r="G36" s="25">
        <v>34697</v>
      </c>
      <c r="H36" s="25">
        <v>733</v>
      </c>
      <c r="I36" s="25">
        <v>92</v>
      </c>
      <c r="J36" s="25"/>
      <c r="K36" s="25"/>
      <c r="L36" s="25"/>
      <c r="M36" s="87"/>
      <c r="N36" s="87"/>
      <c r="O36" s="87"/>
      <c r="P36" s="87"/>
      <c r="Q36" s="87"/>
      <c r="R36" s="58"/>
      <c r="S36" s="111">
        <f t="shared" si="1"/>
        <v>6272938</v>
      </c>
      <c r="T36" s="6"/>
      <c r="U36" s="1"/>
      <c r="V36" s="1"/>
      <c r="W36" s="1"/>
      <c r="X36" s="1"/>
      <c r="Y36" s="1"/>
      <c r="Z36" s="1"/>
      <c r="AA36" s="1"/>
      <c r="AB36" s="1"/>
      <c r="AC36" s="1"/>
      <c r="AD36" s="1"/>
      <c r="AE36" s="1"/>
      <c r="AF36" s="1"/>
      <c r="AG36" s="1"/>
      <c r="AH36" s="1"/>
      <c r="AI36" s="1"/>
      <c r="AJ36" s="1"/>
      <c r="AK36" s="1"/>
      <c r="AL36" s="1"/>
      <c r="AM36" s="1"/>
      <c r="AN36" s="1"/>
      <c r="AO36" s="1"/>
      <c r="AP36" s="1"/>
    </row>
    <row r="37" spans="1:42" x14ac:dyDescent="0.2">
      <c r="A37" s="1"/>
      <c r="B37" s="40"/>
      <c r="C37" s="33" t="s">
        <v>8</v>
      </c>
      <c r="D37" s="60">
        <v>956152</v>
      </c>
      <c r="E37" s="25">
        <v>2688607</v>
      </c>
      <c r="F37" s="25">
        <v>2628312</v>
      </c>
      <c r="G37" s="25">
        <v>34187</v>
      </c>
      <c r="H37" s="25">
        <v>478</v>
      </c>
      <c r="I37" s="25"/>
      <c r="J37" s="25"/>
      <c r="K37" s="25"/>
      <c r="L37" s="25"/>
      <c r="M37" s="87"/>
      <c r="N37" s="87"/>
      <c r="O37" s="87"/>
      <c r="P37" s="87"/>
      <c r="Q37" s="87"/>
      <c r="R37" s="58"/>
      <c r="S37" s="111">
        <f t="shared" si="1"/>
        <v>6307736</v>
      </c>
      <c r="T37" s="6"/>
      <c r="U37" s="1"/>
      <c r="V37" s="1"/>
      <c r="W37" s="1"/>
      <c r="X37" s="1"/>
      <c r="Y37" s="1"/>
      <c r="Z37" s="1"/>
      <c r="AA37" s="1"/>
      <c r="AB37" s="1"/>
      <c r="AC37" s="1"/>
      <c r="AD37" s="1"/>
      <c r="AE37" s="1"/>
      <c r="AF37" s="1"/>
      <c r="AG37" s="1"/>
      <c r="AH37" s="1"/>
      <c r="AI37" s="1"/>
      <c r="AJ37" s="1"/>
      <c r="AK37" s="1"/>
      <c r="AL37" s="1"/>
      <c r="AM37" s="1"/>
      <c r="AN37" s="1"/>
      <c r="AO37" s="1"/>
      <c r="AP37" s="1"/>
    </row>
    <row r="38" spans="1:42" x14ac:dyDescent="0.2">
      <c r="A38" s="1"/>
      <c r="B38" s="76"/>
      <c r="C38" s="33" t="s">
        <v>9</v>
      </c>
      <c r="D38" s="60">
        <v>964609</v>
      </c>
      <c r="E38" s="25">
        <v>2709405</v>
      </c>
      <c r="F38" s="25">
        <v>2653540</v>
      </c>
      <c r="G38" s="25">
        <v>35314</v>
      </c>
      <c r="H38" s="25">
        <v>1061</v>
      </c>
      <c r="I38" s="25">
        <v>251</v>
      </c>
      <c r="J38" s="25"/>
      <c r="K38" s="25"/>
      <c r="L38" s="25"/>
      <c r="M38" s="87"/>
      <c r="N38" s="87"/>
      <c r="O38" s="87"/>
      <c r="P38" s="87"/>
      <c r="Q38" s="87"/>
      <c r="R38" s="58"/>
      <c r="S38" s="111">
        <f t="shared" si="1"/>
        <v>6364180</v>
      </c>
      <c r="T38" s="6"/>
      <c r="U38" s="1"/>
      <c r="V38" s="1"/>
      <c r="W38" s="1"/>
      <c r="X38" s="1"/>
      <c r="Y38" s="1"/>
      <c r="Z38" s="1"/>
      <c r="AA38" s="1"/>
      <c r="AB38" s="1"/>
      <c r="AC38" s="1"/>
      <c r="AD38" s="1"/>
      <c r="AE38" s="1"/>
      <c r="AF38" s="1"/>
      <c r="AG38" s="1"/>
      <c r="AH38" s="1"/>
      <c r="AI38" s="1"/>
      <c r="AJ38" s="1"/>
      <c r="AK38" s="1"/>
      <c r="AL38" s="1"/>
      <c r="AM38" s="1"/>
      <c r="AN38" s="1"/>
      <c r="AO38" s="1"/>
      <c r="AP38" s="1"/>
    </row>
    <row r="39" spans="1:42" x14ac:dyDescent="0.2">
      <c r="A39" s="1"/>
      <c r="B39" s="40"/>
      <c r="C39" s="33" t="s">
        <v>10</v>
      </c>
      <c r="D39" s="60">
        <v>965973</v>
      </c>
      <c r="E39" s="25">
        <v>2731022</v>
      </c>
      <c r="F39" s="25">
        <v>2656177</v>
      </c>
      <c r="G39" s="25">
        <v>36428</v>
      </c>
      <c r="H39" s="25">
        <v>1029</v>
      </c>
      <c r="I39" s="25">
        <v>386</v>
      </c>
      <c r="J39" s="25"/>
      <c r="K39" s="25"/>
      <c r="L39" s="25"/>
      <c r="M39" s="87"/>
      <c r="N39" s="87"/>
      <c r="O39" s="87"/>
      <c r="P39" s="87"/>
      <c r="Q39" s="87"/>
      <c r="R39" s="58"/>
      <c r="S39" s="111">
        <f t="shared" si="1"/>
        <v>6391015</v>
      </c>
      <c r="T39" s="6"/>
      <c r="U39" s="1"/>
      <c r="V39" s="1"/>
      <c r="W39" s="1"/>
      <c r="X39" s="1"/>
      <c r="Y39" s="1"/>
      <c r="Z39" s="1"/>
      <c r="AA39" s="1"/>
      <c r="AB39" s="1"/>
      <c r="AC39" s="1"/>
      <c r="AD39" s="1"/>
      <c r="AE39" s="1"/>
      <c r="AF39" s="1"/>
      <c r="AG39" s="1"/>
      <c r="AH39" s="1"/>
      <c r="AI39" s="1"/>
      <c r="AJ39" s="1"/>
      <c r="AK39" s="1"/>
      <c r="AL39" s="1"/>
      <c r="AM39" s="1"/>
      <c r="AN39" s="1"/>
      <c r="AO39" s="1"/>
      <c r="AP39" s="1"/>
    </row>
    <row r="40" spans="1:42" ht="13.5" thickBot="1" x14ac:dyDescent="0.25">
      <c r="A40" s="1"/>
      <c r="B40" s="41"/>
      <c r="C40" s="35" t="s">
        <v>11</v>
      </c>
      <c r="D40" s="62">
        <v>994283</v>
      </c>
      <c r="E40" s="63">
        <v>2758079</v>
      </c>
      <c r="F40" s="63">
        <v>2638165</v>
      </c>
      <c r="G40" s="63">
        <v>37413</v>
      </c>
      <c r="H40" s="63">
        <v>1176</v>
      </c>
      <c r="I40" s="63">
        <v>565</v>
      </c>
      <c r="J40" s="63"/>
      <c r="K40" s="63"/>
      <c r="L40" s="63"/>
      <c r="M40" s="88"/>
      <c r="N40" s="88"/>
      <c r="O40" s="88"/>
      <c r="P40" s="88"/>
      <c r="Q40" s="88"/>
      <c r="R40" s="59"/>
      <c r="S40" s="112">
        <f t="shared" si="1"/>
        <v>6429681</v>
      </c>
      <c r="T40" s="6"/>
      <c r="U40" s="1"/>
      <c r="V40" s="1"/>
      <c r="W40" s="1"/>
      <c r="X40" s="1"/>
      <c r="Y40" s="1"/>
      <c r="Z40" s="1"/>
      <c r="AA40" s="1"/>
      <c r="AB40" s="1"/>
      <c r="AC40" s="1"/>
      <c r="AD40" s="1"/>
      <c r="AE40" s="1"/>
      <c r="AF40" s="1"/>
      <c r="AG40" s="1"/>
      <c r="AH40" s="1"/>
      <c r="AI40" s="1"/>
      <c r="AJ40" s="1"/>
      <c r="AK40" s="1"/>
      <c r="AL40" s="1"/>
      <c r="AM40" s="1"/>
      <c r="AN40" s="1"/>
      <c r="AO40" s="1"/>
      <c r="AP40" s="1"/>
    </row>
    <row r="41" spans="1:42" x14ac:dyDescent="0.2">
      <c r="A41" s="1"/>
      <c r="B41" s="42">
        <v>2012</v>
      </c>
      <c r="C41" s="31" t="s">
        <v>1</v>
      </c>
      <c r="D41" s="75">
        <v>1005885</v>
      </c>
      <c r="E41" s="65">
        <v>2782018</v>
      </c>
      <c r="F41" s="65">
        <v>2639748</v>
      </c>
      <c r="G41" s="65">
        <v>36819</v>
      </c>
      <c r="H41" s="65">
        <v>1128</v>
      </c>
      <c r="I41" s="65">
        <v>648</v>
      </c>
      <c r="J41" s="65"/>
      <c r="K41" s="65">
        <v>2457</v>
      </c>
      <c r="L41" s="65"/>
      <c r="M41" s="89"/>
      <c r="N41" s="87"/>
      <c r="O41" s="87"/>
      <c r="P41" s="87"/>
      <c r="Q41" s="87"/>
      <c r="R41" s="58"/>
      <c r="S41" s="111">
        <f t="shared" si="1"/>
        <v>6468703</v>
      </c>
      <c r="T41" s="6"/>
      <c r="U41" s="1"/>
      <c r="V41" s="1"/>
      <c r="W41" s="1"/>
      <c r="X41" s="1"/>
      <c r="Y41" s="1"/>
      <c r="Z41" s="1"/>
      <c r="AA41" s="1"/>
      <c r="AB41" s="1"/>
      <c r="AC41" s="1"/>
      <c r="AD41" s="1"/>
      <c r="AE41" s="1"/>
      <c r="AF41" s="1"/>
      <c r="AG41" s="1"/>
      <c r="AH41" s="1"/>
      <c r="AI41" s="1"/>
      <c r="AJ41" s="1"/>
      <c r="AK41" s="1"/>
      <c r="AL41" s="1"/>
      <c r="AM41" s="1"/>
      <c r="AN41" s="1"/>
      <c r="AO41" s="1"/>
      <c r="AP41" s="1"/>
    </row>
    <row r="42" spans="1:42" x14ac:dyDescent="0.2">
      <c r="A42" s="1"/>
      <c r="B42" s="40"/>
      <c r="C42" s="33" t="s">
        <v>33</v>
      </c>
      <c r="D42" s="60">
        <v>1016878</v>
      </c>
      <c r="E42" s="25">
        <v>2797563</v>
      </c>
      <c r="F42" s="25">
        <v>2584421</v>
      </c>
      <c r="G42" s="25">
        <v>36119</v>
      </c>
      <c r="H42" s="25">
        <v>1205</v>
      </c>
      <c r="I42" s="25">
        <v>694</v>
      </c>
      <c r="J42" s="25"/>
      <c r="K42" s="25">
        <v>3347</v>
      </c>
      <c r="L42" s="25"/>
      <c r="M42" s="87"/>
      <c r="N42" s="87"/>
      <c r="O42" s="87"/>
      <c r="P42" s="87"/>
      <c r="Q42" s="87"/>
      <c r="R42" s="58"/>
      <c r="S42" s="111">
        <f t="shared" si="1"/>
        <v>6440227</v>
      </c>
      <c r="T42" s="6"/>
      <c r="U42" s="1"/>
      <c r="V42" s="1"/>
      <c r="W42" s="1"/>
      <c r="X42" s="1"/>
      <c r="Y42" s="1"/>
      <c r="Z42" s="1"/>
      <c r="AA42" s="1"/>
      <c r="AB42" s="1"/>
      <c r="AC42" s="1"/>
      <c r="AD42" s="1"/>
      <c r="AE42" s="1"/>
      <c r="AF42" s="1"/>
      <c r="AG42" s="1"/>
      <c r="AH42" s="1"/>
      <c r="AI42" s="1"/>
      <c r="AJ42" s="1"/>
      <c r="AK42" s="1"/>
      <c r="AL42" s="1"/>
      <c r="AM42" s="1"/>
      <c r="AN42" s="1"/>
      <c r="AO42" s="1"/>
      <c r="AP42" s="1"/>
    </row>
    <row r="43" spans="1:42" x14ac:dyDescent="0.2">
      <c r="A43" s="1"/>
      <c r="B43" s="40"/>
      <c r="C43" s="33" t="s">
        <v>2</v>
      </c>
      <c r="D43" s="60">
        <v>1031879</v>
      </c>
      <c r="E43" s="25">
        <v>2830962</v>
      </c>
      <c r="F43" s="25">
        <v>2558858</v>
      </c>
      <c r="G43" s="25">
        <v>40487</v>
      </c>
      <c r="H43" s="25">
        <v>1335</v>
      </c>
      <c r="I43" s="25">
        <v>807</v>
      </c>
      <c r="J43" s="25"/>
      <c r="K43" s="25">
        <v>5596</v>
      </c>
      <c r="L43" s="25"/>
      <c r="M43" s="87"/>
      <c r="N43" s="87"/>
      <c r="O43" s="87"/>
      <c r="P43" s="87"/>
      <c r="Q43" s="87"/>
      <c r="R43" s="58"/>
      <c r="S43" s="111">
        <f t="shared" si="1"/>
        <v>6469924</v>
      </c>
      <c r="T43" s="6"/>
      <c r="U43" s="1"/>
      <c r="V43" s="1"/>
      <c r="W43" s="1"/>
      <c r="X43" s="1"/>
      <c r="Y43" s="1"/>
      <c r="Z43" s="1"/>
      <c r="AA43" s="1"/>
      <c r="AB43" s="1"/>
      <c r="AC43" s="1"/>
      <c r="AD43" s="1"/>
      <c r="AE43" s="1"/>
      <c r="AF43" s="1"/>
      <c r="AG43" s="1"/>
      <c r="AH43" s="1"/>
      <c r="AI43" s="1"/>
      <c r="AJ43" s="1"/>
      <c r="AK43" s="1"/>
      <c r="AL43" s="1"/>
      <c r="AM43" s="1"/>
      <c r="AN43" s="1"/>
      <c r="AO43" s="1"/>
      <c r="AP43" s="1"/>
    </row>
    <row r="44" spans="1:42" x14ac:dyDescent="0.2">
      <c r="A44" s="1"/>
      <c r="B44" s="76"/>
      <c r="C44" s="33" t="s">
        <v>3</v>
      </c>
      <c r="D44" s="60">
        <v>1035474</v>
      </c>
      <c r="E44" s="25">
        <v>2847537</v>
      </c>
      <c r="F44" s="25">
        <v>2583481</v>
      </c>
      <c r="G44" s="25">
        <v>40314</v>
      </c>
      <c r="H44" s="25">
        <v>1295</v>
      </c>
      <c r="I44" s="25">
        <v>842</v>
      </c>
      <c r="J44" s="25"/>
      <c r="K44" s="25">
        <v>8076</v>
      </c>
      <c r="L44" s="25"/>
      <c r="M44" s="87"/>
      <c r="N44" s="87"/>
      <c r="O44" s="87"/>
      <c r="P44" s="87"/>
      <c r="Q44" s="87"/>
      <c r="R44" s="58"/>
      <c r="S44" s="111">
        <f t="shared" si="1"/>
        <v>6517019</v>
      </c>
      <c r="T44" s="6"/>
      <c r="U44" s="1"/>
      <c r="V44" s="1"/>
      <c r="W44" s="1"/>
      <c r="X44" s="1"/>
      <c r="Y44" s="1"/>
      <c r="Z44" s="1"/>
      <c r="AA44" s="1"/>
      <c r="AB44" s="1"/>
      <c r="AC44" s="1"/>
      <c r="AD44" s="1"/>
      <c r="AE44" s="1"/>
      <c r="AF44" s="1"/>
      <c r="AG44" s="1"/>
      <c r="AH44" s="1"/>
      <c r="AI44" s="1"/>
      <c r="AJ44" s="1"/>
      <c r="AK44" s="1"/>
      <c r="AL44" s="1"/>
      <c r="AM44" s="1"/>
      <c r="AN44" s="1"/>
      <c r="AO44" s="1"/>
      <c r="AP44" s="1"/>
    </row>
    <row r="45" spans="1:42" x14ac:dyDescent="0.2">
      <c r="A45" s="1"/>
      <c r="B45" s="40"/>
      <c r="C45" s="33" t="s">
        <v>4</v>
      </c>
      <c r="D45" s="60">
        <v>1044176</v>
      </c>
      <c r="E45" s="25">
        <v>2872488</v>
      </c>
      <c r="F45" s="25">
        <v>2612924</v>
      </c>
      <c r="G45" s="25">
        <v>43178</v>
      </c>
      <c r="H45" s="25">
        <v>1604</v>
      </c>
      <c r="I45" s="25">
        <v>1180</v>
      </c>
      <c r="J45" s="25"/>
      <c r="K45" s="25">
        <v>11495</v>
      </c>
      <c r="L45" s="25"/>
      <c r="M45" s="87"/>
      <c r="N45" s="87"/>
      <c r="O45" s="87"/>
      <c r="P45" s="87"/>
      <c r="Q45" s="87"/>
      <c r="R45" s="58"/>
      <c r="S45" s="111">
        <f t="shared" si="1"/>
        <v>6587045</v>
      </c>
      <c r="T45" s="6"/>
      <c r="U45" s="1"/>
      <c r="V45" s="1"/>
      <c r="W45" s="1"/>
      <c r="X45" s="1"/>
      <c r="Y45" s="1"/>
      <c r="Z45" s="1"/>
      <c r="AA45" s="1"/>
      <c r="AB45" s="1"/>
      <c r="AC45" s="1"/>
      <c r="AD45" s="1"/>
      <c r="AE45" s="1"/>
      <c r="AF45" s="1"/>
      <c r="AG45" s="1"/>
      <c r="AH45" s="1"/>
      <c r="AI45" s="1"/>
      <c r="AJ45" s="1"/>
      <c r="AK45" s="1"/>
      <c r="AL45" s="1"/>
      <c r="AM45" s="1"/>
      <c r="AN45" s="1"/>
      <c r="AO45" s="1"/>
      <c r="AP45" s="1"/>
    </row>
    <row r="46" spans="1:42" x14ac:dyDescent="0.2">
      <c r="A46" s="1"/>
      <c r="B46" s="40"/>
      <c r="C46" s="33" t="s">
        <v>5</v>
      </c>
      <c r="D46" s="60">
        <v>1078260</v>
      </c>
      <c r="E46" s="25">
        <v>2893257</v>
      </c>
      <c r="F46" s="25">
        <v>2572422</v>
      </c>
      <c r="G46" s="25">
        <v>49508</v>
      </c>
      <c r="H46" s="25">
        <v>3716</v>
      </c>
      <c r="I46" s="25">
        <v>1468</v>
      </c>
      <c r="J46" s="25"/>
      <c r="K46" s="25">
        <v>16312</v>
      </c>
      <c r="L46" s="25"/>
      <c r="M46" s="87"/>
      <c r="N46" s="87"/>
      <c r="O46" s="87"/>
      <c r="P46" s="87"/>
      <c r="Q46" s="87"/>
      <c r="R46" s="58"/>
      <c r="S46" s="111">
        <f t="shared" si="1"/>
        <v>6614943</v>
      </c>
      <c r="T46" s="6"/>
      <c r="U46" s="1"/>
      <c r="V46" s="1"/>
      <c r="W46" s="1"/>
      <c r="X46" s="1"/>
      <c r="Y46" s="1"/>
      <c r="Z46" s="1"/>
      <c r="AA46" s="1"/>
      <c r="AB46" s="1"/>
      <c r="AC46" s="1"/>
      <c r="AD46" s="1"/>
      <c r="AE46" s="1"/>
      <c r="AF46" s="1"/>
      <c r="AG46" s="1"/>
      <c r="AH46" s="1"/>
      <c r="AI46" s="1"/>
      <c r="AJ46" s="1"/>
      <c r="AK46" s="1"/>
      <c r="AL46" s="1"/>
      <c r="AM46" s="1"/>
      <c r="AN46" s="1"/>
      <c r="AO46" s="1"/>
      <c r="AP46" s="1"/>
    </row>
    <row r="47" spans="1:42" x14ac:dyDescent="0.2">
      <c r="A47" s="1"/>
      <c r="B47" s="76"/>
      <c r="C47" s="33" t="s">
        <v>6</v>
      </c>
      <c r="D47" s="60">
        <v>1101058</v>
      </c>
      <c r="E47" s="25">
        <v>2905922</v>
      </c>
      <c r="F47" s="25">
        <v>2572878</v>
      </c>
      <c r="G47" s="25">
        <v>55882</v>
      </c>
      <c r="H47" s="25">
        <v>3699</v>
      </c>
      <c r="I47" s="25">
        <v>1692</v>
      </c>
      <c r="J47" s="25"/>
      <c r="K47" s="25">
        <v>20623</v>
      </c>
      <c r="L47" s="25"/>
      <c r="M47" s="87"/>
      <c r="N47" s="87"/>
      <c r="O47" s="87"/>
      <c r="P47" s="87"/>
      <c r="Q47" s="87"/>
      <c r="R47" s="58"/>
      <c r="S47" s="111">
        <f t="shared" si="1"/>
        <v>6661754</v>
      </c>
      <c r="T47" s="6"/>
      <c r="U47" s="1"/>
      <c r="V47" s="1"/>
      <c r="W47" s="1"/>
      <c r="X47" s="1"/>
      <c r="Y47" s="1"/>
      <c r="Z47" s="1"/>
      <c r="AA47" s="1"/>
      <c r="AB47" s="1"/>
      <c r="AC47" s="1"/>
      <c r="AD47" s="1"/>
      <c r="AE47" s="1"/>
      <c r="AF47" s="1"/>
      <c r="AG47" s="1"/>
      <c r="AH47" s="1"/>
      <c r="AI47" s="1"/>
      <c r="AJ47" s="1"/>
      <c r="AK47" s="1"/>
      <c r="AL47" s="1"/>
      <c r="AM47" s="1"/>
      <c r="AN47" s="1"/>
      <c r="AO47" s="1"/>
      <c r="AP47" s="1"/>
    </row>
    <row r="48" spans="1:42" x14ac:dyDescent="0.2">
      <c r="A48" s="1"/>
      <c r="B48" s="40"/>
      <c r="C48" s="33" t="s">
        <v>7</v>
      </c>
      <c r="D48" s="60">
        <v>1101801</v>
      </c>
      <c r="E48" s="25">
        <v>2922695</v>
      </c>
      <c r="F48" s="25">
        <v>2542956</v>
      </c>
      <c r="G48" s="25">
        <v>67013</v>
      </c>
      <c r="H48" s="25">
        <v>3924</v>
      </c>
      <c r="I48" s="25">
        <v>1909</v>
      </c>
      <c r="J48" s="25"/>
      <c r="K48" s="25">
        <v>25618</v>
      </c>
      <c r="L48" s="25"/>
      <c r="M48" s="87"/>
      <c r="N48" s="87"/>
      <c r="O48" s="87"/>
      <c r="P48" s="87"/>
      <c r="Q48" s="87"/>
      <c r="R48" s="58"/>
      <c r="S48" s="111">
        <f t="shared" si="1"/>
        <v>6665916</v>
      </c>
      <c r="T48" s="6"/>
      <c r="U48" s="1"/>
      <c r="V48" s="1"/>
      <c r="W48" s="1"/>
      <c r="X48" s="1"/>
      <c r="Y48" s="1"/>
      <c r="Z48" s="1"/>
      <c r="AA48" s="1"/>
      <c r="AB48" s="1"/>
      <c r="AC48" s="1"/>
      <c r="AD48" s="1"/>
      <c r="AE48" s="1"/>
      <c r="AF48" s="1"/>
      <c r="AG48" s="1"/>
      <c r="AH48" s="1"/>
      <c r="AI48" s="1"/>
      <c r="AJ48" s="1"/>
      <c r="AK48" s="1"/>
      <c r="AL48" s="1"/>
      <c r="AM48" s="1"/>
      <c r="AN48" s="1"/>
      <c r="AO48" s="1"/>
      <c r="AP48" s="1"/>
    </row>
    <row r="49" spans="1:42" x14ac:dyDescent="0.2">
      <c r="A49" s="1"/>
      <c r="B49" s="40"/>
      <c r="C49" s="33" t="s">
        <v>8</v>
      </c>
      <c r="D49" s="60">
        <v>1100333</v>
      </c>
      <c r="E49" s="25">
        <v>2923226</v>
      </c>
      <c r="F49" s="25">
        <v>2501488</v>
      </c>
      <c r="G49" s="25">
        <v>76179</v>
      </c>
      <c r="H49" s="25">
        <v>4041</v>
      </c>
      <c r="I49" s="25">
        <v>2008</v>
      </c>
      <c r="J49" s="25"/>
      <c r="K49" s="25">
        <v>28141</v>
      </c>
      <c r="L49" s="25"/>
      <c r="M49" s="87"/>
      <c r="N49" s="87"/>
      <c r="O49" s="87"/>
      <c r="P49" s="87"/>
      <c r="Q49" s="87"/>
      <c r="R49" s="58"/>
      <c r="S49" s="111">
        <f t="shared" si="1"/>
        <v>6635416</v>
      </c>
      <c r="T49" s="6"/>
      <c r="U49" s="1"/>
      <c r="V49" s="1"/>
      <c r="W49" s="1"/>
      <c r="X49" s="1"/>
      <c r="Y49" s="1"/>
      <c r="Z49" s="1"/>
      <c r="AA49" s="1"/>
      <c r="AB49" s="1"/>
      <c r="AC49" s="1"/>
      <c r="AD49" s="1"/>
      <c r="AE49" s="1"/>
      <c r="AF49" s="1"/>
      <c r="AG49" s="1"/>
      <c r="AH49" s="1"/>
      <c r="AI49" s="1"/>
      <c r="AJ49" s="1"/>
      <c r="AK49" s="1"/>
      <c r="AL49" s="1"/>
      <c r="AM49" s="1"/>
      <c r="AN49" s="1"/>
      <c r="AO49" s="1"/>
      <c r="AP49" s="1"/>
    </row>
    <row r="50" spans="1:42" x14ac:dyDescent="0.2">
      <c r="A50" s="1"/>
      <c r="B50" s="76"/>
      <c r="C50" s="33" t="s">
        <v>9</v>
      </c>
      <c r="D50" s="60">
        <v>1118162</v>
      </c>
      <c r="E50" s="25">
        <v>2934037</v>
      </c>
      <c r="F50" s="25">
        <v>2479632</v>
      </c>
      <c r="G50" s="25">
        <v>76928</v>
      </c>
      <c r="H50" s="25">
        <v>3970</v>
      </c>
      <c r="I50" s="25">
        <v>2124</v>
      </c>
      <c r="J50" s="25"/>
      <c r="K50" s="25">
        <v>34888</v>
      </c>
      <c r="L50" s="25"/>
      <c r="M50" s="87"/>
      <c r="N50" s="87"/>
      <c r="O50" s="87"/>
      <c r="P50" s="87"/>
      <c r="Q50" s="87"/>
      <c r="R50" s="58"/>
      <c r="S50" s="111">
        <f t="shared" si="1"/>
        <v>6649741</v>
      </c>
      <c r="T50" s="6"/>
      <c r="U50" s="1"/>
      <c r="V50" s="1"/>
      <c r="W50" s="1"/>
      <c r="X50" s="1"/>
      <c r="Y50" s="1"/>
      <c r="Z50" s="1"/>
      <c r="AA50" s="1"/>
      <c r="AB50" s="1"/>
      <c r="AC50" s="1"/>
      <c r="AD50" s="1"/>
      <c r="AE50" s="1"/>
      <c r="AF50" s="1"/>
      <c r="AG50" s="1"/>
      <c r="AH50" s="1"/>
      <c r="AI50" s="1"/>
      <c r="AJ50" s="1"/>
      <c r="AK50" s="1"/>
      <c r="AL50" s="1"/>
      <c r="AM50" s="1"/>
      <c r="AN50" s="1"/>
      <c r="AO50" s="1"/>
      <c r="AP50" s="1"/>
    </row>
    <row r="51" spans="1:42" x14ac:dyDescent="0.2">
      <c r="A51" s="1"/>
      <c r="B51" s="40"/>
      <c r="C51" s="33" t="s">
        <v>10</v>
      </c>
      <c r="D51" s="60">
        <v>1134299</v>
      </c>
      <c r="E51" s="25">
        <v>2941545</v>
      </c>
      <c r="F51" s="25">
        <v>2438836</v>
      </c>
      <c r="G51" s="25">
        <v>77900</v>
      </c>
      <c r="H51" s="25">
        <v>1848</v>
      </c>
      <c r="I51" s="25">
        <v>2195</v>
      </c>
      <c r="J51" s="25"/>
      <c r="K51" s="25">
        <v>34812</v>
      </c>
      <c r="L51" s="25"/>
      <c r="M51" s="87"/>
      <c r="N51" s="87"/>
      <c r="O51" s="87"/>
      <c r="P51" s="87"/>
      <c r="Q51" s="87"/>
      <c r="R51" s="58"/>
      <c r="S51" s="111">
        <f t="shared" si="1"/>
        <v>6631435</v>
      </c>
      <c r="T51" s="6"/>
      <c r="U51" s="1"/>
      <c r="V51" s="1"/>
      <c r="W51" s="1"/>
      <c r="X51" s="1"/>
      <c r="Y51" s="1"/>
      <c r="Z51" s="1"/>
      <c r="AA51" s="1"/>
      <c r="AB51" s="1"/>
      <c r="AC51" s="1"/>
      <c r="AD51" s="1"/>
      <c r="AE51" s="1"/>
      <c r="AF51" s="1"/>
      <c r="AG51" s="1"/>
      <c r="AH51" s="1"/>
      <c r="AI51" s="1"/>
      <c r="AJ51" s="1"/>
      <c r="AK51" s="1"/>
      <c r="AL51" s="1"/>
      <c r="AM51" s="1"/>
      <c r="AN51" s="1"/>
      <c r="AO51" s="1"/>
      <c r="AP51" s="1"/>
    </row>
    <row r="52" spans="1:42" ht="13.5" thickBot="1" x14ac:dyDescent="0.25">
      <c r="A52" s="1"/>
      <c r="B52" s="41"/>
      <c r="C52" s="35" t="s">
        <v>11</v>
      </c>
      <c r="D52" s="62">
        <v>1155617</v>
      </c>
      <c r="E52" s="63">
        <v>2963568</v>
      </c>
      <c r="F52" s="63">
        <v>2417565</v>
      </c>
      <c r="G52" s="63">
        <v>78449</v>
      </c>
      <c r="H52" s="63">
        <v>1985</v>
      </c>
      <c r="I52" s="63">
        <v>2409</v>
      </c>
      <c r="J52" s="63"/>
      <c r="K52" s="63">
        <v>38123</v>
      </c>
      <c r="L52" s="63"/>
      <c r="M52" s="88"/>
      <c r="N52" s="88"/>
      <c r="O52" s="88"/>
      <c r="P52" s="88"/>
      <c r="Q52" s="88"/>
      <c r="R52" s="59"/>
      <c r="S52" s="112">
        <f t="shared" si="1"/>
        <v>6657716</v>
      </c>
      <c r="T52" s="6"/>
      <c r="U52" s="1"/>
      <c r="V52" s="1"/>
      <c r="W52" s="1"/>
      <c r="X52" s="1"/>
      <c r="Y52" s="1"/>
      <c r="Z52" s="1"/>
      <c r="AA52" s="1"/>
      <c r="AB52" s="1"/>
      <c r="AC52" s="1"/>
      <c r="AD52" s="1"/>
      <c r="AE52" s="1"/>
      <c r="AF52" s="1"/>
      <c r="AG52" s="1"/>
      <c r="AH52" s="1"/>
      <c r="AI52" s="1"/>
      <c r="AJ52" s="1"/>
      <c r="AK52" s="1"/>
      <c r="AL52" s="1"/>
      <c r="AM52" s="1"/>
      <c r="AN52" s="1"/>
      <c r="AO52" s="1"/>
      <c r="AP52" s="1"/>
    </row>
    <row r="53" spans="1:42" x14ac:dyDescent="0.2">
      <c r="A53" s="1"/>
      <c r="B53" s="42">
        <v>2013</v>
      </c>
      <c r="C53" s="31" t="s">
        <v>1</v>
      </c>
      <c r="D53" s="75">
        <v>1163454</v>
      </c>
      <c r="E53" s="65">
        <v>2977066</v>
      </c>
      <c r="F53" s="65">
        <v>2452215</v>
      </c>
      <c r="G53" s="65">
        <v>70692</v>
      </c>
      <c r="H53" s="65">
        <v>1926</v>
      </c>
      <c r="I53" s="65">
        <v>2497</v>
      </c>
      <c r="J53" s="65"/>
      <c r="K53" s="65">
        <v>40277</v>
      </c>
      <c r="L53" s="65">
        <v>164</v>
      </c>
      <c r="M53" s="65"/>
      <c r="N53" s="25"/>
      <c r="O53" s="25"/>
      <c r="P53" s="25"/>
      <c r="Q53" s="25"/>
      <c r="R53" s="61"/>
      <c r="S53" s="111">
        <f t="shared" si="1"/>
        <v>6708291</v>
      </c>
      <c r="T53" s="6"/>
      <c r="U53" s="1"/>
      <c r="V53" s="1"/>
      <c r="W53" s="1"/>
      <c r="X53" s="1"/>
      <c r="Y53" s="1"/>
      <c r="Z53" s="1"/>
      <c r="AA53" s="1"/>
      <c r="AB53" s="1"/>
      <c r="AC53" s="1"/>
      <c r="AD53" s="1"/>
      <c r="AE53" s="1"/>
      <c r="AF53" s="1"/>
      <c r="AG53" s="1"/>
      <c r="AH53" s="1"/>
      <c r="AI53" s="1"/>
      <c r="AJ53" s="1"/>
      <c r="AK53" s="1"/>
      <c r="AL53" s="1"/>
      <c r="AM53" s="1"/>
      <c r="AN53" s="1"/>
      <c r="AO53" s="1"/>
      <c r="AP53" s="1"/>
    </row>
    <row r="54" spans="1:42" x14ac:dyDescent="0.2">
      <c r="A54" s="1"/>
      <c r="B54" s="40"/>
      <c r="C54" s="33" t="s">
        <v>33</v>
      </c>
      <c r="D54" s="60">
        <v>1166809</v>
      </c>
      <c r="E54" s="25">
        <v>2984203</v>
      </c>
      <c r="F54" s="25">
        <v>2443602</v>
      </c>
      <c r="G54" s="25">
        <v>63831</v>
      </c>
      <c r="H54" s="25">
        <v>1516</v>
      </c>
      <c r="I54" s="25">
        <v>2538</v>
      </c>
      <c r="J54" s="25"/>
      <c r="K54" s="25">
        <v>38766</v>
      </c>
      <c r="L54" s="25">
        <v>181</v>
      </c>
      <c r="M54" s="25"/>
      <c r="N54" s="25"/>
      <c r="O54" s="25"/>
      <c r="P54" s="25"/>
      <c r="Q54" s="25"/>
      <c r="R54" s="61"/>
      <c r="S54" s="111">
        <f t="shared" si="1"/>
        <v>6701446</v>
      </c>
      <c r="T54" s="6"/>
      <c r="U54" s="1"/>
      <c r="V54" s="1"/>
      <c r="W54" s="1"/>
      <c r="X54" s="1"/>
      <c r="Y54" s="1"/>
      <c r="Z54" s="1"/>
      <c r="AA54" s="1"/>
      <c r="AB54" s="1"/>
      <c r="AC54" s="1"/>
      <c r="AD54" s="1"/>
      <c r="AE54" s="1"/>
      <c r="AF54" s="1"/>
      <c r="AG54" s="1"/>
      <c r="AH54" s="1"/>
      <c r="AI54" s="1"/>
      <c r="AJ54" s="1"/>
      <c r="AK54" s="1"/>
      <c r="AL54" s="1"/>
      <c r="AM54" s="1"/>
      <c r="AN54" s="1"/>
      <c r="AO54" s="1"/>
      <c r="AP54" s="1"/>
    </row>
    <row r="55" spans="1:42" x14ac:dyDescent="0.2">
      <c r="A55" s="1"/>
      <c r="B55" s="40"/>
      <c r="C55" s="33" t="s">
        <v>2</v>
      </c>
      <c r="D55" s="60">
        <v>1184001</v>
      </c>
      <c r="E55" s="25">
        <v>2994414</v>
      </c>
      <c r="F55" s="25">
        <v>2418790</v>
      </c>
      <c r="G55" s="25">
        <v>66121</v>
      </c>
      <c r="H55" s="25">
        <v>1571</v>
      </c>
      <c r="I55" s="25">
        <v>2698</v>
      </c>
      <c r="J55" s="25"/>
      <c r="K55" s="25">
        <v>39116</v>
      </c>
      <c r="L55" s="25">
        <v>195</v>
      </c>
      <c r="M55" s="25">
        <v>442</v>
      </c>
      <c r="N55" s="25"/>
      <c r="O55" s="25"/>
      <c r="P55" s="25"/>
      <c r="Q55" s="25"/>
      <c r="R55" s="61"/>
      <c r="S55" s="111">
        <f t="shared" si="1"/>
        <v>6707348</v>
      </c>
      <c r="T55" s="6"/>
      <c r="U55" s="1"/>
      <c r="V55" s="1"/>
      <c r="W55" s="1"/>
      <c r="X55" s="1"/>
      <c r="Y55" s="1"/>
      <c r="Z55" s="1"/>
      <c r="AA55" s="1"/>
      <c r="AB55" s="1"/>
      <c r="AC55" s="1"/>
      <c r="AD55" s="1"/>
      <c r="AE55" s="1"/>
      <c r="AF55" s="1"/>
      <c r="AG55" s="1"/>
      <c r="AH55" s="1"/>
      <c r="AI55" s="1"/>
      <c r="AJ55" s="1"/>
      <c r="AK55" s="1"/>
      <c r="AL55" s="1"/>
      <c r="AM55" s="1"/>
      <c r="AN55" s="1"/>
      <c r="AO55" s="1"/>
      <c r="AP55" s="1"/>
    </row>
    <row r="56" spans="1:42" x14ac:dyDescent="0.2">
      <c r="A56" s="1"/>
      <c r="B56" s="76"/>
      <c r="C56" s="33" t="s">
        <v>3</v>
      </c>
      <c r="D56" s="60">
        <v>1197015</v>
      </c>
      <c r="E56" s="25">
        <v>3006655</v>
      </c>
      <c r="F56" s="25">
        <v>2429326</v>
      </c>
      <c r="G56" s="25">
        <v>70093</v>
      </c>
      <c r="H56" s="25">
        <v>1286</v>
      </c>
      <c r="I56" s="25">
        <v>2834</v>
      </c>
      <c r="J56" s="25"/>
      <c r="K56" s="25">
        <v>40258</v>
      </c>
      <c r="L56" s="25">
        <v>223</v>
      </c>
      <c r="M56" s="25">
        <v>422</v>
      </c>
      <c r="N56" s="25"/>
      <c r="O56" s="25"/>
      <c r="P56" s="25"/>
      <c r="Q56" s="25"/>
      <c r="R56" s="61"/>
      <c r="S56" s="111">
        <f t="shared" si="1"/>
        <v>6748112</v>
      </c>
      <c r="T56" s="6"/>
      <c r="U56" s="1"/>
      <c r="V56" s="1"/>
      <c r="W56" s="1"/>
      <c r="X56" s="1"/>
      <c r="Y56" s="1"/>
      <c r="Z56" s="1"/>
      <c r="AA56" s="1"/>
      <c r="AB56" s="1"/>
      <c r="AC56" s="1"/>
      <c r="AD56" s="1"/>
      <c r="AE56" s="1"/>
      <c r="AF56" s="1"/>
      <c r="AG56" s="1"/>
      <c r="AH56" s="1"/>
      <c r="AI56" s="1"/>
      <c r="AJ56" s="1"/>
      <c r="AK56" s="1"/>
      <c r="AL56" s="1"/>
      <c r="AM56" s="1"/>
      <c r="AN56" s="1"/>
      <c r="AO56" s="1"/>
      <c r="AP56" s="1"/>
    </row>
    <row r="57" spans="1:42" x14ac:dyDescent="0.2">
      <c r="A57" s="1"/>
      <c r="B57" s="40"/>
      <c r="C57" s="33" t="s">
        <v>4</v>
      </c>
      <c r="D57" s="60">
        <v>1206412</v>
      </c>
      <c r="E57" s="25">
        <v>3016504</v>
      </c>
      <c r="F57" s="25">
        <v>2431715</v>
      </c>
      <c r="G57" s="25">
        <v>76451</v>
      </c>
      <c r="H57" s="25">
        <v>1505</v>
      </c>
      <c r="I57" s="25">
        <v>2919</v>
      </c>
      <c r="J57" s="25"/>
      <c r="K57" s="25">
        <v>39976</v>
      </c>
      <c r="L57" s="25">
        <v>573</v>
      </c>
      <c r="M57" s="25">
        <v>597</v>
      </c>
      <c r="N57" s="25"/>
      <c r="O57" s="25"/>
      <c r="P57" s="25"/>
      <c r="Q57" s="25"/>
      <c r="R57" s="61"/>
      <c r="S57" s="111">
        <f t="shared" si="1"/>
        <v>6776652</v>
      </c>
      <c r="T57" s="6"/>
      <c r="U57" s="1"/>
      <c r="V57" s="1"/>
      <c r="W57" s="1"/>
      <c r="X57" s="1"/>
      <c r="Y57" s="1"/>
      <c r="Z57" s="1"/>
      <c r="AA57" s="1"/>
      <c r="AB57" s="1"/>
      <c r="AC57" s="1"/>
      <c r="AD57" s="1"/>
      <c r="AE57" s="1"/>
      <c r="AF57" s="1"/>
      <c r="AG57" s="1"/>
      <c r="AH57" s="1"/>
      <c r="AI57" s="1"/>
      <c r="AJ57" s="1"/>
      <c r="AK57" s="1"/>
      <c r="AL57" s="1"/>
      <c r="AM57" s="1"/>
      <c r="AN57" s="1"/>
      <c r="AO57" s="1"/>
      <c r="AP57" s="1"/>
    </row>
    <row r="58" spans="1:42" x14ac:dyDescent="0.2">
      <c r="A58" s="1"/>
      <c r="B58" s="40"/>
      <c r="C58" s="33" t="s">
        <v>5</v>
      </c>
      <c r="D58" s="60">
        <v>1181532</v>
      </c>
      <c r="E58" s="25">
        <v>3033431</v>
      </c>
      <c r="F58" s="25">
        <v>2446162</v>
      </c>
      <c r="G58" s="25">
        <v>81836</v>
      </c>
      <c r="H58" s="25">
        <v>1450</v>
      </c>
      <c r="I58" s="25">
        <v>3052</v>
      </c>
      <c r="J58" s="25"/>
      <c r="K58" s="25">
        <v>39255</v>
      </c>
      <c r="L58" s="25">
        <v>829</v>
      </c>
      <c r="M58" s="25">
        <v>613</v>
      </c>
      <c r="N58" s="25"/>
      <c r="O58" s="25"/>
      <c r="P58" s="25"/>
      <c r="Q58" s="25"/>
      <c r="R58" s="61"/>
      <c r="S58" s="111">
        <f t="shared" si="1"/>
        <v>6788160</v>
      </c>
      <c r="T58" s="6"/>
      <c r="U58" s="1"/>
      <c r="V58" s="1"/>
      <c r="W58" s="1"/>
      <c r="X58" s="1"/>
      <c r="Y58" s="1"/>
      <c r="Z58" s="1"/>
      <c r="AA58" s="1"/>
      <c r="AB58" s="1"/>
      <c r="AC58" s="1"/>
      <c r="AD58" s="1"/>
      <c r="AE58" s="1"/>
      <c r="AF58" s="1"/>
      <c r="AG58" s="1"/>
      <c r="AH58" s="1"/>
      <c r="AI58" s="1"/>
      <c r="AJ58" s="1"/>
      <c r="AK58" s="1"/>
      <c r="AL58" s="1"/>
      <c r="AM58" s="1"/>
      <c r="AN58" s="1"/>
      <c r="AO58" s="1"/>
      <c r="AP58" s="1"/>
    </row>
    <row r="59" spans="1:42" x14ac:dyDescent="0.2">
      <c r="A59" s="1"/>
      <c r="B59" s="76"/>
      <c r="C59" s="33" t="s">
        <v>6</v>
      </c>
      <c r="D59" s="60">
        <v>1230198</v>
      </c>
      <c r="E59" s="25">
        <v>3051409</v>
      </c>
      <c r="F59" s="25">
        <v>2446045</v>
      </c>
      <c r="G59" s="25">
        <v>80683</v>
      </c>
      <c r="H59" s="25">
        <v>1299</v>
      </c>
      <c r="I59" s="25">
        <v>3235</v>
      </c>
      <c r="J59" s="25"/>
      <c r="K59" s="25">
        <v>39134</v>
      </c>
      <c r="L59" s="25">
        <v>868</v>
      </c>
      <c r="M59" s="25">
        <v>498</v>
      </c>
      <c r="N59" s="25"/>
      <c r="O59" s="25"/>
      <c r="P59" s="25"/>
      <c r="Q59" s="25"/>
      <c r="R59" s="61"/>
      <c r="S59" s="111">
        <f t="shared" si="1"/>
        <v>6853369</v>
      </c>
      <c r="T59" s="6"/>
      <c r="U59" s="1"/>
      <c r="V59" s="1"/>
      <c r="W59" s="1"/>
      <c r="X59" s="1"/>
      <c r="Y59" s="1"/>
      <c r="Z59" s="1"/>
      <c r="AA59" s="1"/>
      <c r="AB59" s="1"/>
      <c r="AC59" s="1"/>
      <c r="AD59" s="1"/>
      <c r="AE59" s="1"/>
      <c r="AF59" s="1"/>
      <c r="AG59" s="1"/>
      <c r="AH59" s="1"/>
      <c r="AI59" s="1"/>
      <c r="AJ59" s="1"/>
      <c r="AK59" s="1"/>
      <c r="AL59" s="1"/>
      <c r="AM59" s="1"/>
      <c r="AN59" s="1"/>
      <c r="AO59" s="1"/>
      <c r="AP59" s="1"/>
    </row>
    <row r="60" spans="1:42" x14ac:dyDescent="0.2">
      <c r="A60" s="1"/>
      <c r="B60" s="40"/>
      <c r="C60" s="33" t="s">
        <v>7</v>
      </c>
      <c r="D60" s="60">
        <v>1234451</v>
      </c>
      <c r="E60" s="25">
        <v>3073485</v>
      </c>
      <c r="F60" s="25">
        <v>2447880</v>
      </c>
      <c r="G60" s="25">
        <v>95635</v>
      </c>
      <c r="H60" s="25">
        <v>1374</v>
      </c>
      <c r="I60" s="25">
        <v>3414</v>
      </c>
      <c r="J60" s="25"/>
      <c r="K60" s="25">
        <v>39516</v>
      </c>
      <c r="L60" s="25">
        <v>895</v>
      </c>
      <c r="M60" s="25">
        <v>366</v>
      </c>
      <c r="N60" s="25"/>
      <c r="O60" s="25"/>
      <c r="P60" s="25"/>
      <c r="Q60" s="25"/>
      <c r="R60" s="61"/>
      <c r="S60" s="111">
        <f t="shared" si="1"/>
        <v>6897016</v>
      </c>
      <c r="T60" s="6"/>
      <c r="U60" s="1"/>
      <c r="V60" s="1"/>
      <c r="W60" s="1"/>
      <c r="X60" s="1"/>
      <c r="Y60" s="1"/>
      <c r="Z60" s="1"/>
      <c r="AA60" s="1"/>
      <c r="AB60" s="1"/>
      <c r="AC60" s="1"/>
      <c r="AD60" s="1"/>
      <c r="AE60" s="1"/>
      <c r="AF60" s="1"/>
      <c r="AG60" s="1"/>
      <c r="AH60" s="1"/>
      <c r="AI60" s="1"/>
      <c r="AJ60" s="1"/>
      <c r="AK60" s="1"/>
      <c r="AL60" s="1"/>
      <c r="AM60" s="1"/>
      <c r="AN60" s="1"/>
      <c r="AO60" s="1"/>
      <c r="AP60" s="1"/>
    </row>
    <row r="61" spans="1:42" x14ac:dyDescent="0.2">
      <c r="A61" s="1"/>
      <c r="B61" s="40"/>
      <c r="C61" s="33" t="s">
        <v>8</v>
      </c>
      <c r="D61" s="60">
        <v>1239611</v>
      </c>
      <c r="E61" s="25">
        <v>3071638</v>
      </c>
      <c r="F61" s="25">
        <v>2439598</v>
      </c>
      <c r="G61" s="25">
        <v>136293</v>
      </c>
      <c r="H61" s="25">
        <v>1273</v>
      </c>
      <c r="I61" s="25">
        <v>3681</v>
      </c>
      <c r="J61" s="25"/>
      <c r="K61" s="25">
        <v>39630</v>
      </c>
      <c r="L61" s="25">
        <v>931</v>
      </c>
      <c r="M61" s="25">
        <v>364</v>
      </c>
      <c r="N61" s="25"/>
      <c r="O61" s="25"/>
      <c r="P61" s="25"/>
      <c r="Q61" s="25"/>
      <c r="R61" s="61"/>
      <c r="S61" s="111">
        <f t="shared" si="1"/>
        <v>6933019</v>
      </c>
      <c r="T61" s="6"/>
      <c r="U61" s="1"/>
      <c r="V61" s="1"/>
      <c r="W61" s="1"/>
      <c r="X61" s="1"/>
      <c r="Y61" s="1"/>
      <c r="Z61" s="1"/>
      <c r="AA61" s="1"/>
      <c r="AB61" s="1"/>
      <c r="AC61" s="1"/>
      <c r="AD61" s="1"/>
      <c r="AE61" s="1"/>
      <c r="AF61" s="1"/>
      <c r="AG61" s="1"/>
      <c r="AH61" s="1"/>
      <c r="AI61" s="1"/>
      <c r="AJ61" s="1"/>
      <c r="AK61" s="1"/>
      <c r="AL61" s="1"/>
      <c r="AM61" s="1"/>
      <c r="AN61" s="1"/>
      <c r="AO61" s="1"/>
      <c r="AP61" s="1"/>
    </row>
    <row r="62" spans="1:42" x14ac:dyDescent="0.2">
      <c r="A62" s="1"/>
      <c r="B62" s="76"/>
      <c r="C62" s="33" t="s">
        <v>9</v>
      </c>
      <c r="D62" s="60">
        <v>1166998</v>
      </c>
      <c r="E62" s="25">
        <v>3081391</v>
      </c>
      <c r="F62" s="25">
        <v>2467490</v>
      </c>
      <c r="G62" s="25">
        <v>139738</v>
      </c>
      <c r="H62" s="25">
        <v>1220</v>
      </c>
      <c r="I62" s="25">
        <v>4143</v>
      </c>
      <c r="J62" s="25"/>
      <c r="K62" s="25">
        <v>39071</v>
      </c>
      <c r="L62" s="25">
        <v>955</v>
      </c>
      <c r="M62" s="25">
        <v>265</v>
      </c>
      <c r="N62" s="25"/>
      <c r="O62" s="25"/>
      <c r="P62" s="25"/>
      <c r="Q62" s="25"/>
      <c r="R62" s="61"/>
      <c r="S62" s="111">
        <f t="shared" si="1"/>
        <v>6901271</v>
      </c>
      <c r="T62" s="6"/>
      <c r="U62" s="1"/>
      <c r="V62" s="1"/>
      <c r="W62" s="1"/>
      <c r="X62" s="1"/>
      <c r="Y62" s="1"/>
      <c r="Z62" s="1"/>
      <c r="AA62" s="1"/>
      <c r="AB62" s="1"/>
      <c r="AC62" s="1"/>
      <c r="AD62" s="1"/>
      <c r="AE62" s="1"/>
      <c r="AF62" s="1"/>
      <c r="AG62" s="1"/>
      <c r="AH62" s="1"/>
      <c r="AI62" s="1"/>
      <c r="AJ62" s="1"/>
      <c r="AK62" s="1"/>
      <c r="AL62" s="1"/>
      <c r="AM62" s="1"/>
      <c r="AN62" s="1"/>
      <c r="AO62" s="1"/>
      <c r="AP62" s="1"/>
    </row>
    <row r="63" spans="1:42" x14ac:dyDescent="0.2">
      <c r="A63" s="1"/>
      <c r="B63" s="40"/>
      <c r="C63" s="33" t="s">
        <v>10</v>
      </c>
      <c r="D63" s="60">
        <v>1121114</v>
      </c>
      <c r="E63" s="25">
        <v>3096317</v>
      </c>
      <c r="F63" s="25">
        <v>2471969</v>
      </c>
      <c r="G63" s="25">
        <v>132117</v>
      </c>
      <c r="H63" s="25">
        <v>1243</v>
      </c>
      <c r="I63" s="25">
        <v>4489</v>
      </c>
      <c r="J63" s="25"/>
      <c r="K63" s="25">
        <v>38578</v>
      </c>
      <c r="L63" s="25">
        <v>957</v>
      </c>
      <c r="M63" s="25">
        <v>220</v>
      </c>
      <c r="N63" s="25"/>
      <c r="O63" s="25"/>
      <c r="P63" s="25"/>
      <c r="Q63" s="25"/>
      <c r="R63" s="61"/>
      <c r="S63" s="111">
        <f t="shared" si="1"/>
        <v>6867004</v>
      </c>
      <c r="T63" s="6"/>
      <c r="U63" s="1"/>
      <c r="V63" s="1"/>
      <c r="W63" s="1"/>
      <c r="X63" s="1"/>
      <c r="Y63" s="1"/>
      <c r="Z63" s="1"/>
      <c r="AA63" s="1"/>
      <c r="AB63" s="1"/>
      <c r="AC63" s="1"/>
      <c r="AD63" s="1"/>
      <c r="AE63" s="1"/>
      <c r="AF63" s="1"/>
      <c r="AG63" s="1"/>
      <c r="AH63" s="1"/>
      <c r="AI63" s="1"/>
      <c r="AJ63" s="1"/>
      <c r="AK63" s="1"/>
      <c r="AL63" s="1"/>
      <c r="AM63" s="1"/>
      <c r="AN63" s="1"/>
      <c r="AO63" s="1"/>
      <c r="AP63" s="1"/>
    </row>
    <row r="64" spans="1:42" ht="13.5" thickBot="1" x14ac:dyDescent="0.25">
      <c r="A64" s="1"/>
      <c r="B64" s="41"/>
      <c r="C64" s="35" t="s">
        <v>11</v>
      </c>
      <c r="D64" s="62">
        <v>1289277</v>
      </c>
      <c r="E64" s="63">
        <v>3068794</v>
      </c>
      <c r="F64" s="63">
        <v>2484948</v>
      </c>
      <c r="G64" s="63">
        <v>142200</v>
      </c>
      <c r="H64" s="63">
        <v>1319</v>
      </c>
      <c r="I64" s="63">
        <v>5080</v>
      </c>
      <c r="J64" s="63"/>
      <c r="K64" s="63">
        <v>38535</v>
      </c>
      <c r="L64" s="63">
        <v>978</v>
      </c>
      <c r="M64" s="63">
        <v>219</v>
      </c>
      <c r="N64" s="63"/>
      <c r="O64" s="63"/>
      <c r="P64" s="63"/>
      <c r="Q64" s="63"/>
      <c r="R64" s="64"/>
      <c r="S64" s="112">
        <f t="shared" si="1"/>
        <v>7031350</v>
      </c>
      <c r="T64" s="6"/>
      <c r="U64" s="1"/>
      <c r="V64" s="1"/>
      <c r="W64" s="1"/>
      <c r="X64" s="1"/>
      <c r="Y64" s="1"/>
      <c r="Z64" s="1"/>
      <c r="AA64" s="1"/>
      <c r="AB64" s="1"/>
      <c r="AC64" s="1"/>
      <c r="AD64" s="1"/>
      <c r="AE64" s="1"/>
      <c r="AF64" s="1"/>
      <c r="AG64" s="1"/>
      <c r="AH64" s="1"/>
      <c r="AI64" s="1"/>
      <c r="AJ64" s="1"/>
      <c r="AK64" s="1"/>
      <c r="AL64" s="1"/>
      <c r="AM64" s="1"/>
      <c r="AN64" s="1"/>
      <c r="AO64" s="1"/>
      <c r="AP64" s="1"/>
    </row>
    <row r="65" spans="1:42" x14ac:dyDescent="0.2">
      <c r="A65" s="1"/>
      <c r="B65" s="42">
        <v>2014</v>
      </c>
      <c r="C65" s="31" t="s">
        <v>1</v>
      </c>
      <c r="D65" s="75">
        <v>1278812</v>
      </c>
      <c r="E65" s="65">
        <v>3072263</v>
      </c>
      <c r="F65" s="65">
        <v>2471748</v>
      </c>
      <c r="G65" s="65">
        <v>152578</v>
      </c>
      <c r="H65" s="65">
        <v>1209</v>
      </c>
      <c r="I65" s="65">
        <v>5457</v>
      </c>
      <c r="J65" s="65"/>
      <c r="K65" s="65">
        <v>42124</v>
      </c>
      <c r="L65" s="65">
        <v>989</v>
      </c>
      <c r="M65" s="65">
        <v>234</v>
      </c>
      <c r="N65" s="65"/>
      <c r="O65" s="65"/>
      <c r="P65" s="65"/>
      <c r="Q65" s="65"/>
      <c r="R65" s="106"/>
      <c r="S65" s="110">
        <f t="shared" si="1"/>
        <v>7025414</v>
      </c>
      <c r="T65" s="6"/>
      <c r="U65" s="1"/>
      <c r="V65" s="1"/>
      <c r="W65" s="1"/>
      <c r="X65" s="1"/>
      <c r="Y65" s="1"/>
      <c r="Z65" s="1"/>
      <c r="AA65" s="1"/>
      <c r="AB65" s="1"/>
      <c r="AC65" s="1"/>
      <c r="AD65" s="1"/>
      <c r="AE65" s="1"/>
      <c r="AF65" s="1"/>
      <c r="AG65" s="1"/>
      <c r="AH65" s="1"/>
      <c r="AI65" s="1"/>
      <c r="AJ65" s="1"/>
      <c r="AK65" s="1"/>
      <c r="AL65" s="1"/>
      <c r="AM65" s="1"/>
      <c r="AN65" s="1"/>
      <c r="AO65" s="1"/>
      <c r="AP65" s="1"/>
    </row>
    <row r="66" spans="1:42" x14ac:dyDescent="0.2">
      <c r="A66" s="1"/>
      <c r="B66" s="40"/>
      <c r="C66" s="33" t="s">
        <v>33</v>
      </c>
      <c r="D66" s="60">
        <v>1274318</v>
      </c>
      <c r="E66" s="25">
        <v>3066040</v>
      </c>
      <c r="F66" s="25">
        <v>2475489</v>
      </c>
      <c r="G66" s="25">
        <v>164196</v>
      </c>
      <c r="H66" s="25">
        <v>1256</v>
      </c>
      <c r="I66" s="25">
        <v>5535</v>
      </c>
      <c r="J66" s="25"/>
      <c r="K66" s="25">
        <v>44848</v>
      </c>
      <c r="L66" s="25">
        <v>898</v>
      </c>
      <c r="M66" s="25">
        <v>257</v>
      </c>
      <c r="N66" s="25"/>
      <c r="O66" s="25"/>
      <c r="P66" s="25"/>
      <c r="Q66" s="25"/>
      <c r="R66" s="61"/>
      <c r="S66" s="111">
        <f t="shared" si="1"/>
        <v>7032837</v>
      </c>
      <c r="T66" s="6"/>
      <c r="U66" s="1"/>
      <c r="V66" s="1"/>
      <c r="W66" s="1"/>
      <c r="X66" s="1"/>
      <c r="Y66" s="1"/>
      <c r="Z66" s="1"/>
      <c r="AA66" s="1"/>
      <c r="AB66" s="1"/>
      <c r="AC66" s="1"/>
      <c r="AD66" s="1"/>
      <c r="AE66" s="1"/>
      <c r="AF66" s="1"/>
      <c r="AG66" s="1"/>
      <c r="AH66" s="1"/>
      <c r="AI66" s="1"/>
      <c r="AJ66" s="1"/>
      <c r="AK66" s="1"/>
      <c r="AL66" s="1"/>
      <c r="AM66" s="1"/>
      <c r="AN66" s="1"/>
      <c r="AO66" s="1"/>
      <c r="AP66" s="1"/>
    </row>
    <row r="67" spans="1:42" x14ac:dyDescent="0.2">
      <c r="A67" s="1"/>
      <c r="B67" s="40"/>
      <c r="C67" s="33" t="s">
        <v>2</v>
      </c>
      <c r="D67" s="60">
        <v>1248633</v>
      </c>
      <c r="E67" s="25">
        <v>3070267</v>
      </c>
      <c r="F67" s="25">
        <v>2492016</v>
      </c>
      <c r="G67" s="25">
        <v>175427</v>
      </c>
      <c r="H67" s="25">
        <v>1356</v>
      </c>
      <c r="I67" s="25">
        <v>5757</v>
      </c>
      <c r="J67" s="25"/>
      <c r="K67" s="25">
        <v>49538</v>
      </c>
      <c r="L67" s="25">
        <v>947</v>
      </c>
      <c r="M67" s="25">
        <v>119</v>
      </c>
      <c r="N67" s="25"/>
      <c r="O67" s="25"/>
      <c r="P67" s="25"/>
      <c r="Q67" s="25"/>
      <c r="R67" s="61"/>
      <c r="S67" s="111">
        <f t="shared" si="1"/>
        <v>7044060</v>
      </c>
      <c r="T67" s="6"/>
      <c r="U67" s="1"/>
      <c r="V67" s="1"/>
      <c r="W67" s="1"/>
      <c r="X67" s="1"/>
      <c r="Y67" s="1"/>
      <c r="Z67" s="1"/>
      <c r="AA67" s="1"/>
      <c r="AB67" s="1"/>
      <c r="AC67" s="1"/>
      <c r="AD67" s="1"/>
      <c r="AE67" s="1"/>
      <c r="AF67" s="1"/>
      <c r="AG67" s="1"/>
      <c r="AH67" s="1"/>
      <c r="AI67" s="1"/>
      <c r="AJ67" s="1"/>
      <c r="AK67" s="1"/>
      <c r="AL67" s="1"/>
      <c r="AM67" s="1"/>
      <c r="AN67" s="1"/>
      <c r="AO67" s="1"/>
      <c r="AP67" s="1"/>
    </row>
    <row r="68" spans="1:42" x14ac:dyDescent="0.2">
      <c r="A68" s="1"/>
      <c r="B68" s="76"/>
      <c r="C68" s="33" t="s">
        <v>3</v>
      </c>
      <c r="D68" s="60">
        <v>1418697</v>
      </c>
      <c r="E68" s="25">
        <v>3067883</v>
      </c>
      <c r="F68" s="25">
        <v>2507280</v>
      </c>
      <c r="G68" s="25">
        <v>178793</v>
      </c>
      <c r="H68" s="25">
        <v>1136</v>
      </c>
      <c r="I68" s="25">
        <v>5886</v>
      </c>
      <c r="J68" s="25"/>
      <c r="K68" s="25">
        <v>53130</v>
      </c>
      <c r="L68" s="25">
        <v>1032</v>
      </c>
      <c r="M68" s="25">
        <v>83</v>
      </c>
      <c r="N68" s="25"/>
      <c r="O68" s="25"/>
      <c r="P68" s="25"/>
      <c r="Q68" s="25"/>
      <c r="R68" s="61"/>
      <c r="S68" s="111">
        <f t="shared" si="1"/>
        <v>7233920</v>
      </c>
      <c r="T68" s="6"/>
      <c r="U68" s="1"/>
      <c r="V68" s="1"/>
      <c r="W68" s="1"/>
      <c r="X68" s="1"/>
      <c r="Y68" s="1"/>
      <c r="Z68" s="1"/>
      <c r="AA68" s="1"/>
      <c r="AB68" s="1"/>
      <c r="AC68" s="1"/>
      <c r="AD68" s="1"/>
      <c r="AE68" s="1"/>
      <c r="AF68" s="1"/>
      <c r="AG68" s="1"/>
      <c r="AH68" s="1"/>
      <c r="AI68" s="1"/>
      <c r="AJ68" s="1"/>
      <c r="AK68" s="1"/>
      <c r="AL68" s="1"/>
      <c r="AM68" s="1"/>
      <c r="AN68" s="1"/>
      <c r="AO68" s="1"/>
      <c r="AP68" s="1"/>
    </row>
    <row r="69" spans="1:42" x14ac:dyDescent="0.2">
      <c r="A69" s="1"/>
      <c r="B69" s="40"/>
      <c r="C69" s="33" t="s">
        <v>4</v>
      </c>
      <c r="D69" s="60">
        <v>1329599</v>
      </c>
      <c r="E69" s="25">
        <v>3068291</v>
      </c>
      <c r="F69" s="25">
        <v>2531430</v>
      </c>
      <c r="G69" s="25">
        <v>180740</v>
      </c>
      <c r="H69" s="25">
        <v>1142</v>
      </c>
      <c r="I69" s="25">
        <v>6013</v>
      </c>
      <c r="J69" s="25"/>
      <c r="K69" s="25">
        <v>57827</v>
      </c>
      <c r="L69" s="25">
        <v>1160</v>
      </c>
      <c r="M69" s="25"/>
      <c r="N69" s="25"/>
      <c r="O69" s="25"/>
      <c r="P69" s="25"/>
      <c r="Q69" s="25"/>
      <c r="R69" s="61"/>
      <c r="S69" s="111">
        <f t="shared" si="1"/>
        <v>7176202</v>
      </c>
      <c r="T69" s="6"/>
      <c r="U69" s="1"/>
      <c r="V69" s="1"/>
      <c r="W69" s="1"/>
      <c r="X69" s="1"/>
      <c r="Y69" s="1"/>
      <c r="Z69" s="1"/>
      <c r="AA69" s="1"/>
      <c r="AB69" s="1"/>
      <c r="AC69" s="1"/>
      <c r="AD69" s="1"/>
      <c r="AE69" s="1"/>
      <c r="AF69" s="1"/>
      <c r="AG69" s="1"/>
      <c r="AH69" s="1"/>
      <c r="AI69" s="1"/>
      <c r="AJ69" s="1"/>
      <c r="AK69" s="1"/>
      <c r="AL69" s="1"/>
      <c r="AM69" s="1"/>
      <c r="AN69" s="1"/>
      <c r="AO69" s="1"/>
      <c r="AP69" s="1"/>
    </row>
    <row r="70" spans="1:42" x14ac:dyDescent="0.2">
      <c r="A70" s="1"/>
      <c r="B70" s="40"/>
      <c r="C70" s="33" t="s">
        <v>5</v>
      </c>
      <c r="D70" s="60">
        <v>1454072</v>
      </c>
      <c r="E70" s="25">
        <v>3078313</v>
      </c>
      <c r="F70" s="25">
        <v>2540899</v>
      </c>
      <c r="G70" s="25">
        <v>192119</v>
      </c>
      <c r="H70" s="25">
        <v>1037</v>
      </c>
      <c r="I70" s="25">
        <v>6190</v>
      </c>
      <c r="J70" s="25"/>
      <c r="K70" s="25">
        <v>61123</v>
      </c>
      <c r="L70" s="25">
        <v>1265</v>
      </c>
      <c r="M70" s="25"/>
      <c r="N70" s="25"/>
      <c r="O70" s="25"/>
      <c r="P70" s="25"/>
      <c r="Q70" s="25"/>
      <c r="R70" s="61"/>
      <c r="S70" s="111">
        <f t="shared" si="1"/>
        <v>7335018</v>
      </c>
      <c r="T70" s="6"/>
      <c r="U70" s="1"/>
      <c r="V70" s="1"/>
      <c r="W70" s="1"/>
      <c r="X70" s="1"/>
      <c r="Y70" s="1"/>
      <c r="Z70" s="1"/>
      <c r="AA70" s="1"/>
      <c r="AB70" s="1"/>
      <c r="AC70" s="1"/>
      <c r="AD70" s="1"/>
      <c r="AE70" s="1"/>
      <c r="AF70" s="1"/>
      <c r="AG70" s="1"/>
      <c r="AH70" s="1"/>
      <c r="AI70" s="1"/>
      <c r="AJ70" s="1"/>
      <c r="AK70" s="1"/>
      <c r="AL70" s="1"/>
      <c r="AM70" s="1"/>
      <c r="AN70" s="1"/>
      <c r="AO70" s="1"/>
      <c r="AP70" s="1"/>
    </row>
    <row r="71" spans="1:42" x14ac:dyDescent="0.2">
      <c r="A71" s="1"/>
      <c r="B71" s="76"/>
      <c r="C71" s="33" t="s">
        <v>6</v>
      </c>
      <c r="D71" s="60">
        <v>1598137</v>
      </c>
      <c r="E71" s="25">
        <v>3097508</v>
      </c>
      <c r="F71" s="25">
        <v>2532146</v>
      </c>
      <c r="G71" s="25">
        <v>229108</v>
      </c>
      <c r="H71" s="25">
        <v>1049</v>
      </c>
      <c r="I71" s="25">
        <v>6360</v>
      </c>
      <c r="J71" s="25"/>
      <c r="K71" s="25">
        <v>65924</v>
      </c>
      <c r="L71" s="25">
        <v>1389</v>
      </c>
      <c r="M71" s="25"/>
      <c r="N71" s="25"/>
      <c r="O71" s="25"/>
      <c r="P71" s="25"/>
      <c r="Q71" s="25"/>
      <c r="R71" s="61"/>
      <c r="S71" s="111">
        <f t="shared" si="1"/>
        <v>7531621</v>
      </c>
      <c r="T71" s="6"/>
      <c r="U71" s="1"/>
      <c r="V71" s="1"/>
      <c r="W71" s="1"/>
      <c r="X71" s="1"/>
      <c r="Y71" s="1"/>
      <c r="Z71" s="1"/>
      <c r="AA71" s="1"/>
      <c r="AB71" s="1"/>
      <c r="AC71" s="1"/>
      <c r="AD71" s="1"/>
      <c r="AE71" s="1"/>
      <c r="AF71" s="1"/>
      <c r="AG71" s="1"/>
      <c r="AH71" s="1"/>
      <c r="AI71" s="1"/>
      <c r="AJ71" s="1"/>
      <c r="AK71" s="1"/>
      <c r="AL71" s="1"/>
      <c r="AM71" s="1"/>
      <c r="AN71" s="1"/>
      <c r="AO71" s="1"/>
      <c r="AP71" s="1"/>
    </row>
    <row r="72" spans="1:42" x14ac:dyDescent="0.2">
      <c r="A72" s="1"/>
      <c r="B72" s="40"/>
      <c r="C72" s="33" t="s">
        <v>7</v>
      </c>
      <c r="D72" s="60">
        <v>1545605</v>
      </c>
      <c r="E72" s="25">
        <v>3104975</v>
      </c>
      <c r="F72" s="25">
        <v>2534585</v>
      </c>
      <c r="G72" s="25">
        <v>230264</v>
      </c>
      <c r="H72" s="25">
        <v>1062</v>
      </c>
      <c r="I72" s="25">
        <v>6567</v>
      </c>
      <c r="J72" s="25"/>
      <c r="K72" s="25">
        <v>70957</v>
      </c>
      <c r="L72" s="25">
        <v>1823</v>
      </c>
      <c r="M72" s="25"/>
      <c r="N72" s="25"/>
      <c r="O72" s="25"/>
      <c r="P72" s="25"/>
      <c r="Q72" s="25"/>
      <c r="R72" s="61"/>
      <c r="S72" s="111">
        <f t="shared" si="1"/>
        <v>7495838</v>
      </c>
      <c r="T72" s="6"/>
      <c r="U72" s="1"/>
      <c r="V72" s="1"/>
      <c r="W72" s="1"/>
      <c r="X72" s="1"/>
      <c r="Y72" s="1"/>
      <c r="Z72" s="1"/>
      <c r="AA72" s="1"/>
      <c r="AB72" s="1"/>
      <c r="AC72" s="1"/>
      <c r="AD72" s="1"/>
      <c r="AE72" s="1"/>
      <c r="AF72" s="1"/>
      <c r="AG72" s="1"/>
      <c r="AH72" s="1"/>
      <c r="AI72" s="1"/>
      <c r="AJ72" s="1"/>
      <c r="AK72" s="1"/>
      <c r="AL72" s="1"/>
      <c r="AM72" s="1"/>
      <c r="AN72" s="1"/>
      <c r="AO72" s="1"/>
      <c r="AP72" s="1"/>
    </row>
    <row r="73" spans="1:42" x14ac:dyDescent="0.2">
      <c r="A73" s="1"/>
      <c r="B73" s="40"/>
      <c r="C73" s="33" t="s">
        <v>8</v>
      </c>
      <c r="D73" s="60">
        <v>1492292</v>
      </c>
      <c r="E73" s="25">
        <v>3164898</v>
      </c>
      <c r="F73" s="25">
        <v>2556351</v>
      </c>
      <c r="G73" s="25">
        <v>231799</v>
      </c>
      <c r="H73" s="25">
        <v>1013</v>
      </c>
      <c r="I73" s="25">
        <v>6773</v>
      </c>
      <c r="J73" s="25"/>
      <c r="K73" s="25">
        <v>74569</v>
      </c>
      <c r="L73" s="25">
        <v>2277</v>
      </c>
      <c r="M73" s="25"/>
      <c r="N73" s="25"/>
      <c r="O73" s="25"/>
      <c r="P73" s="25"/>
      <c r="Q73" s="25"/>
      <c r="R73" s="61"/>
      <c r="S73" s="111">
        <f t="shared" si="1"/>
        <v>7529972</v>
      </c>
      <c r="T73" s="6"/>
      <c r="U73" s="1"/>
      <c r="V73" s="1"/>
      <c r="W73" s="1"/>
      <c r="X73" s="1"/>
      <c r="Y73" s="1"/>
      <c r="Z73" s="1"/>
      <c r="AA73" s="1"/>
      <c r="AB73" s="1"/>
      <c r="AC73" s="1"/>
      <c r="AD73" s="1"/>
      <c r="AE73" s="1"/>
      <c r="AF73" s="1"/>
      <c r="AG73" s="1"/>
      <c r="AH73" s="1"/>
      <c r="AI73" s="1"/>
      <c r="AJ73" s="1"/>
      <c r="AK73" s="1"/>
      <c r="AL73" s="1"/>
      <c r="AM73" s="1"/>
      <c r="AN73" s="1"/>
      <c r="AO73" s="1"/>
      <c r="AP73" s="1"/>
    </row>
    <row r="74" spans="1:42" x14ac:dyDescent="0.2">
      <c r="A74" s="1"/>
      <c r="B74" s="76"/>
      <c r="C74" s="33" t="s">
        <v>9</v>
      </c>
      <c r="D74" s="60">
        <v>1467864</v>
      </c>
      <c r="E74" s="25">
        <v>3124344</v>
      </c>
      <c r="F74" s="25">
        <v>2568090</v>
      </c>
      <c r="G74" s="25">
        <v>231654</v>
      </c>
      <c r="H74" s="25">
        <v>1036</v>
      </c>
      <c r="I74" s="25">
        <v>7094</v>
      </c>
      <c r="J74" s="25"/>
      <c r="K74" s="25">
        <v>78509</v>
      </c>
      <c r="L74" s="25">
        <v>2816</v>
      </c>
      <c r="M74" s="25"/>
      <c r="N74" s="25"/>
      <c r="O74" s="25"/>
      <c r="P74" s="25"/>
      <c r="Q74" s="25"/>
      <c r="R74" s="61"/>
      <c r="S74" s="111">
        <f t="shared" si="1"/>
        <v>7481407</v>
      </c>
      <c r="T74" s="6"/>
      <c r="U74" s="1"/>
      <c r="V74" s="1"/>
      <c r="W74" s="1"/>
      <c r="X74" s="1"/>
      <c r="Y74" s="1"/>
      <c r="Z74" s="1"/>
      <c r="AA74" s="1"/>
      <c r="AB74" s="1"/>
      <c r="AC74" s="1"/>
      <c r="AD74" s="1"/>
      <c r="AE74" s="1"/>
      <c r="AF74" s="1"/>
      <c r="AG74" s="1"/>
      <c r="AH74" s="1"/>
      <c r="AI74" s="1"/>
      <c r="AJ74" s="1"/>
      <c r="AK74" s="1"/>
      <c r="AL74" s="1"/>
      <c r="AM74" s="1"/>
      <c r="AN74" s="1"/>
      <c r="AO74" s="1"/>
      <c r="AP74" s="1"/>
    </row>
    <row r="75" spans="1:42" x14ac:dyDescent="0.2">
      <c r="A75" s="1"/>
      <c r="B75" s="40"/>
      <c r="C75" s="33" t="s">
        <v>10</v>
      </c>
      <c r="D75" s="60">
        <v>1417833</v>
      </c>
      <c r="E75" s="25">
        <v>3140195</v>
      </c>
      <c r="F75" s="25">
        <v>2548050</v>
      </c>
      <c r="G75" s="25">
        <v>222627</v>
      </c>
      <c r="H75" s="25">
        <v>986</v>
      </c>
      <c r="I75" s="25">
        <v>7194</v>
      </c>
      <c r="J75" s="25"/>
      <c r="K75" s="25">
        <v>82342</v>
      </c>
      <c r="L75" s="25">
        <v>3220</v>
      </c>
      <c r="M75" s="25"/>
      <c r="N75" s="25"/>
      <c r="O75" s="25"/>
      <c r="P75" s="25"/>
      <c r="Q75" s="25"/>
      <c r="R75" s="61"/>
      <c r="S75" s="111">
        <f t="shared" si="1"/>
        <v>7422447</v>
      </c>
      <c r="T75" s="6"/>
      <c r="U75" s="1"/>
      <c r="V75" s="1"/>
      <c r="W75" s="1"/>
      <c r="X75" s="1"/>
      <c r="Y75" s="1"/>
      <c r="Z75" s="1"/>
      <c r="AA75" s="1"/>
      <c r="AB75" s="1"/>
      <c r="AC75" s="1"/>
      <c r="AD75" s="1"/>
      <c r="AE75" s="1"/>
      <c r="AF75" s="1"/>
      <c r="AG75" s="1"/>
      <c r="AH75" s="1"/>
      <c r="AI75" s="1"/>
      <c r="AJ75" s="1"/>
      <c r="AK75" s="1"/>
      <c r="AL75" s="1"/>
      <c r="AM75" s="1"/>
      <c r="AN75" s="1"/>
      <c r="AO75" s="1"/>
      <c r="AP75" s="1"/>
    </row>
    <row r="76" spans="1:42" ht="13.5" thickBot="1" x14ac:dyDescent="0.25">
      <c r="A76" s="1"/>
      <c r="B76" s="41"/>
      <c r="C76" s="35" t="s">
        <v>11</v>
      </c>
      <c r="D76" s="62">
        <v>1371240</v>
      </c>
      <c r="E76" s="63">
        <v>3148132</v>
      </c>
      <c r="F76" s="63">
        <v>2545001</v>
      </c>
      <c r="G76" s="63">
        <v>211964</v>
      </c>
      <c r="H76" s="63">
        <v>976</v>
      </c>
      <c r="I76" s="63">
        <v>7536</v>
      </c>
      <c r="J76" s="63"/>
      <c r="K76" s="63">
        <v>87402</v>
      </c>
      <c r="L76" s="63">
        <v>3326</v>
      </c>
      <c r="M76" s="63"/>
      <c r="N76" s="63"/>
      <c r="O76" s="63"/>
      <c r="P76" s="63"/>
      <c r="Q76" s="63"/>
      <c r="R76" s="64"/>
      <c r="S76" s="112">
        <f t="shared" si="1"/>
        <v>7375577</v>
      </c>
      <c r="T76" s="6"/>
      <c r="U76" s="1"/>
      <c r="V76" s="1"/>
      <c r="W76" s="1"/>
      <c r="X76" s="1"/>
      <c r="Y76" s="1"/>
      <c r="Z76" s="1"/>
      <c r="AA76" s="1"/>
      <c r="AB76" s="1"/>
      <c r="AC76" s="1"/>
      <c r="AD76" s="1"/>
      <c r="AE76" s="1"/>
      <c r="AF76" s="1"/>
      <c r="AG76" s="1"/>
      <c r="AH76" s="1"/>
      <c r="AI76" s="1"/>
      <c r="AJ76" s="1"/>
      <c r="AK76" s="1"/>
      <c r="AL76" s="1"/>
      <c r="AM76" s="1"/>
      <c r="AN76" s="1"/>
      <c r="AO76" s="1"/>
      <c r="AP76" s="1"/>
    </row>
    <row r="77" spans="1:42" x14ac:dyDescent="0.2">
      <c r="A77" s="1"/>
      <c r="B77" s="42">
        <v>2015</v>
      </c>
      <c r="C77" s="31" t="s">
        <v>1</v>
      </c>
      <c r="D77" s="75">
        <v>1387738</v>
      </c>
      <c r="E77" s="65">
        <v>3148804</v>
      </c>
      <c r="F77" s="65">
        <v>2543152</v>
      </c>
      <c r="G77" s="65">
        <v>112080</v>
      </c>
      <c r="H77" s="65">
        <v>945</v>
      </c>
      <c r="I77" s="65">
        <v>7695</v>
      </c>
      <c r="J77" s="65"/>
      <c r="K77" s="65">
        <v>91685</v>
      </c>
      <c r="L77" s="65">
        <v>3877</v>
      </c>
      <c r="M77" s="65"/>
      <c r="N77" s="65"/>
      <c r="O77" s="65"/>
      <c r="P77" s="65"/>
      <c r="Q77" s="65"/>
      <c r="R77" s="106"/>
      <c r="S77" s="110">
        <f t="shared" si="1"/>
        <v>7295976</v>
      </c>
      <c r="T77" s="6"/>
      <c r="U77" s="1"/>
      <c r="V77" s="1"/>
      <c r="W77" s="1"/>
      <c r="X77" s="1"/>
      <c r="Y77" s="1"/>
      <c r="Z77" s="1"/>
      <c r="AA77" s="1"/>
      <c r="AB77" s="1"/>
      <c r="AC77" s="1"/>
      <c r="AD77" s="1"/>
      <c r="AE77" s="1"/>
      <c r="AF77" s="1"/>
      <c r="AG77" s="1"/>
      <c r="AH77" s="1"/>
      <c r="AI77" s="1"/>
      <c r="AJ77" s="1"/>
      <c r="AK77" s="1"/>
      <c r="AL77" s="1"/>
      <c r="AM77" s="1"/>
      <c r="AN77" s="1"/>
      <c r="AO77" s="1"/>
      <c r="AP77" s="1"/>
    </row>
    <row r="78" spans="1:42" x14ac:dyDescent="0.2">
      <c r="A78" s="1"/>
      <c r="B78" s="40"/>
      <c r="C78" s="33" t="s">
        <v>33</v>
      </c>
      <c r="D78" s="60">
        <v>1280799</v>
      </c>
      <c r="E78" s="25">
        <v>3146452</v>
      </c>
      <c r="F78" s="25">
        <v>2527248</v>
      </c>
      <c r="G78" s="25">
        <v>104932</v>
      </c>
      <c r="H78" s="25">
        <v>889</v>
      </c>
      <c r="I78" s="25">
        <v>7866</v>
      </c>
      <c r="J78" s="25"/>
      <c r="K78" s="25">
        <v>95766</v>
      </c>
      <c r="L78" s="25">
        <v>2472</v>
      </c>
      <c r="M78" s="25"/>
      <c r="N78" s="25"/>
      <c r="O78" s="25"/>
      <c r="P78" s="25"/>
      <c r="Q78" s="25"/>
      <c r="R78" s="61"/>
      <c r="S78" s="111">
        <f t="shared" si="1"/>
        <v>7166424</v>
      </c>
      <c r="T78" s="6"/>
      <c r="U78" s="1"/>
      <c r="V78" s="1"/>
      <c r="W78" s="1"/>
      <c r="X78" s="1"/>
      <c r="Y78" s="1"/>
      <c r="Z78" s="1"/>
      <c r="AA78" s="1"/>
      <c r="AB78" s="1"/>
      <c r="AC78" s="1"/>
      <c r="AD78" s="1"/>
      <c r="AE78" s="1"/>
      <c r="AF78" s="1"/>
      <c r="AG78" s="1"/>
      <c r="AH78" s="1"/>
      <c r="AI78" s="1"/>
      <c r="AJ78" s="1"/>
      <c r="AK78" s="1"/>
      <c r="AL78" s="1"/>
      <c r="AM78" s="1"/>
      <c r="AN78" s="1"/>
      <c r="AO78" s="1"/>
      <c r="AP78" s="1"/>
    </row>
    <row r="79" spans="1:42" x14ac:dyDescent="0.2">
      <c r="A79" s="1"/>
      <c r="B79" s="40"/>
      <c r="C79" s="33" t="s">
        <v>2</v>
      </c>
      <c r="D79" s="60">
        <v>1400372</v>
      </c>
      <c r="E79" s="25">
        <v>3146457</v>
      </c>
      <c r="F79" s="25">
        <v>2555426</v>
      </c>
      <c r="G79" s="25">
        <v>109447</v>
      </c>
      <c r="H79" s="25">
        <v>753</v>
      </c>
      <c r="I79" s="25">
        <v>8048</v>
      </c>
      <c r="J79" s="25"/>
      <c r="K79" s="25">
        <v>101421</v>
      </c>
      <c r="L79" s="25">
        <v>2258</v>
      </c>
      <c r="M79" s="25"/>
      <c r="N79" s="25"/>
      <c r="O79" s="25"/>
      <c r="P79" s="25"/>
      <c r="Q79" s="25"/>
      <c r="R79" s="61"/>
      <c r="S79" s="111">
        <f t="shared" si="1"/>
        <v>7324182</v>
      </c>
      <c r="T79" s="6"/>
      <c r="U79" s="1"/>
      <c r="V79" s="1"/>
      <c r="W79" s="1"/>
      <c r="X79" s="1"/>
      <c r="Y79" s="1"/>
      <c r="Z79" s="1"/>
      <c r="AA79" s="1"/>
      <c r="AB79" s="1"/>
      <c r="AC79" s="1"/>
      <c r="AD79" s="1"/>
      <c r="AE79" s="1"/>
      <c r="AF79" s="1"/>
      <c r="AG79" s="1"/>
      <c r="AH79" s="1"/>
      <c r="AI79" s="1"/>
      <c r="AJ79" s="1"/>
      <c r="AK79" s="1"/>
      <c r="AL79" s="1"/>
      <c r="AM79" s="1"/>
      <c r="AN79" s="1"/>
      <c r="AO79" s="1"/>
      <c r="AP79" s="1"/>
    </row>
    <row r="80" spans="1:42" x14ac:dyDescent="0.2">
      <c r="A80" s="1"/>
      <c r="B80" s="76"/>
      <c r="C80" s="33" t="s">
        <v>3</v>
      </c>
      <c r="D80" s="60">
        <v>1330482</v>
      </c>
      <c r="E80" s="25">
        <v>3147462</v>
      </c>
      <c r="F80" s="25">
        <v>2565129</v>
      </c>
      <c r="G80" s="25">
        <v>113510</v>
      </c>
      <c r="H80" s="25">
        <v>915</v>
      </c>
      <c r="I80" s="25">
        <v>8125</v>
      </c>
      <c r="J80" s="25"/>
      <c r="K80" s="25">
        <v>105133</v>
      </c>
      <c r="L80" s="25">
        <v>3016</v>
      </c>
      <c r="M80" s="25"/>
      <c r="N80" s="25"/>
      <c r="O80" s="25"/>
      <c r="P80" s="25"/>
      <c r="Q80" s="25"/>
      <c r="R80" s="61"/>
      <c r="S80" s="111">
        <f t="shared" si="1"/>
        <v>7273772</v>
      </c>
      <c r="T80" s="6"/>
      <c r="U80" s="1"/>
      <c r="V80" s="1"/>
      <c r="W80" s="1"/>
      <c r="X80" s="1"/>
      <c r="Y80" s="1"/>
      <c r="Z80" s="1"/>
      <c r="AA80" s="1"/>
      <c r="AB80" s="1"/>
      <c r="AC80" s="1"/>
      <c r="AD80" s="1"/>
      <c r="AE80" s="1"/>
      <c r="AF80" s="1"/>
      <c r="AG80" s="1"/>
      <c r="AH80" s="1"/>
      <c r="AI80" s="1"/>
      <c r="AJ80" s="1"/>
      <c r="AK80" s="1"/>
      <c r="AL80" s="1"/>
      <c r="AM80" s="1"/>
      <c r="AN80" s="1"/>
      <c r="AO80" s="1"/>
      <c r="AP80" s="1"/>
    </row>
    <row r="81" spans="1:42" x14ac:dyDescent="0.2">
      <c r="A81" s="1"/>
      <c r="B81" s="40"/>
      <c r="C81" s="33" t="s">
        <v>4</v>
      </c>
      <c r="D81" s="60">
        <v>1334704</v>
      </c>
      <c r="E81" s="25">
        <v>3147507</v>
      </c>
      <c r="F81" s="25">
        <v>2591952</v>
      </c>
      <c r="G81" s="25">
        <v>114023</v>
      </c>
      <c r="H81" s="25">
        <v>891</v>
      </c>
      <c r="I81" s="25">
        <v>8230</v>
      </c>
      <c r="J81" s="25"/>
      <c r="K81" s="25">
        <v>109778</v>
      </c>
      <c r="L81" s="25">
        <v>2630</v>
      </c>
      <c r="M81" s="25"/>
      <c r="N81" s="25"/>
      <c r="O81" s="25"/>
      <c r="P81" s="25"/>
      <c r="Q81" s="25"/>
      <c r="R81" s="61"/>
      <c r="S81" s="111">
        <f t="shared" si="1"/>
        <v>7309715</v>
      </c>
      <c r="T81" s="6"/>
      <c r="U81" s="1"/>
      <c r="V81" s="1"/>
      <c r="W81" s="1"/>
      <c r="X81" s="1"/>
      <c r="Y81" s="1"/>
      <c r="Z81" s="1"/>
      <c r="AA81" s="1"/>
      <c r="AB81" s="1"/>
      <c r="AC81" s="1"/>
      <c r="AD81" s="1"/>
      <c r="AE81" s="1"/>
      <c r="AF81" s="1"/>
      <c r="AG81" s="1"/>
      <c r="AH81" s="1"/>
      <c r="AI81" s="1"/>
      <c r="AJ81" s="1"/>
      <c r="AK81" s="1"/>
      <c r="AL81" s="1"/>
      <c r="AM81" s="1"/>
      <c r="AN81" s="1"/>
      <c r="AO81" s="1"/>
      <c r="AP81" s="1"/>
    </row>
    <row r="82" spans="1:42" x14ac:dyDescent="0.2">
      <c r="A82" s="1"/>
      <c r="B82" s="40"/>
      <c r="C82" s="33" t="s">
        <v>5</v>
      </c>
      <c r="D82" s="60">
        <v>1345207</v>
      </c>
      <c r="E82" s="25">
        <v>3138883</v>
      </c>
      <c r="F82" s="25">
        <v>2609418</v>
      </c>
      <c r="G82" s="25">
        <v>123856</v>
      </c>
      <c r="H82" s="25">
        <v>854</v>
      </c>
      <c r="I82" s="25">
        <v>8573</v>
      </c>
      <c r="J82" s="25"/>
      <c r="K82" s="25">
        <v>112544</v>
      </c>
      <c r="L82" s="25">
        <v>2478</v>
      </c>
      <c r="M82" s="25"/>
      <c r="N82" s="25"/>
      <c r="O82" s="25"/>
      <c r="P82" s="25"/>
      <c r="Q82" s="25"/>
      <c r="R82" s="61"/>
      <c r="S82" s="111">
        <f t="shared" ref="S82:S145" si="2">SUM(D82:R82)</f>
        <v>7341813</v>
      </c>
      <c r="T82" s="6"/>
      <c r="U82" s="1"/>
      <c r="V82" s="1"/>
      <c r="W82" s="1"/>
      <c r="X82" s="1"/>
      <c r="Y82" s="1"/>
      <c r="Z82" s="1"/>
      <c r="AA82" s="1"/>
      <c r="AB82" s="1"/>
      <c r="AC82" s="1"/>
      <c r="AD82" s="1"/>
      <c r="AE82" s="1"/>
      <c r="AF82" s="1"/>
      <c r="AG82" s="1"/>
      <c r="AH82" s="1"/>
      <c r="AI82" s="1"/>
      <c r="AJ82" s="1"/>
      <c r="AK82" s="1"/>
      <c r="AL82" s="1"/>
      <c r="AM82" s="1"/>
      <c r="AN82" s="1"/>
      <c r="AO82" s="1"/>
      <c r="AP82" s="1"/>
    </row>
    <row r="83" spans="1:42" x14ac:dyDescent="0.2">
      <c r="A83" s="1"/>
      <c r="B83" s="76"/>
      <c r="C83" s="33" t="s">
        <v>6</v>
      </c>
      <c r="D83" s="60">
        <v>1343245</v>
      </c>
      <c r="E83" s="25">
        <v>3142718</v>
      </c>
      <c r="F83" s="25">
        <v>2620182</v>
      </c>
      <c r="G83" s="25">
        <v>159079</v>
      </c>
      <c r="H83" s="25">
        <v>742</v>
      </c>
      <c r="I83" s="25">
        <v>8758</v>
      </c>
      <c r="J83" s="25"/>
      <c r="K83" s="25">
        <v>116299</v>
      </c>
      <c r="L83" s="25">
        <v>2781</v>
      </c>
      <c r="M83" s="25"/>
      <c r="N83" s="25"/>
      <c r="O83" s="25"/>
      <c r="P83" s="25"/>
      <c r="Q83" s="25"/>
      <c r="R83" s="61"/>
      <c r="S83" s="111">
        <f t="shared" si="2"/>
        <v>7393804</v>
      </c>
      <c r="T83" s="6"/>
      <c r="U83" s="1"/>
      <c r="V83" s="1"/>
      <c r="W83" s="1"/>
      <c r="X83" s="1"/>
      <c r="Y83" s="1"/>
      <c r="Z83" s="1"/>
      <c r="AA83" s="1"/>
      <c r="AB83" s="1"/>
      <c r="AC83" s="1"/>
      <c r="AD83" s="1"/>
      <c r="AE83" s="1"/>
      <c r="AF83" s="1"/>
      <c r="AG83" s="1"/>
      <c r="AH83" s="1"/>
      <c r="AI83" s="1"/>
      <c r="AJ83" s="1"/>
      <c r="AK83" s="1"/>
      <c r="AL83" s="1"/>
      <c r="AM83" s="1"/>
      <c r="AN83" s="1"/>
      <c r="AO83" s="1"/>
      <c r="AP83" s="1"/>
    </row>
    <row r="84" spans="1:42" x14ac:dyDescent="0.2">
      <c r="A84" s="1"/>
      <c r="B84" s="40"/>
      <c r="C84" s="33" t="s">
        <v>7</v>
      </c>
      <c r="D84" s="60">
        <v>1262855</v>
      </c>
      <c r="E84" s="25">
        <v>3144029</v>
      </c>
      <c r="F84" s="25">
        <v>2613378</v>
      </c>
      <c r="G84" s="25">
        <v>214554</v>
      </c>
      <c r="H84" s="25">
        <v>705</v>
      </c>
      <c r="I84" s="25">
        <v>8842</v>
      </c>
      <c r="J84" s="25"/>
      <c r="K84" s="25">
        <v>119447</v>
      </c>
      <c r="L84" s="25">
        <v>2438</v>
      </c>
      <c r="M84" s="25"/>
      <c r="N84" s="25"/>
      <c r="O84" s="25"/>
      <c r="P84" s="25"/>
      <c r="Q84" s="25"/>
      <c r="R84" s="61"/>
      <c r="S84" s="111">
        <f t="shared" si="2"/>
        <v>7366248</v>
      </c>
      <c r="T84" s="6"/>
      <c r="U84" s="1"/>
      <c r="V84" s="1"/>
      <c r="W84" s="1"/>
      <c r="X84" s="1"/>
      <c r="Y84" s="1"/>
      <c r="Z84" s="1"/>
      <c r="AA84" s="1"/>
      <c r="AB84" s="1"/>
      <c r="AC84" s="1"/>
      <c r="AD84" s="1"/>
      <c r="AE84" s="1"/>
      <c r="AF84" s="1"/>
      <c r="AG84" s="1"/>
      <c r="AH84" s="1"/>
      <c r="AI84" s="1"/>
      <c r="AJ84" s="1"/>
      <c r="AK84" s="1"/>
      <c r="AL84" s="1"/>
      <c r="AM84" s="1"/>
      <c r="AN84" s="1"/>
      <c r="AO84" s="1"/>
      <c r="AP84" s="1"/>
    </row>
    <row r="85" spans="1:42" x14ac:dyDescent="0.2">
      <c r="A85" s="1"/>
      <c r="B85" s="40"/>
      <c r="C85" s="33" t="s">
        <v>8</v>
      </c>
      <c r="D85" s="60">
        <v>1280831</v>
      </c>
      <c r="E85" s="25">
        <v>3145220</v>
      </c>
      <c r="F85" s="25">
        <v>2624939</v>
      </c>
      <c r="G85" s="25">
        <v>252285</v>
      </c>
      <c r="H85" s="25">
        <v>626</v>
      </c>
      <c r="I85" s="25">
        <v>8882</v>
      </c>
      <c r="J85" s="25"/>
      <c r="K85" s="25">
        <v>118441</v>
      </c>
      <c r="L85" s="25">
        <v>1618</v>
      </c>
      <c r="M85" s="25"/>
      <c r="N85" s="25"/>
      <c r="O85" s="25"/>
      <c r="P85" s="25"/>
      <c r="Q85" s="25"/>
      <c r="R85" s="61"/>
      <c r="S85" s="111">
        <f t="shared" si="2"/>
        <v>7432842</v>
      </c>
      <c r="T85" s="6"/>
      <c r="U85" s="1"/>
      <c r="V85" s="1"/>
      <c r="W85" s="1"/>
      <c r="X85" s="1"/>
      <c r="Y85" s="1"/>
      <c r="Z85" s="1"/>
      <c r="AA85" s="1"/>
      <c r="AB85" s="1"/>
      <c r="AC85" s="1"/>
      <c r="AD85" s="1"/>
      <c r="AE85" s="1"/>
      <c r="AF85" s="1"/>
      <c r="AG85" s="1"/>
      <c r="AH85" s="1"/>
      <c r="AI85" s="1"/>
      <c r="AJ85" s="1"/>
      <c r="AK85" s="1"/>
      <c r="AL85" s="1"/>
      <c r="AM85" s="1"/>
      <c r="AN85" s="1"/>
      <c r="AO85" s="1"/>
      <c r="AP85" s="1"/>
    </row>
    <row r="86" spans="1:42" x14ac:dyDescent="0.2">
      <c r="A86" s="1"/>
      <c r="B86" s="76"/>
      <c r="C86" s="33" t="s">
        <v>9</v>
      </c>
      <c r="D86" s="60">
        <v>1272368</v>
      </c>
      <c r="E86" s="25">
        <v>3146260</v>
      </c>
      <c r="F86" s="25">
        <v>2628781</v>
      </c>
      <c r="G86" s="25">
        <v>294462</v>
      </c>
      <c r="H86" s="25">
        <v>586</v>
      </c>
      <c r="I86" s="25">
        <v>8781</v>
      </c>
      <c r="J86" s="25"/>
      <c r="K86" s="25">
        <v>117287</v>
      </c>
      <c r="L86" s="25">
        <v>1581</v>
      </c>
      <c r="M86" s="25"/>
      <c r="N86" s="25"/>
      <c r="O86" s="25"/>
      <c r="P86" s="25"/>
      <c r="Q86" s="25"/>
      <c r="R86" s="61"/>
      <c r="S86" s="111">
        <f t="shared" si="2"/>
        <v>7470106</v>
      </c>
      <c r="T86" s="6"/>
      <c r="U86" s="1"/>
      <c r="V86" s="1"/>
      <c r="W86" s="1"/>
      <c r="X86" s="1"/>
      <c r="Y86" s="1"/>
      <c r="Z86" s="1"/>
      <c r="AA86" s="1"/>
      <c r="AB86" s="1"/>
      <c r="AC86" s="1"/>
      <c r="AD86" s="1"/>
      <c r="AE86" s="1"/>
      <c r="AF86" s="1"/>
      <c r="AG86" s="1"/>
      <c r="AH86" s="1"/>
      <c r="AI86" s="1"/>
      <c r="AJ86" s="1"/>
      <c r="AK86" s="1"/>
      <c r="AL86" s="1"/>
      <c r="AM86" s="1"/>
      <c r="AN86" s="1"/>
      <c r="AO86" s="1"/>
      <c r="AP86" s="1"/>
    </row>
    <row r="87" spans="1:42" x14ac:dyDescent="0.2">
      <c r="A87" s="1"/>
      <c r="B87" s="40"/>
      <c r="C87" s="33" t="s">
        <v>10</v>
      </c>
      <c r="D87" s="60">
        <v>1255640</v>
      </c>
      <c r="E87" s="25">
        <v>3148044</v>
      </c>
      <c r="F87" s="25">
        <v>2629138</v>
      </c>
      <c r="G87" s="25">
        <v>335790</v>
      </c>
      <c r="H87" s="25">
        <v>647</v>
      </c>
      <c r="I87" s="25">
        <v>8627</v>
      </c>
      <c r="J87" s="25"/>
      <c r="K87" s="25">
        <v>117740</v>
      </c>
      <c r="L87" s="25">
        <v>1095</v>
      </c>
      <c r="M87" s="25"/>
      <c r="N87" s="25"/>
      <c r="O87" s="25"/>
      <c r="P87" s="25"/>
      <c r="Q87" s="25"/>
      <c r="R87" s="61"/>
      <c r="S87" s="111">
        <f t="shared" si="2"/>
        <v>7496721</v>
      </c>
      <c r="T87" s="6"/>
      <c r="U87" s="1"/>
      <c r="V87" s="1"/>
      <c r="W87" s="1"/>
      <c r="X87" s="1"/>
      <c r="Y87" s="1"/>
      <c r="Z87" s="1"/>
      <c r="AA87" s="1"/>
      <c r="AB87" s="1"/>
      <c r="AC87" s="1"/>
      <c r="AD87" s="1"/>
      <c r="AE87" s="1"/>
      <c r="AF87" s="1"/>
      <c r="AG87" s="1"/>
      <c r="AH87" s="1"/>
      <c r="AI87" s="1"/>
      <c r="AJ87" s="1"/>
      <c r="AK87" s="1"/>
      <c r="AL87" s="1"/>
      <c r="AM87" s="1"/>
      <c r="AN87" s="1"/>
      <c r="AO87" s="1"/>
      <c r="AP87" s="1"/>
    </row>
    <row r="88" spans="1:42" ht="13.5" thickBot="1" x14ac:dyDescent="0.25">
      <c r="A88" s="1"/>
      <c r="B88" s="41"/>
      <c r="C88" s="35" t="s">
        <v>11</v>
      </c>
      <c r="D88" s="62">
        <v>1273806</v>
      </c>
      <c r="E88" s="63">
        <v>3150998</v>
      </c>
      <c r="F88" s="63">
        <v>2688294</v>
      </c>
      <c r="G88" s="63">
        <v>395637</v>
      </c>
      <c r="H88" s="63">
        <v>647</v>
      </c>
      <c r="I88" s="63">
        <v>8715</v>
      </c>
      <c r="J88" s="63"/>
      <c r="K88" s="63">
        <v>119270</v>
      </c>
      <c r="L88" s="63">
        <v>1018</v>
      </c>
      <c r="M88" s="63"/>
      <c r="N88" s="63"/>
      <c r="O88" s="63"/>
      <c r="P88" s="63"/>
      <c r="Q88" s="63"/>
      <c r="R88" s="64"/>
      <c r="S88" s="112">
        <f t="shared" si="2"/>
        <v>7638385</v>
      </c>
      <c r="T88" s="6"/>
      <c r="U88" s="1"/>
      <c r="V88" s="1"/>
      <c r="W88" s="1"/>
      <c r="X88" s="1"/>
      <c r="Y88" s="1"/>
      <c r="Z88" s="1"/>
      <c r="AA88" s="1"/>
      <c r="AB88" s="1"/>
      <c r="AC88" s="1"/>
      <c r="AD88" s="1"/>
      <c r="AE88" s="1"/>
      <c r="AF88" s="1"/>
      <c r="AG88" s="1"/>
      <c r="AH88" s="1"/>
      <c r="AI88" s="1"/>
      <c r="AJ88" s="1"/>
      <c r="AK88" s="1"/>
      <c r="AL88" s="1"/>
      <c r="AM88" s="1"/>
      <c r="AN88" s="1"/>
      <c r="AO88" s="1"/>
      <c r="AP88" s="1"/>
    </row>
    <row r="89" spans="1:42" x14ac:dyDescent="0.2">
      <c r="A89" s="1"/>
      <c r="B89" s="42">
        <v>2016</v>
      </c>
      <c r="C89" s="31" t="s">
        <v>1</v>
      </c>
      <c r="D89" s="75">
        <v>1285754</v>
      </c>
      <c r="E89" s="65">
        <v>3148925</v>
      </c>
      <c r="F89" s="65">
        <v>2704609</v>
      </c>
      <c r="G89" s="65">
        <v>422359</v>
      </c>
      <c r="H89" s="65">
        <v>637</v>
      </c>
      <c r="I89" s="65">
        <v>8544</v>
      </c>
      <c r="J89" s="65"/>
      <c r="K89" s="65">
        <v>116669</v>
      </c>
      <c r="L89" s="65">
        <v>1083</v>
      </c>
      <c r="M89" s="65"/>
      <c r="N89" s="65"/>
      <c r="O89" s="65"/>
      <c r="P89" s="65"/>
      <c r="Q89" s="65"/>
      <c r="R89" s="106"/>
      <c r="S89" s="110">
        <f t="shared" si="2"/>
        <v>7688580</v>
      </c>
      <c r="T89" s="6"/>
      <c r="U89" s="1"/>
      <c r="V89" s="1"/>
      <c r="W89" s="1"/>
      <c r="X89" s="1"/>
      <c r="Y89" s="1"/>
      <c r="Z89" s="1"/>
      <c r="AA89" s="1"/>
      <c r="AB89" s="1"/>
      <c r="AC89" s="1"/>
      <c r="AD89" s="1"/>
      <c r="AE89" s="1"/>
      <c r="AF89" s="1"/>
      <c r="AG89" s="1"/>
      <c r="AH89" s="1"/>
      <c r="AI89" s="1"/>
      <c r="AJ89" s="1"/>
      <c r="AK89" s="1"/>
      <c r="AL89" s="1"/>
      <c r="AM89" s="1"/>
      <c r="AN89" s="1"/>
      <c r="AO89" s="1"/>
      <c r="AP89" s="1"/>
    </row>
    <row r="90" spans="1:42" x14ac:dyDescent="0.2">
      <c r="A90" s="1"/>
      <c r="B90" s="40"/>
      <c r="C90" s="33" t="s">
        <v>33</v>
      </c>
      <c r="D90" s="60">
        <v>1309121</v>
      </c>
      <c r="E90" s="25">
        <v>3149840</v>
      </c>
      <c r="F90" s="25">
        <v>2705532</v>
      </c>
      <c r="G90" s="25">
        <v>446444</v>
      </c>
      <c r="H90" s="25">
        <v>597</v>
      </c>
      <c r="I90" s="25">
        <v>8386</v>
      </c>
      <c r="J90" s="25"/>
      <c r="K90" s="25">
        <v>116130</v>
      </c>
      <c r="L90" s="25">
        <v>1577</v>
      </c>
      <c r="M90" s="25"/>
      <c r="N90" s="25"/>
      <c r="O90" s="25"/>
      <c r="P90" s="25"/>
      <c r="Q90" s="25"/>
      <c r="R90" s="61"/>
      <c r="S90" s="111">
        <f t="shared" si="2"/>
        <v>7737627</v>
      </c>
      <c r="T90" s="6"/>
      <c r="U90" s="1"/>
      <c r="V90" s="1"/>
      <c r="W90" s="1"/>
      <c r="X90" s="1"/>
      <c r="Y90" s="1"/>
      <c r="Z90" s="1"/>
      <c r="AA90" s="1"/>
      <c r="AB90" s="1"/>
      <c r="AC90" s="1"/>
      <c r="AD90" s="1"/>
      <c r="AE90" s="1"/>
      <c r="AF90" s="1"/>
      <c r="AG90" s="1"/>
      <c r="AH90" s="1"/>
      <c r="AI90" s="1"/>
      <c r="AJ90" s="1"/>
      <c r="AK90" s="1"/>
      <c r="AL90" s="1"/>
      <c r="AM90" s="1"/>
      <c r="AN90" s="1"/>
      <c r="AO90" s="1"/>
      <c r="AP90" s="1"/>
    </row>
    <row r="91" spans="1:42" x14ac:dyDescent="0.2">
      <c r="A91" s="1"/>
      <c r="B91" s="40"/>
      <c r="C91" s="33" t="s">
        <v>2</v>
      </c>
      <c r="D91" s="60">
        <v>1400653</v>
      </c>
      <c r="E91" s="25">
        <v>3148228</v>
      </c>
      <c r="F91" s="25">
        <v>2739996</v>
      </c>
      <c r="G91" s="25">
        <v>482617</v>
      </c>
      <c r="H91" s="25">
        <v>404</v>
      </c>
      <c r="I91" s="25">
        <v>8472</v>
      </c>
      <c r="J91" s="25"/>
      <c r="K91" s="25">
        <v>117777</v>
      </c>
      <c r="L91" s="25">
        <v>1498</v>
      </c>
      <c r="M91" s="25"/>
      <c r="N91" s="25"/>
      <c r="O91" s="25"/>
      <c r="P91" s="25"/>
      <c r="Q91" s="25"/>
      <c r="R91" s="61"/>
      <c r="S91" s="111">
        <f t="shared" si="2"/>
        <v>7899645</v>
      </c>
      <c r="T91" s="6"/>
      <c r="U91" s="1"/>
      <c r="V91" s="1"/>
      <c r="W91" s="1"/>
      <c r="X91" s="1"/>
      <c r="Y91" s="1"/>
      <c r="Z91" s="1"/>
      <c r="AA91" s="1"/>
      <c r="AB91" s="1"/>
      <c r="AC91" s="1"/>
      <c r="AD91" s="1"/>
      <c r="AE91" s="1"/>
      <c r="AF91" s="1"/>
      <c r="AG91" s="1"/>
      <c r="AH91" s="1"/>
      <c r="AI91" s="1"/>
      <c r="AJ91" s="1"/>
      <c r="AK91" s="1"/>
      <c r="AL91" s="1"/>
      <c r="AM91" s="1"/>
      <c r="AN91" s="1"/>
      <c r="AO91" s="1"/>
      <c r="AP91" s="1"/>
    </row>
    <row r="92" spans="1:42" x14ac:dyDescent="0.2">
      <c r="A92" s="1"/>
      <c r="B92" s="76"/>
      <c r="C92" s="33" t="s">
        <v>3</v>
      </c>
      <c r="D92" s="60">
        <v>1319078</v>
      </c>
      <c r="E92" s="25">
        <v>3138486</v>
      </c>
      <c r="F92" s="25">
        <v>2759291</v>
      </c>
      <c r="G92" s="25">
        <v>521205</v>
      </c>
      <c r="H92" s="25">
        <v>204</v>
      </c>
      <c r="I92" s="25">
        <v>8437</v>
      </c>
      <c r="J92" s="25"/>
      <c r="K92" s="25">
        <v>119987</v>
      </c>
      <c r="L92" s="25">
        <v>1471</v>
      </c>
      <c r="M92" s="25"/>
      <c r="N92" s="25"/>
      <c r="O92" s="25"/>
      <c r="P92" s="25"/>
      <c r="Q92" s="25"/>
      <c r="R92" s="61"/>
      <c r="S92" s="111">
        <f t="shared" si="2"/>
        <v>7868159</v>
      </c>
      <c r="T92" s="6"/>
      <c r="U92" s="1"/>
      <c r="V92" s="1"/>
      <c r="W92" s="1"/>
      <c r="X92" s="1"/>
      <c r="Y92" s="1"/>
      <c r="Z92" s="1"/>
      <c r="AA92" s="1"/>
      <c r="AB92" s="1"/>
      <c r="AC92" s="1"/>
      <c r="AD92" s="1"/>
      <c r="AE92" s="1"/>
      <c r="AF92" s="1"/>
      <c r="AG92" s="1"/>
      <c r="AH92" s="1"/>
      <c r="AI92" s="1"/>
      <c r="AJ92" s="1"/>
      <c r="AK92" s="1"/>
      <c r="AL92" s="1"/>
      <c r="AM92" s="1"/>
      <c r="AN92" s="1"/>
      <c r="AO92" s="1"/>
      <c r="AP92" s="1"/>
    </row>
    <row r="93" spans="1:42" x14ac:dyDescent="0.2">
      <c r="A93" s="1"/>
      <c r="B93" s="40"/>
      <c r="C93" s="33" t="s">
        <v>4</v>
      </c>
      <c r="D93" s="60">
        <v>1340732</v>
      </c>
      <c r="E93" s="25">
        <v>3131188</v>
      </c>
      <c r="F93" s="25">
        <v>2786030</v>
      </c>
      <c r="G93" s="25">
        <v>567108</v>
      </c>
      <c r="H93" s="25">
        <v>194</v>
      </c>
      <c r="I93" s="25">
        <v>8518</v>
      </c>
      <c r="J93" s="25"/>
      <c r="K93" s="25">
        <v>123284</v>
      </c>
      <c r="L93" s="25">
        <v>1365</v>
      </c>
      <c r="M93" s="25"/>
      <c r="N93" s="25"/>
      <c r="O93" s="25"/>
      <c r="P93" s="25"/>
      <c r="Q93" s="25"/>
      <c r="R93" s="61"/>
      <c r="S93" s="111">
        <f t="shared" si="2"/>
        <v>7958419</v>
      </c>
      <c r="T93" s="6"/>
      <c r="U93" s="1"/>
      <c r="V93" s="1"/>
      <c r="W93" s="1"/>
      <c r="X93" s="1"/>
      <c r="Y93" s="1"/>
      <c r="Z93" s="1"/>
      <c r="AA93" s="1"/>
      <c r="AB93" s="1"/>
      <c r="AC93" s="1"/>
      <c r="AD93" s="1"/>
      <c r="AE93" s="1"/>
      <c r="AF93" s="1"/>
      <c r="AG93" s="1"/>
      <c r="AH93" s="1"/>
      <c r="AI93" s="1"/>
      <c r="AJ93" s="1"/>
      <c r="AK93" s="1"/>
      <c r="AL93" s="1"/>
      <c r="AM93" s="1"/>
      <c r="AN93" s="1"/>
      <c r="AO93" s="1"/>
      <c r="AP93" s="1"/>
    </row>
    <row r="94" spans="1:42" x14ac:dyDescent="0.2">
      <c r="A94" s="1"/>
      <c r="B94" s="40"/>
      <c r="C94" s="33" t="s">
        <v>5</v>
      </c>
      <c r="D94" s="60">
        <v>1355278</v>
      </c>
      <c r="E94" s="25">
        <v>3130031</v>
      </c>
      <c r="F94" s="25">
        <v>2792431</v>
      </c>
      <c r="G94" s="25">
        <v>628633</v>
      </c>
      <c r="H94" s="25">
        <v>209</v>
      </c>
      <c r="I94" s="25">
        <v>8477</v>
      </c>
      <c r="J94" s="25"/>
      <c r="K94" s="25">
        <v>125907</v>
      </c>
      <c r="L94" s="25">
        <v>1338</v>
      </c>
      <c r="M94" s="25"/>
      <c r="N94" s="25"/>
      <c r="O94" s="25"/>
      <c r="P94" s="25"/>
      <c r="Q94" s="25"/>
      <c r="R94" s="61"/>
      <c r="S94" s="111">
        <f t="shared" si="2"/>
        <v>8042304</v>
      </c>
      <c r="T94" s="6"/>
      <c r="U94" s="1"/>
      <c r="V94" s="1"/>
      <c r="W94" s="1"/>
      <c r="X94" s="1"/>
      <c r="Y94" s="1"/>
      <c r="Z94" s="1"/>
      <c r="AA94" s="1"/>
      <c r="AB94" s="1"/>
      <c r="AC94" s="1"/>
      <c r="AD94" s="1"/>
      <c r="AE94" s="1"/>
      <c r="AF94" s="1"/>
      <c r="AG94" s="1"/>
      <c r="AH94" s="1"/>
      <c r="AI94" s="1"/>
      <c r="AJ94" s="1"/>
      <c r="AK94" s="1"/>
      <c r="AL94" s="1"/>
      <c r="AM94" s="1"/>
      <c r="AN94" s="1"/>
      <c r="AO94" s="1"/>
      <c r="AP94" s="1"/>
    </row>
    <row r="95" spans="1:42" x14ac:dyDescent="0.2">
      <c r="A95" s="1"/>
      <c r="B95" s="40"/>
      <c r="C95" s="33" t="s">
        <v>6</v>
      </c>
      <c r="D95" s="60">
        <v>1355278</v>
      </c>
      <c r="E95" s="25">
        <v>3092437</v>
      </c>
      <c r="F95" s="25">
        <v>2796062</v>
      </c>
      <c r="G95" s="25">
        <v>652978</v>
      </c>
      <c r="H95" s="25">
        <v>219</v>
      </c>
      <c r="I95" s="25">
        <v>8566</v>
      </c>
      <c r="J95" s="25"/>
      <c r="K95" s="25">
        <v>130841</v>
      </c>
      <c r="L95" s="25">
        <v>2078</v>
      </c>
      <c r="M95" s="25"/>
      <c r="N95" s="25"/>
      <c r="O95" s="25"/>
      <c r="P95" s="25"/>
      <c r="Q95" s="25"/>
      <c r="R95" s="61"/>
      <c r="S95" s="111">
        <f t="shared" si="2"/>
        <v>8038459</v>
      </c>
      <c r="T95" s="6"/>
      <c r="U95" s="1"/>
      <c r="V95" s="1"/>
      <c r="W95" s="1"/>
      <c r="X95" s="1"/>
      <c r="Y95" s="1"/>
      <c r="Z95" s="1"/>
      <c r="AA95" s="1"/>
      <c r="AB95" s="1"/>
      <c r="AC95" s="1"/>
      <c r="AD95" s="1"/>
      <c r="AE95" s="1"/>
      <c r="AF95" s="1"/>
      <c r="AG95" s="1"/>
      <c r="AH95" s="1"/>
      <c r="AI95" s="1"/>
      <c r="AJ95" s="1"/>
      <c r="AK95" s="1"/>
      <c r="AL95" s="1"/>
      <c r="AM95" s="1"/>
      <c r="AN95" s="1"/>
      <c r="AO95" s="1"/>
      <c r="AP95" s="1"/>
    </row>
    <row r="96" spans="1:42" x14ac:dyDescent="0.2">
      <c r="A96" s="1"/>
      <c r="B96" s="76"/>
      <c r="C96" s="33" t="s">
        <v>7</v>
      </c>
      <c r="D96" s="60">
        <v>1391860</v>
      </c>
      <c r="E96" s="25">
        <v>3154902</v>
      </c>
      <c r="F96" s="25">
        <v>2789643</v>
      </c>
      <c r="G96" s="25">
        <v>708817</v>
      </c>
      <c r="H96" s="25">
        <v>209</v>
      </c>
      <c r="I96" s="25">
        <v>8676</v>
      </c>
      <c r="J96" s="25"/>
      <c r="K96" s="25">
        <v>135894</v>
      </c>
      <c r="L96" s="25">
        <v>830</v>
      </c>
      <c r="M96" s="25"/>
      <c r="N96" s="25"/>
      <c r="O96" s="25"/>
      <c r="P96" s="25"/>
      <c r="Q96" s="25"/>
      <c r="R96" s="61"/>
      <c r="S96" s="111">
        <f t="shared" si="2"/>
        <v>8190831</v>
      </c>
      <c r="T96" s="6"/>
      <c r="U96" s="1"/>
      <c r="V96" s="1"/>
      <c r="W96" s="1"/>
      <c r="X96" s="1"/>
      <c r="Y96" s="1"/>
      <c r="Z96" s="1"/>
      <c r="AA96" s="1"/>
      <c r="AB96" s="1"/>
      <c r="AC96" s="1"/>
      <c r="AD96" s="1"/>
      <c r="AE96" s="1"/>
      <c r="AF96" s="1"/>
      <c r="AG96" s="1"/>
      <c r="AH96" s="1"/>
      <c r="AI96" s="1"/>
      <c r="AJ96" s="1"/>
      <c r="AK96" s="1"/>
      <c r="AL96" s="1"/>
      <c r="AM96" s="1"/>
      <c r="AN96" s="1"/>
      <c r="AO96" s="1"/>
      <c r="AP96" s="1"/>
    </row>
    <row r="97" spans="1:42" x14ac:dyDescent="0.2">
      <c r="A97" s="1"/>
      <c r="B97" s="40"/>
      <c r="C97" s="33" t="s">
        <v>8</v>
      </c>
      <c r="D97" s="60">
        <v>1413166</v>
      </c>
      <c r="E97" s="25">
        <v>3161876</v>
      </c>
      <c r="F97" s="25">
        <v>2802336</v>
      </c>
      <c r="G97" s="25">
        <v>747791</v>
      </c>
      <c r="H97" s="25">
        <v>202</v>
      </c>
      <c r="I97" s="25">
        <v>8704</v>
      </c>
      <c r="J97" s="25"/>
      <c r="K97" s="25">
        <v>140095</v>
      </c>
      <c r="L97" s="25">
        <v>804</v>
      </c>
      <c r="M97" s="25"/>
      <c r="N97" s="25"/>
      <c r="O97" s="25"/>
      <c r="P97" s="25"/>
      <c r="Q97" s="25"/>
      <c r="R97" s="61"/>
      <c r="S97" s="111">
        <f t="shared" si="2"/>
        <v>8274974</v>
      </c>
      <c r="T97" s="6"/>
      <c r="U97" s="1"/>
      <c r="V97" s="1"/>
      <c r="W97" s="1"/>
      <c r="X97" s="1"/>
      <c r="Y97" s="1"/>
      <c r="Z97" s="1"/>
      <c r="AA97" s="1"/>
      <c r="AB97" s="1"/>
      <c r="AC97" s="1"/>
      <c r="AD97" s="1"/>
      <c r="AE97" s="1"/>
      <c r="AF97" s="1"/>
      <c r="AG97" s="1"/>
      <c r="AH97" s="1"/>
      <c r="AI97" s="1"/>
      <c r="AJ97" s="1"/>
      <c r="AK97" s="1"/>
      <c r="AL97" s="1"/>
      <c r="AM97" s="1"/>
      <c r="AN97" s="1"/>
      <c r="AO97" s="1"/>
      <c r="AP97" s="1"/>
    </row>
    <row r="98" spans="1:42" x14ac:dyDescent="0.2">
      <c r="A98" s="1"/>
      <c r="B98" s="40"/>
      <c r="C98" s="33" t="s">
        <v>9</v>
      </c>
      <c r="D98" s="60">
        <v>1433693</v>
      </c>
      <c r="E98" s="25">
        <v>3170550</v>
      </c>
      <c r="F98" s="25">
        <v>2810657</v>
      </c>
      <c r="G98" s="25">
        <v>784956</v>
      </c>
      <c r="H98" s="25">
        <v>199</v>
      </c>
      <c r="I98" s="25">
        <v>8757</v>
      </c>
      <c r="J98" s="25"/>
      <c r="K98" s="25">
        <v>143428</v>
      </c>
      <c r="L98" s="25">
        <v>1178</v>
      </c>
      <c r="M98" s="25"/>
      <c r="N98" s="25"/>
      <c r="O98" s="25"/>
      <c r="P98" s="25"/>
      <c r="Q98" s="25"/>
      <c r="R98" s="61"/>
      <c r="S98" s="111">
        <f t="shared" si="2"/>
        <v>8353418</v>
      </c>
      <c r="T98" s="6"/>
      <c r="U98" s="1"/>
      <c r="V98" s="1"/>
      <c r="W98" s="1"/>
      <c r="X98" s="1"/>
      <c r="Y98" s="1"/>
      <c r="Z98" s="1"/>
      <c r="AA98" s="1"/>
      <c r="AB98" s="1"/>
      <c r="AC98" s="1"/>
      <c r="AD98" s="1"/>
      <c r="AE98" s="1"/>
      <c r="AF98" s="1"/>
      <c r="AG98" s="1"/>
      <c r="AH98" s="1"/>
      <c r="AI98" s="1"/>
      <c r="AJ98" s="1"/>
      <c r="AK98" s="1"/>
      <c r="AL98" s="1"/>
      <c r="AM98" s="1"/>
      <c r="AN98" s="1"/>
      <c r="AO98" s="1"/>
      <c r="AP98" s="1"/>
    </row>
    <row r="99" spans="1:42" x14ac:dyDescent="0.2">
      <c r="A99" s="1"/>
      <c r="B99" s="76"/>
      <c r="C99" s="33" t="s">
        <v>10</v>
      </c>
      <c r="D99" s="60">
        <v>1448973</v>
      </c>
      <c r="E99" s="25">
        <v>3176204</v>
      </c>
      <c r="F99" s="25">
        <v>2808039</v>
      </c>
      <c r="G99" s="25">
        <v>830371</v>
      </c>
      <c r="H99" s="25">
        <v>184</v>
      </c>
      <c r="I99" s="25">
        <v>8749</v>
      </c>
      <c r="J99" s="25"/>
      <c r="K99" s="25">
        <v>149046</v>
      </c>
      <c r="L99" s="25">
        <v>822</v>
      </c>
      <c r="M99" s="25"/>
      <c r="N99" s="25"/>
      <c r="O99" s="25"/>
      <c r="P99" s="25"/>
      <c r="Q99" s="25"/>
      <c r="R99" s="61"/>
      <c r="S99" s="111">
        <f t="shared" si="2"/>
        <v>8422388</v>
      </c>
      <c r="T99" s="6"/>
      <c r="U99" s="1"/>
      <c r="V99" s="1"/>
      <c r="W99" s="1"/>
      <c r="X99" s="1"/>
      <c r="Y99" s="1"/>
      <c r="Z99" s="1"/>
      <c r="AA99" s="1"/>
      <c r="AB99" s="1"/>
      <c r="AC99" s="1"/>
      <c r="AD99" s="1"/>
      <c r="AE99" s="1"/>
      <c r="AF99" s="1"/>
      <c r="AG99" s="1"/>
      <c r="AH99" s="1"/>
      <c r="AI99" s="1"/>
      <c r="AJ99" s="1"/>
      <c r="AK99" s="1"/>
      <c r="AL99" s="1"/>
      <c r="AM99" s="1"/>
      <c r="AN99" s="1"/>
      <c r="AO99" s="1"/>
      <c r="AP99" s="1"/>
    </row>
    <row r="100" spans="1:42" ht="13.5" thickBot="1" x14ac:dyDescent="0.25">
      <c r="A100" s="1"/>
      <c r="B100" s="41"/>
      <c r="C100" s="35" t="s">
        <v>11</v>
      </c>
      <c r="D100" s="62">
        <v>1489192</v>
      </c>
      <c r="E100" s="63">
        <v>3191432</v>
      </c>
      <c r="F100" s="63">
        <v>2826244</v>
      </c>
      <c r="G100" s="63">
        <v>885746</v>
      </c>
      <c r="H100" s="63">
        <v>178</v>
      </c>
      <c r="I100" s="63">
        <v>8846</v>
      </c>
      <c r="J100" s="63"/>
      <c r="K100" s="63">
        <v>153799</v>
      </c>
      <c r="L100" s="63">
        <v>694</v>
      </c>
      <c r="M100" s="63"/>
      <c r="N100" s="63"/>
      <c r="O100" s="63"/>
      <c r="P100" s="63"/>
      <c r="Q100" s="63"/>
      <c r="R100" s="64"/>
      <c r="S100" s="112">
        <f t="shared" si="2"/>
        <v>8556131</v>
      </c>
      <c r="T100" s="6"/>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x14ac:dyDescent="0.2">
      <c r="A101" s="1"/>
      <c r="B101" s="42">
        <v>2017</v>
      </c>
      <c r="C101" s="31" t="s">
        <v>1</v>
      </c>
      <c r="D101" s="75">
        <v>1500384</v>
      </c>
      <c r="E101" s="65">
        <v>3198525</v>
      </c>
      <c r="F101" s="65">
        <v>2810298</v>
      </c>
      <c r="G101" s="65">
        <v>919079</v>
      </c>
      <c r="H101" s="65">
        <v>170</v>
      </c>
      <c r="I101" s="65">
        <v>8612</v>
      </c>
      <c r="J101" s="65"/>
      <c r="K101" s="65">
        <v>157995</v>
      </c>
      <c r="L101" s="65">
        <v>737</v>
      </c>
      <c r="M101" s="65"/>
      <c r="N101" s="65"/>
      <c r="O101" s="65"/>
      <c r="P101" s="65"/>
      <c r="Q101" s="65"/>
      <c r="R101" s="106"/>
      <c r="S101" s="110">
        <f t="shared" si="2"/>
        <v>8595800</v>
      </c>
      <c r="T101" s="6"/>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x14ac:dyDescent="0.2">
      <c r="A102" s="1"/>
      <c r="B102" s="40"/>
      <c r="C102" s="33" t="s">
        <v>33</v>
      </c>
      <c r="D102" s="60">
        <v>1508936</v>
      </c>
      <c r="E102" s="25">
        <v>3204399</v>
      </c>
      <c r="F102" s="25">
        <v>2796408</v>
      </c>
      <c r="G102" s="25">
        <v>951303</v>
      </c>
      <c r="H102" s="25">
        <v>160</v>
      </c>
      <c r="I102" s="25">
        <v>8452</v>
      </c>
      <c r="J102" s="25"/>
      <c r="K102" s="25">
        <v>161181</v>
      </c>
      <c r="L102" s="25">
        <v>512</v>
      </c>
      <c r="M102" s="25"/>
      <c r="N102" s="25"/>
      <c r="O102" s="25"/>
      <c r="P102" s="25"/>
      <c r="Q102" s="25"/>
      <c r="R102" s="61"/>
      <c r="S102" s="111">
        <f t="shared" si="2"/>
        <v>8631351</v>
      </c>
      <c r="T102" s="6"/>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x14ac:dyDescent="0.2">
      <c r="A103" s="1"/>
      <c r="B103" s="40"/>
      <c r="C103" s="33" t="s">
        <v>2</v>
      </c>
      <c r="D103" s="60">
        <v>1530486</v>
      </c>
      <c r="E103" s="25">
        <v>3220407</v>
      </c>
      <c r="F103" s="25">
        <v>2813520</v>
      </c>
      <c r="G103" s="25">
        <v>1006986</v>
      </c>
      <c r="H103" s="25">
        <v>140</v>
      </c>
      <c r="I103" s="25">
        <v>8596</v>
      </c>
      <c r="J103" s="25"/>
      <c r="K103" s="25">
        <v>166642</v>
      </c>
      <c r="L103" s="25">
        <v>524</v>
      </c>
      <c r="M103" s="25"/>
      <c r="N103" s="25"/>
      <c r="O103" s="25"/>
      <c r="P103" s="25"/>
      <c r="Q103" s="25"/>
      <c r="R103" s="61"/>
      <c r="S103" s="111">
        <f t="shared" si="2"/>
        <v>8747301</v>
      </c>
      <c r="T103" s="6"/>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x14ac:dyDescent="0.2">
      <c r="A104" s="1"/>
      <c r="B104" s="76"/>
      <c r="C104" s="33" t="s">
        <v>3</v>
      </c>
      <c r="D104" s="60">
        <v>1541109</v>
      </c>
      <c r="E104" s="25">
        <v>3212708</v>
      </c>
      <c r="F104" s="25">
        <v>2801799</v>
      </c>
      <c r="G104" s="25">
        <v>1039557</v>
      </c>
      <c r="H104" s="25">
        <v>132</v>
      </c>
      <c r="I104" s="25">
        <v>8596</v>
      </c>
      <c r="J104" s="25"/>
      <c r="K104" s="25">
        <v>171900</v>
      </c>
      <c r="L104" s="25">
        <v>706</v>
      </c>
      <c r="M104" s="25"/>
      <c r="N104" s="25"/>
      <c r="O104" s="25"/>
      <c r="P104" s="25"/>
      <c r="Q104" s="25"/>
      <c r="R104" s="61"/>
      <c r="S104" s="111">
        <f t="shared" si="2"/>
        <v>8776507</v>
      </c>
      <c r="T104" s="6"/>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x14ac:dyDescent="0.2">
      <c r="A105" s="1"/>
      <c r="B105" s="40"/>
      <c r="C105" s="33" t="s">
        <v>4</v>
      </c>
      <c r="D105" s="60">
        <v>1564420</v>
      </c>
      <c r="E105" s="25">
        <v>3204469</v>
      </c>
      <c r="F105" s="25">
        <v>2791781</v>
      </c>
      <c r="G105" s="25">
        <v>1107519</v>
      </c>
      <c r="H105" s="25">
        <v>130</v>
      </c>
      <c r="I105" s="25">
        <v>8748</v>
      </c>
      <c r="J105" s="25"/>
      <c r="K105" s="25">
        <v>177364</v>
      </c>
      <c r="L105" s="25">
        <v>655</v>
      </c>
      <c r="M105" s="25"/>
      <c r="N105" s="25"/>
      <c r="O105" s="25"/>
      <c r="P105" s="25"/>
      <c r="Q105" s="25"/>
      <c r="R105" s="61"/>
      <c r="S105" s="111">
        <f t="shared" si="2"/>
        <v>8855086</v>
      </c>
      <c r="T105" s="6"/>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2">
      <c r="A106" s="1"/>
      <c r="B106" s="40"/>
      <c r="C106" s="33" t="s">
        <v>5</v>
      </c>
      <c r="D106" s="60">
        <v>1580484</v>
      </c>
      <c r="E106" s="25">
        <v>3277028</v>
      </c>
      <c r="F106" s="25">
        <v>2759002</v>
      </c>
      <c r="G106" s="25">
        <v>1168742</v>
      </c>
      <c r="H106" s="25">
        <v>125</v>
      </c>
      <c r="I106" s="25">
        <v>8675</v>
      </c>
      <c r="J106" s="25"/>
      <c r="K106" s="25">
        <v>181687</v>
      </c>
      <c r="L106" s="25">
        <v>548</v>
      </c>
      <c r="M106" s="25"/>
      <c r="N106" s="25"/>
      <c r="O106" s="25"/>
      <c r="P106" s="25"/>
      <c r="Q106" s="25"/>
      <c r="R106" s="61"/>
      <c r="S106" s="111">
        <f t="shared" si="2"/>
        <v>8976291</v>
      </c>
      <c r="T106" s="6"/>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x14ac:dyDescent="0.2">
      <c r="A107" s="1"/>
      <c r="B107" s="76"/>
      <c r="C107" s="33" t="s">
        <v>6</v>
      </c>
      <c r="D107" s="60">
        <v>1608472</v>
      </c>
      <c r="E107" s="25">
        <v>3286335</v>
      </c>
      <c r="F107" s="25">
        <v>2760908</v>
      </c>
      <c r="G107" s="25">
        <v>1239107</v>
      </c>
      <c r="H107" s="25">
        <v>118</v>
      </c>
      <c r="I107" s="25">
        <v>8795</v>
      </c>
      <c r="J107" s="25"/>
      <c r="K107" s="25">
        <v>187847</v>
      </c>
      <c r="L107" s="25">
        <v>570</v>
      </c>
      <c r="M107" s="25"/>
      <c r="N107" s="25"/>
      <c r="O107" s="25"/>
      <c r="P107" s="25"/>
      <c r="Q107" s="25"/>
      <c r="R107" s="61"/>
      <c r="S107" s="111">
        <f t="shared" si="2"/>
        <v>9092152</v>
      </c>
      <c r="T107" s="6"/>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x14ac:dyDescent="0.2">
      <c r="A108" s="1"/>
      <c r="B108" s="40"/>
      <c r="C108" s="33" t="s">
        <v>7</v>
      </c>
      <c r="D108" s="60">
        <v>1619892</v>
      </c>
      <c r="E108" s="25">
        <v>3307467</v>
      </c>
      <c r="F108" s="25">
        <v>2761843</v>
      </c>
      <c r="G108" s="25">
        <v>1308348</v>
      </c>
      <c r="H108" s="25">
        <v>110</v>
      </c>
      <c r="I108" s="25">
        <v>8840</v>
      </c>
      <c r="J108" s="25"/>
      <c r="K108" s="25">
        <v>191361</v>
      </c>
      <c r="L108" s="25">
        <v>576</v>
      </c>
      <c r="M108" s="25"/>
      <c r="N108" s="25"/>
      <c r="O108" s="25"/>
      <c r="P108" s="25"/>
      <c r="Q108" s="25"/>
      <c r="R108" s="61"/>
      <c r="S108" s="111">
        <f t="shared" si="2"/>
        <v>9198437</v>
      </c>
      <c r="T108" s="6"/>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x14ac:dyDescent="0.2">
      <c r="A109" s="1"/>
      <c r="B109" s="40"/>
      <c r="C109" s="33" t="s">
        <v>8</v>
      </c>
      <c r="D109" s="60">
        <v>1683609</v>
      </c>
      <c r="E109" s="25">
        <v>3330136</v>
      </c>
      <c r="F109" s="25">
        <v>2782278</v>
      </c>
      <c r="G109" s="25">
        <v>1360625</v>
      </c>
      <c r="H109" s="25">
        <v>102</v>
      </c>
      <c r="I109" s="25">
        <v>8757</v>
      </c>
      <c r="J109" s="25"/>
      <c r="K109" s="25">
        <v>195070</v>
      </c>
      <c r="L109" s="25">
        <v>569</v>
      </c>
      <c r="M109" s="25"/>
      <c r="N109" s="25"/>
      <c r="O109" s="25"/>
      <c r="P109" s="25"/>
      <c r="Q109" s="25"/>
      <c r="R109" s="61"/>
      <c r="S109" s="111">
        <f t="shared" si="2"/>
        <v>9361146</v>
      </c>
      <c r="T109" s="6"/>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x14ac:dyDescent="0.2">
      <c r="A110" s="1"/>
      <c r="B110" s="76"/>
      <c r="C110" s="33" t="s">
        <v>9</v>
      </c>
      <c r="D110" s="60">
        <v>1742764</v>
      </c>
      <c r="E110" s="25">
        <v>3369778</v>
      </c>
      <c r="F110" s="25">
        <v>2791601</v>
      </c>
      <c r="G110" s="25">
        <v>1409695</v>
      </c>
      <c r="H110" s="25">
        <v>98</v>
      </c>
      <c r="I110" s="25">
        <v>8821</v>
      </c>
      <c r="J110" s="25"/>
      <c r="K110" s="25">
        <v>197547</v>
      </c>
      <c r="L110" s="25">
        <v>547</v>
      </c>
      <c r="M110" s="25"/>
      <c r="N110" s="25"/>
      <c r="O110" s="25"/>
      <c r="P110" s="25"/>
      <c r="Q110" s="25"/>
      <c r="R110" s="61"/>
      <c r="S110" s="111">
        <f t="shared" si="2"/>
        <v>9520851</v>
      </c>
      <c r="T110" s="6"/>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x14ac:dyDescent="0.2">
      <c r="A111" s="1"/>
      <c r="B111" s="40"/>
      <c r="C111" s="33" t="s">
        <v>10</v>
      </c>
      <c r="D111" s="60">
        <v>1793475</v>
      </c>
      <c r="E111" s="25">
        <v>3401191</v>
      </c>
      <c r="F111" s="25">
        <v>2810422</v>
      </c>
      <c r="G111" s="25">
        <v>1450768</v>
      </c>
      <c r="H111" s="25">
        <v>62</v>
      </c>
      <c r="I111" s="25">
        <v>8834</v>
      </c>
      <c r="J111" s="25"/>
      <c r="K111" s="25">
        <v>199616</v>
      </c>
      <c r="L111" s="25">
        <v>581</v>
      </c>
      <c r="M111" s="25"/>
      <c r="N111" s="25"/>
      <c r="O111" s="25"/>
      <c r="P111" s="25"/>
      <c r="Q111" s="25"/>
      <c r="R111" s="61"/>
      <c r="S111" s="111">
        <f t="shared" si="2"/>
        <v>9664949</v>
      </c>
      <c r="T111" s="6"/>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13.5" thickBot="1" x14ac:dyDescent="0.25">
      <c r="A112" s="1"/>
      <c r="B112" s="41"/>
      <c r="C112" s="35" t="s">
        <v>11</v>
      </c>
      <c r="D112" s="62">
        <v>1861891</v>
      </c>
      <c r="E112" s="63">
        <v>3446471</v>
      </c>
      <c r="F112" s="63">
        <v>2832904</v>
      </c>
      <c r="G112" s="63">
        <v>1524061</v>
      </c>
      <c r="H112" s="63">
        <v>52</v>
      </c>
      <c r="I112" s="63">
        <v>8930</v>
      </c>
      <c r="J112" s="63"/>
      <c r="K112" s="63">
        <v>203236</v>
      </c>
      <c r="L112" s="63">
        <v>490</v>
      </c>
      <c r="M112" s="63"/>
      <c r="N112" s="63"/>
      <c r="O112" s="63"/>
      <c r="P112" s="63"/>
      <c r="Q112" s="63"/>
      <c r="R112" s="64"/>
      <c r="S112" s="112">
        <f t="shared" si="2"/>
        <v>9878035</v>
      </c>
      <c r="T112" s="6"/>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x14ac:dyDescent="0.2">
      <c r="A113" s="1"/>
      <c r="B113" s="42">
        <v>2018</v>
      </c>
      <c r="C113" s="31" t="s">
        <v>1</v>
      </c>
      <c r="D113" s="75">
        <v>1899067</v>
      </c>
      <c r="E113" s="65">
        <v>3473262</v>
      </c>
      <c r="F113" s="65">
        <v>3077210</v>
      </c>
      <c r="G113" s="65">
        <v>1569702</v>
      </c>
      <c r="H113" s="65"/>
      <c r="I113" s="65">
        <v>8924</v>
      </c>
      <c r="J113" s="65"/>
      <c r="K113" s="65">
        <v>206472</v>
      </c>
      <c r="L113" s="65">
        <v>459</v>
      </c>
      <c r="M113" s="65"/>
      <c r="N113" s="65"/>
      <c r="O113" s="65"/>
      <c r="P113" s="65"/>
      <c r="Q113" s="65"/>
      <c r="R113" s="106"/>
      <c r="S113" s="110">
        <f t="shared" si="2"/>
        <v>10235096</v>
      </c>
      <c r="T113" s="6"/>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x14ac:dyDescent="0.2">
      <c r="A114" s="1"/>
      <c r="B114" s="40"/>
      <c r="C114" s="33" t="s">
        <v>33</v>
      </c>
      <c r="D114" s="60">
        <v>1910490</v>
      </c>
      <c r="E114" s="25">
        <v>3536620</v>
      </c>
      <c r="F114" s="25">
        <v>3070492</v>
      </c>
      <c r="G114" s="25">
        <v>1589600</v>
      </c>
      <c r="H114" s="25"/>
      <c r="I114" s="25">
        <v>8894</v>
      </c>
      <c r="J114" s="25"/>
      <c r="K114" s="25">
        <v>208437</v>
      </c>
      <c r="L114" s="25">
        <v>459</v>
      </c>
      <c r="M114" s="25"/>
      <c r="N114" s="25"/>
      <c r="O114" s="25"/>
      <c r="P114" s="25"/>
      <c r="Q114" s="25"/>
      <c r="R114" s="61"/>
      <c r="S114" s="111">
        <f t="shared" si="2"/>
        <v>10324992</v>
      </c>
      <c r="T114" s="6"/>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x14ac:dyDescent="0.2">
      <c r="A115" s="1"/>
      <c r="B115" s="40"/>
      <c r="C115" s="33" t="s">
        <v>2</v>
      </c>
      <c r="D115" s="60">
        <v>1938922</v>
      </c>
      <c r="E115" s="25">
        <v>3594434</v>
      </c>
      <c r="F115" s="25">
        <v>3059637</v>
      </c>
      <c r="G115" s="25">
        <v>1635237</v>
      </c>
      <c r="H115" s="25"/>
      <c r="I115" s="25">
        <v>9027</v>
      </c>
      <c r="J115" s="25"/>
      <c r="K115" s="25">
        <v>211097</v>
      </c>
      <c r="L115" s="25">
        <v>419</v>
      </c>
      <c r="M115" s="25"/>
      <c r="N115" s="25"/>
      <c r="O115" s="25"/>
      <c r="P115" s="25"/>
      <c r="Q115" s="25"/>
      <c r="R115" s="61"/>
      <c r="S115" s="111">
        <f t="shared" si="2"/>
        <v>10448773</v>
      </c>
      <c r="T115" s="6"/>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x14ac:dyDescent="0.2">
      <c r="A116" s="1"/>
      <c r="B116" s="76"/>
      <c r="C116" s="33" t="s">
        <v>3</v>
      </c>
      <c r="D116" s="60">
        <v>1952831</v>
      </c>
      <c r="E116" s="25">
        <v>3636741</v>
      </c>
      <c r="F116" s="25">
        <v>3048820</v>
      </c>
      <c r="G116" s="25">
        <v>1692365</v>
      </c>
      <c r="H116" s="25"/>
      <c r="I116" s="25">
        <v>8886</v>
      </c>
      <c r="J116" s="25"/>
      <c r="K116" s="25">
        <v>215142</v>
      </c>
      <c r="L116" s="25">
        <v>373</v>
      </c>
      <c r="M116" s="25"/>
      <c r="N116" s="25"/>
      <c r="O116" s="25"/>
      <c r="P116" s="25"/>
      <c r="Q116" s="25"/>
      <c r="R116" s="61"/>
      <c r="S116" s="111">
        <f t="shared" si="2"/>
        <v>10555158</v>
      </c>
      <c r="T116" s="6"/>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x14ac:dyDescent="0.2">
      <c r="A117" s="1"/>
      <c r="B117" s="40"/>
      <c r="C117" s="33" t="s">
        <v>4</v>
      </c>
      <c r="D117" s="60">
        <v>1935311</v>
      </c>
      <c r="E117" s="25">
        <v>3677114</v>
      </c>
      <c r="F117" s="25">
        <v>3031584</v>
      </c>
      <c r="G117" s="25">
        <v>1760208</v>
      </c>
      <c r="H117" s="25"/>
      <c r="I117" s="25">
        <v>8815</v>
      </c>
      <c r="J117" s="25"/>
      <c r="K117" s="25">
        <v>219512</v>
      </c>
      <c r="L117" s="25">
        <v>376</v>
      </c>
      <c r="M117" s="25"/>
      <c r="N117" s="25"/>
      <c r="O117" s="25"/>
      <c r="P117" s="25"/>
      <c r="Q117" s="25"/>
      <c r="R117" s="61"/>
      <c r="S117" s="111">
        <f t="shared" si="2"/>
        <v>10632920</v>
      </c>
      <c r="T117" s="6"/>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x14ac:dyDescent="0.2">
      <c r="A118" s="1"/>
      <c r="B118" s="40"/>
      <c r="C118" s="33" t="s">
        <v>5</v>
      </c>
      <c r="D118" s="60">
        <v>1913969</v>
      </c>
      <c r="E118" s="25">
        <v>3703881</v>
      </c>
      <c r="F118" s="25">
        <v>3024835</v>
      </c>
      <c r="G118" s="25">
        <v>1826855</v>
      </c>
      <c r="H118" s="25"/>
      <c r="I118" s="25">
        <v>8558</v>
      </c>
      <c r="J118" s="25"/>
      <c r="K118" s="25">
        <v>223161</v>
      </c>
      <c r="L118" s="25">
        <v>382</v>
      </c>
      <c r="M118" s="25"/>
      <c r="N118" s="25"/>
      <c r="O118" s="25"/>
      <c r="P118" s="25"/>
      <c r="Q118" s="25"/>
      <c r="R118" s="61"/>
      <c r="S118" s="111">
        <f t="shared" si="2"/>
        <v>10701641</v>
      </c>
      <c r="T118" s="6"/>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x14ac:dyDescent="0.2">
      <c r="A119" s="1"/>
      <c r="B119" s="76"/>
      <c r="C119" s="33" t="s">
        <v>6</v>
      </c>
      <c r="D119" s="60">
        <v>1945630</v>
      </c>
      <c r="E119" s="25">
        <v>3743784</v>
      </c>
      <c r="F119" s="25">
        <v>3034221</v>
      </c>
      <c r="G119" s="25">
        <v>1890592</v>
      </c>
      <c r="H119" s="25"/>
      <c r="I119" s="25">
        <v>8402</v>
      </c>
      <c r="J119" s="25"/>
      <c r="K119" s="25">
        <v>225960</v>
      </c>
      <c r="L119" s="25">
        <v>323</v>
      </c>
      <c r="M119" s="25"/>
      <c r="N119" s="25"/>
      <c r="O119" s="25"/>
      <c r="P119" s="25"/>
      <c r="Q119" s="25"/>
      <c r="R119" s="61"/>
      <c r="S119" s="111">
        <f t="shared" si="2"/>
        <v>10848912</v>
      </c>
      <c r="T119" s="6"/>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2">
      <c r="A120" s="1"/>
      <c r="B120" s="40"/>
      <c r="C120" s="33" t="s">
        <v>7</v>
      </c>
      <c r="D120" s="60">
        <v>1998450</v>
      </c>
      <c r="E120" s="25">
        <v>3790764</v>
      </c>
      <c r="F120" s="25">
        <v>3057794</v>
      </c>
      <c r="G120" s="25">
        <v>1946671</v>
      </c>
      <c r="H120" s="25"/>
      <c r="I120" s="25">
        <v>8495</v>
      </c>
      <c r="J120" s="25"/>
      <c r="K120" s="25">
        <v>230443</v>
      </c>
      <c r="L120" s="25">
        <v>315</v>
      </c>
      <c r="M120" s="25"/>
      <c r="N120" s="25"/>
      <c r="O120" s="25"/>
      <c r="P120" s="25"/>
      <c r="Q120" s="25"/>
      <c r="R120" s="61"/>
      <c r="S120" s="111">
        <f t="shared" si="2"/>
        <v>11032932</v>
      </c>
      <c r="T120" s="6"/>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x14ac:dyDescent="0.2">
      <c r="A121" s="1"/>
      <c r="B121" s="40"/>
      <c r="C121" s="33" t="s">
        <v>8</v>
      </c>
      <c r="D121" s="60">
        <v>2072014</v>
      </c>
      <c r="E121" s="25">
        <v>3823091</v>
      </c>
      <c r="F121" s="25">
        <v>3108161</v>
      </c>
      <c r="G121" s="25">
        <v>1988570</v>
      </c>
      <c r="H121" s="25"/>
      <c r="I121" s="25">
        <v>8346</v>
      </c>
      <c r="J121" s="25"/>
      <c r="K121" s="25">
        <v>231972</v>
      </c>
      <c r="L121" s="25">
        <v>281</v>
      </c>
      <c r="M121" s="25"/>
      <c r="N121" s="25"/>
      <c r="O121" s="25"/>
      <c r="P121" s="25"/>
      <c r="Q121" s="25"/>
      <c r="R121" s="61"/>
      <c r="S121" s="111">
        <f t="shared" si="2"/>
        <v>11232435</v>
      </c>
      <c r="T121" s="6"/>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2">
      <c r="A122" s="1"/>
      <c r="B122" s="76"/>
      <c r="C122" s="33" t="s">
        <v>9</v>
      </c>
      <c r="D122" s="60">
        <v>2087802</v>
      </c>
      <c r="E122" s="25">
        <v>3861178</v>
      </c>
      <c r="F122" s="25">
        <v>3140715</v>
      </c>
      <c r="G122" s="25">
        <v>2052006</v>
      </c>
      <c r="H122" s="25"/>
      <c r="I122" s="25">
        <v>8518</v>
      </c>
      <c r="J122" s="25"/>
      <c r="K122" s="25">
        <v>235119</v>
      </c>
      <c r="L122" s="25">
        <v>278</v>
      </c>
      <c r="M122" s="25"/>
      <c r="N122" s="25"/>
      <c r="O122" s="25"/>
      <c r="P122" s="25"/>
      <c r="Q122" s="25"/>
      <c r="R122" s="61"/>
      <c r="S122" s="111">
        <f t="shared" si="2"/>
        <v>11385616</v>
      </c>
      <c r="T122" s="6"/>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x14ac:dyDescent="0.2">
      <c r="A123" s="1"/>
      <c r="B123" s="40"/>
      <c r="C123" s="33" t="s">
        <v>10</v>
      </c>
      <c r="D123" s="60">
        <v>2098002</v>
      </c>
      <c r="E123" s="25">
        <v>3890019</v>
      </c>
      <c r="F123" s="25">
        <v>3505224</v>
      </c>
      <c r="G123" s="25">
        <v>2104846</v>
      </c>
      <c r="H123" s="25"/>
      <c r="I123" s="25">
        <v>8474</v>
      </c>
      <c r="J123" s="25"/>
      <c r="K123" s="25">
        <v>235822</v>
      </c>
      <c r="L123" s="25">
        <v>262</v>
      </c>
      <c r="M123" s="25"/>
      <c r="N123" s="25"/>
      <c r="O123" s="25"/>
      <c r="P123" s="25"/>
      <c r="Q123" s="25"/>
      <c r="R123" s="61"/>
      <c r="S123" s="111">
        <f t="shared" si="2"/>
        <v>11842649</v>
      </c>
      <c r="T123" s="6"/>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13.5" thickBot="1" x14ac:dyDescent="0.25">
      <c r="A124" s="1"/>
      <c r="B124" s="41"/>
      <c r="C124" s="35" t="s">
        <v>11</v>
      </c>
      <c r="D124" s="62">
        <v>2116234</v>
      </c>
      <c r="E124" s="63">
        <v>3937355</v>
      </c>
      <c r="F124" s="63">
        <v>3565038</v>
      </c>
      <c r="G124" s="63">
        <v>2184162</v>
      </c>
      <c r="H124" s="63"/>
      <c r="I124" s="63">
        <v>8664</v>
      </c>
      <c r="J124" s="63"/>
      <c r="K124" s="63">
        <v>239847</v>
      </c>
      <c r="L124" s="63">
        <v>232</v>
      </c>
      <c r="M124" s="63"/>
      <c r="N124" s="63"/>
      <c r="O124" s="63"/>
      <c r="P124" s="63"/>
      <c r="Q124" s="63"/>
      <c r="R124" s="64"/>
      <c r="S124" s="112">
        <f t="shared" si="2"/>
        <v>12051532</v>
      </c>
      <c r="T124" s="6"/>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x14ac:dyDescent="0.2">
      <c r="A125" s="1"/>
      <c r="B125" s="42">
        <v>2019</v>
      </c>
      <c r="C125" s="31" t="s">
        <v>1</v>
      </c>
      <c r="D125" s="75">
        <v>2125727</v>
      </c>
      <c r="E125" s="65">
        <v>3977883</v>
      </c>
      <c r="F125" s="65">
        <v>3576614</v>
      </c>
      <c r="G125" s="65">
        <v>2285869</v>
      </c>
      <c r="H125" s="65"/>
      <c r="I125" s="65">
        <v>8738</v>
      </c>
      <c r="J125" s="65"/>
      <c r="K125" s="65">
        <v>241170</v>
      </c>
      <c r="L125" s="65">
        <v>250</v>
      </c>
      <c r="M125" s="65"/>
      <c r="N125" s="65"/>
      <c r="O125" s="65"/>
      <c r="P125" s="65"/>
      <c r="Q125" s="65"/>
      <c r="R125" s="106"/>
      <c r="S125" s="110">
        <f t="shared" si="2"/>
        <v>12216251</v>
      </c>
      <c r="T125" s="6"/>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x14ac:dyDescent="0.2">
      <c r="A126" s="1"/>
      <c r="B126" s="40"/>
      <c r="C126" s="33" t="s">
        <v>33</v>
      </c>
      <c r="D126" s="60">
        <v>2128692</v>
      </c>
      <c r="E126" s="25">
        <v>3995134</v>
      </c>
      <c r="F126" s="25">
        <v>3589896</v>
      </c>
      <c r="G126" s="25">
        <v>2325827</v>
      </c>
      <c r="H126" s="25"/>
      <c r="I126" s="25">
        <v>8312</v>
      </c>
      <c r="J126" s="25"/>
      <c r="K126" s="25">
        <v>246844</v>
      </c>
      <c r="L126" s="25">
        <v>205</v>
      </c>
      <c r="M126" s="25"/>
      <c r="N126" s="25"/>
      <c r="O126" s="25"/>
      <c r="P126" s="25"/>
      <c r="Q126" s="25"/>
      <c r="R126" s="61"/>
      <c r="S126" s="111">
        <f t="shared" si="2"/>
        <v>12294910</v>
      </c>
      <c r="T126" s="6"/>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x14ac:dyDescent="0.2">
      <c r="A127" s="1"/>
      <c r="B127" s="40"/>
      <c r="C127" s="33" t="s">
        <v>2</v>
      </c>
      <c r="D127" s="60">
        <v>2158911</v>
      </c>
      <c r="E127" s="25">
        <v>4067638</v>
      </c>
      <c r="F127" s="25">
        <v>3621374</v>
      </c>
      <c r="G127" s="25">
        <v>2408290</v>
      </c>
      <c r="H127" s="25"/>
      <c r="I127" s="25">
        <v>8297</v>
      </c>
      <c r="J127" s="25"/>
      <c r="K127" s="25">
        <v>250241</v>
      </c>
      <c r="L127" s="25">
        <v>201</v>
      </c>
      <c r="M127" s="25"/>
      <c r="N127" s="25"/>
      <c r="O127" s="25"/>
      <c r="P127" s="25"/>
      <c r="Q127" s="25"/>
      <c r="R127" s="61"/>
      <c r="S127" s="111">
        <f t="shared" si="2"/>
        <v>12514952</v>
      </c>
      <c r="T127" s="6"/>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x14ac:dyDescent="0.2">
      <c r="A128" s="1"/>
      <c r="B128" s="40"/>
      <c r="C128" s="33" t="s">
        <v>3</v>
      </c>
      <c r="D128" s="60">
        <v>2183429</v>
      </c>
      <c r="E128" s="25">
        <v>4097525</v>
      </c>
      <c r="F128" s="25">
        <v>3636889</v>
      </c>
      <c r="G128" s="25">
        <v>2434483</v>
      </c>
      <c r="H128" s="25"/>
      <c r="I128" s="25">
        <v>8079</v>
      </c>
      <c r="J128" s="25"/>
      <c r="K128" s="25">
        <v>252595</v>
      </c>
      <c r="L128" s="25">
        <v>202</v>
      </c>
      <c r="M128" s="25"/>
      <c r="N128" s="25"/>
      <c r="O128" s="25"/>
      <c r="P128" s="25"/>
      <c r="Q128" s="25"/>
      <c r="R128" s="61"/>
      <c r="S128" s="111">
        <f t="shared" si="2"/>
        <v>12613202</v>
      </c>
      <c r="T128" s="6"/>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x14ac:dyDescent="0.2">
      <c r="A129" s="1"/>
      <c r="B129" s="40"/>
      <c r="C129" s="33" t="s">
        <v>4</v>
      </c>
      <c r="D129" s="60">
        <v>2189387</v>
      </c>
      <c r="E129" s="25">
        <v>4122008</v>
      </c>
      <c r="F129" s="25">
        <v>3641397</v>
      </c>
      <c r="G129" s="25">
        <v>2477677</v>
      </c>
      <c r="H129" s="25"/>
      <c r="I129" s="25">
        <v>7992</v>
      </c>
      <c r="J129" s="25"/>
      <c r="K129" s="25">
        <v>255412</v>
      </c>
      <c r="L129" s="25">
        <v>170</v>
      </c>
      <c r="M129" s="25"/>
      <c r="N129" s="25"/>
      <c r="O129" s="25"/>
      <c r="P129" s="25"/>
      <c r="Q129" s="25"/>
      <c r="R129" s="61"/>
      <c r="S129" s="111">
        <f t="shared" si="2"/>
        <v>12694043</v>
      </c>
      <c r="T129" s="6"/>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x14ac:dyDescent="0.2">
      <c r="A130" s="1"/>
      <c r="B130" s="40"/>
      <c r="C130" s="33" t="s">
        <v>5</v>
      </c>
      <c r="D130" s="60">
        <v>2193688</v>
      </c>
      <c r="E130" s="25">
        <v>4136588</v>
      </c>
      <c r="F130" s="25">
        <v>3625709</v>
      </c>
      <c r="G130" s="25">
        <v>2509982</v>
      </c>
      <c r="H130" s="25"/>
      <c r="I130" s="25">
        <v>7942</v>
      </c>
      <c r="J130" s="25"/>
      <c r="K130" s="25">
        <v>259406</v>
      </c>
      <c r="L130" s="25">
        <v>168</v>
      </c>
      <c r="M130" s="25"/>
      <c r="N130" s="25"/>
      <c r="O130" s="25"/>
      <c r="P130" s="25"/>
      <c r="Q130" s="25"/>
      <c r="R130" s="61"/>
      <c r="S130" s="111">
        <f t="shared" si="2"/>
        <v>12733483</v>
      </c>
      <c r="T130" s="6"/>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x14ac:dyDescent="0.2">
      <c r="A131" s="1"/>
      <c r="B131" s="76"/>
      <c r="C131" s="33" t="s">
        <v>6</v>
      </c>
      <c r="D131" s="60">
        <v>2199414</v>
      </c>
      <c r="E131" s="25">
        <v>4171089</v>
      </c>
      <c r="F131" s="25">
        <v>3622311</v>
      </c>
      <c r="G131" s="25">
        <v>2569744</v>
      </c>
      <c r="H131" s="25"/>
      <c r="I131" s="25">
        <v>7707</v>
      </c>
      <c r="J131" s="25"/>
      <c r="K131" s="25">
        <v>263392</v>
      </c>
      <c r="L131" s="25">
        <v>157</v>
      </c>
      <c r="M131" s="25"/>
      <c r="N131" s="25"/>
      <c r="O131" s="25"/>
      <c r="P131" s="25"/>
      <c r="Q131" s="25"/>
      <c r="R131" s="61"/>
      <c r="S131" s="111">
        <f t="shared" si="2"/>
        <v>12833814</v>
      </c>
      <c r="T131" s="6"/>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x14ac:dyDescent="0.2">
      <c r="A132" s="1"/>
      <c r="B132" s="40"/>
      <c r="C132" s="33" t="s">
        <v>7</v>
      </c>
      <c r="D132" s="60">
        <v>2203167</v>
      </c>
      <c r="E132" s="25">
        <v>4190367</v>
      </c>
      <c r="F132" s="25">
        <v>3639837</v>
      </c>
      <c r="G132" s="25">
        <v>2629019</v>
      </c>
      <c r="H132" s="25"/>
      <c r="I132" s="25">
        <v>7567</v>
      </c>
      <c r="J132" s="25"/>
      <c r="K132" s="25">
        <v>268451</v>
      </c>
      <c r="L132" s="25">
        <v>162</v>
      </c>
      <c r="M132" s="25"/>
      <c r="N132" s="25"/>
      <c r="O132" s="25"/>
      <c r="P132" s="25"/>
      <c r="Q132" s="25"/>
      <c r="R132" s="61"/>
      <c r="S132" s="111">
        <f t="shared" si="2"/>
        <v>12938570</v>
      </c>
      <c r="T132" s="6"/>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x14ac:dyDescent="0.2">
      <c r="A133" s="1"/>
      <c r="B133" s="40"/>
      <c r="C133" s="33" t="s">
        <v>8</v>
      </c>
      <c r="D133" s="60">
        <v>2210755</v>
      </c>
      <c r="E133" s="25">
        <v>4227470</v>
      </c>
      <c r="F133" s="25">
        <v>3654066</v>
      </c>
      <c r="G133" s="25">
        <v>2673614</v>
      </c>
      <c r="H133" s="25"/>
      <c r="I133" s="25">
        <v>7269</v>
      </c>
      <c r="J133" s="25"/>
      <c r="K133" s="25">
        <v>271183</v>
      </c>
      <c r="L133" s="25">
        <v>157</v>
      </c>
      <c r="M133" s="25"/>
      <c r="N133" s="25"/>
      <c r="O133" s="25"/>
      <c r="P133" s="25"/>
      <c r="Q133" s="25"/>
      <c r="R133" s="61"/>
      <c r="S133" s="111">
        <f t="shared" si="2"/>
        <v>13044514</v>
      </c>
      <c r="T133" s="6"/>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x14ac:dyDescent="0.2">
      <c r="A134" s="1"/>
      <c r="B134" s="76"/>
      <c r="C134" s="33" t="s">
        <v>9</v>
      </c>
      <c r="D134" s="60">
        <v>2216077</v>
      </c>
      <c r="E134" s="25">
        <v>4302859</v>
      </c>
      <c r="F134" s="25">
        <v>3663071</v>
      </c>
      <c r="G134" s="25">
        <v>2705594</v>
      </c>
      <c r="H134" s="25"/>
      <c r="I134" s="25">
        <v>7171</v>
      </c>
      <c r="J134" s="25"/>
      <c r="K134" s="25">
        <v>276396</v>
      </c>
      <c r="L134" s="25">
        <v>167</v>
      </c>
      <c r="M134" s="25"/>
      <c r="N134" s="25"/>
      <c r="O134" s="25"/>
      <c r="P134" s="25"/>
      <c r="Q134" s="25"/>
      <c r="R134" s="61"/>
      <c r="S134" s="111">
        <f t="shared" si="2"/>
        <v>13171335</v>
      </c>
      <c r="T134" s="6"/>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x14ac:dyDescent="0.2">
      <c r="A135" s="1"/>
      <c r="B135" s="40"/>
      <c r="C135" s="33" t="s">
        <v>10</v>
      </c>
      <c r="D135" s="60">
        <v>2211155</v>
      </c>
      <c r="E135" s="25">
        <v>4359010</v>
      </c>
      <c r="F135" s="25">
        <v>3625253</v>
      </c>
      <c r="G135" s="25">
        <v>2753023</v>
      </c>
      <c r="H135" s="25"/>
      <c r="I135" s="25">
        <v>6933</v>
      </c>
      <c r="J135" s="25"/>
      <c r="K135" s="25">
        <v>277316</v>
      </c>
      <c r="L135" s="25">
        <v>377</v>
      </c>
      <c r="M135" s="25"/>
      <c r="N135" s="25"/>
      <c r="O135" s="25"/>
      <c r="P135" s="25"/>
      <c r="Q135" s="25"/>
      <c r="R135" s="61"/>
      <c r="S135" s="111">
        <f t="shared" si="2"/>
        <v>13233067</v>
      </c>
      <c r="T135" s="6"/>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13.5" thickBot="1" x14ac:dyDescent="0.25">
      <c r="A136" s="1"/>
      <c r="B136" s="41"/>
      <c r="C136" s="35" t="s">
        <v>11</v>
      </c>
      <c r="D136" s="62">
        <v>2213833</v>
      </c>
      <c r="E136" s="63">
        <v>4433549</v>
      </c>
      <c r="F136" s="63">
        <v>3654202</v>
      </c>
      <c r="G136" s="63">
        <v>2840271</v>
      </c>
      <c r="H136" s="63"/>
      <c r="I136" s="63">
        <v>6789</v>
      </c>
      <c r="J136" s="63"/>
      <c r="K136" s="63">
        <v>282937</v>
      </c>
      <c r="L136" s="63">
        <v>372</v>
      </c>
      <c r="M136" s="63"/>
      <c r="N136" s="63"/>
      <c r="O136" s="63"/>
      <c r="P136" s="63"/>
      <c r="Q136" s="63"/>
      <c r="R136" s="64"/>
      <c r="S136" s="112">
        <f t="shared" si="2"/>
        <v>13431953</v>
      </c>
      <c r="T136" s="6"/>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x14ac:dyDescent="0.2">
      <c r="A137" s="1"/>
      <c r="B137" s="42">
        <v>2020</v>
      </c>
      <c r="C137" s="31" t="s">
        <v>1</v>
      </c>
      <c r="D137" s="75">
        <v>2221287</v>
      </c>
      <c r="E137" s="65">
        <v>4520976</v>
      </c>
      <c r="F137" s="65">
        <v>3671304</v>
      </c>
      <c r="G137" s="65">
        <v>2877618</v>
      </c>
      <c r="H137" s="65"/>
      <c r="I137" s="65">
        <v>6632</v>
      </c>
      <c r="J137" s="65"/>
      <c r="K137" s="65">
        <v>286923</v>
      </c>
      <c r="L137" s="65">
        <v>187</v>
      </c>
      <c r="M137" s="65"/>
      <c r="N137" s="65"/>
      <c r="O137" s="65"/>
      <c r="P137" s="65"/>
      <c r="Q137" s="65"/>
      <c r="R137" s="106"/>
      <c r="S137" s="110">
        <f t="shared" si="2"/>
        <v>13584927</v>
      </c>
      <c r="T137" s="6"/>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x14ac:dyDescent="0.2">
      <c r="A138" s="1"/>
      <c r="B138" s="40"/>
      <c r="C138" s="33" t="s">
        <v>33</v>
      </c>
      <c r="D138" s="60">
        <v>2229744</v>
      </c>
      <c r="E138" s="25">
        <v>4601180</v>
      </c>
      <c r="F138" s="25">
        <v>3675794</v>
      </c>
      <c r="G138" s="25">
        <v>2925845</v>
      </c>
      <c r="H138" s="25"/>
      <c r="I138" s="25">
        <v>6432</v>
      </c>
      <c r="J138" s="25"/>
      <c r="K138" s="25">
        <v>287407</v>
      </c>
      <c r="L138" s="25">
        <v>145</v>
      </c>
      <c r="M138" s="25"/>
      <c r="N138" s="25"/>
      <c r="O138" s="25"/>
      <c r="P138" s="25"/>
      <c r="Q138" s="25"/>
      <c r="R138" s="61"/>
      <c r="S138" s="111">
        <f t="shared" si="2"/>
        <v>13726547</v>
      </c>
      <c r="T138" s="6"/>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x14ac:dyDescent="0.2">
      <c r="A139" s="1"/>
      <c r="B139" s="40"/>
      <c r="C139" s="33" t="s">
        <v>2</v>
      </c>
      <c r="D139" s="60">
        <v>2212267</v>
      </c>
      <c r="E139" s="25">
        <v>4652999</v>
      </c>
      <c r="F139" s="25">
        <v>3681542</v>
      </c>
      <c r="G139" s="25">
        <v>2933727</v>
      </c>
      <c r="H139" s="25"/>
      <c r="I139" s="25">
        <v>6650</v>
      </c>
      <c r="J139" s="25"/>
      <c r="K139" s="25">
        <v>288277</v>
      </c>
      <c r="L139" s="25">
        <v>155</v>
      </c>
      <c r="M139" s="25"/>
      <c r="N139" s="25"/>
      <c r="O139" s="25"/>
      <c r="P139" s="25"/>
      <c r="Q139" s="25"/>
      <c r="R139" s="61"/>
      <c r="S139" s="111">
        <f t="shared" si="2"/>
        <v>13775617</v>
      </c>
      <c r="T139" s="6"/>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x14ac:dyDescent="0.2">
      <c r="A140" s="1"/>
      <c r="B140" s="76"/>
      <c r="C140" s="33" t="s">
        <v>3</v>
      </c>
      <c r="D140" s="60">
        <v>2211015</v>
      </c>
      <c r="E140" s="25">
        <v>4681807</v>
      </c>
      <c r="F140" s="25">
        <v>3642135</v>
      </c>
      <c r="G140" s="25">
        <v>2893989</v>
      </c>
      <c r="H140" s="25"/>
      <c r="I140" s="25">
        <v>6314</v>
      </c>
      <c r="J140" s="25"/>
      <c r="K140" s="25">
        <v>283118</v>
      </c>
      <c r="L140" s="25">
        <v>124</v>
      </c>
      <c r="M140" s="25"/>
      <c r="N140" s="25"/>
      <c r="O140" s="25"/>
      <c r="P140" s="25"/>
      <c r="Q140" s="25"/>
      <c r="R140" s="61"/>
      <c r="S140" s="111">
        <f t="shared" si="2"/>
        <v>13718502</v>
      </c>
      <c r="T140" s="6"/>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x14ac:dyDescent="0.2">
      <c r="A141" s="1"/>
      <c r="B141" s="40"/>
      <c r="C141" s="33" t="s">
        <v>4</v>
      </c>
      <c r="D141" s="60">
        <v>2181928</v>
      </c>
      <c r="E141" s="25">
        <v>4693534</v>
      </c>
      <c r="F141" s="25">
        <v>3656375</v>
      </c>
      <c r="G141" s="25">
        <v>2908388</v>
      </c>
      <c r="H141" s="25"/>
      <c r="I141" s="25">
        <v>6201</v>
      </c>
      <c r="J141" s="25"/>
      <c r="K141" s="25">
        <v>282326</v>
      </c>
      <c r="L141" s="25">
        <v>163</v>
      </c>
      <c r="M141" s="25"/>
      <c r="N141" s="25"/>
      <c r="O141" s="25"/>
      <c r="P141" s="25"/>
      <c r="Q141" s="25"/>
      <c r="R141" s="61"/>
      <c r="S141" s="111">
        <f t="shared" si="2"/>
        <v>13728915</v>
      </c>
      <c r="T141" s="6"/>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x14ac:dyDescent="0.2">
      <c r="A142" s="1"/>
      <c r="B142" s="40"/>
      <c r="C142" s="33" t="s">
        <v>5</v>
      </c>
      <c r="D142" s="60">
        <v>2183824</v>
      </c>
      <c r="E142" s="25">
        <v>4729506</v>
      </c>
      <c r="F142" s="25">
        <v>3693828</v>
      </c>
      <c r="G142" s="25">
        <v>2929091</v>
      </c>
      <c r="H142" s="25"/>
      <c r="I142" s="25">
        <v>6072</v>
      </c>
      <c r="J142" s="25"/>
      <c r="K142" s="25">
        <v>281056</v>
      </c>
      <c r="L142" s="25">
        <v>181</v>
      </c>
      <c r="M142" s="25"/>
      <c r="N142" s="25"/>
      <c r="O142" s="25"/>
      <c r="P142" s="25"/>
      <c r="Q142" s="25"/>
      <c r="R142" s="61"/>
      <c r="S142" s="111">
        <f t="shared" si="2"/>
        <v>13823558</v>
      </c>
      <c r="T142" s="6"/>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2">
      <c r="A143" s="1"/>
      <c r="B143" s="76"/>
      <c r="C143" s="33" t="s">
        <v>6</v>
      </c>
      <c r="D143" s="60">
        <v>2179059</v>
      </c>
      <c r="E143" s="25">
        <v>4801094</v>
      </c>
      <c r="F143" s="25">
        <v>3742894</v>
      </c>
      <c r="G143" s="25">
        <v>2961833</v>
      </c>
      <c r="H143" s="25"/>
      <c r="I143" s="25">
        <v>6039</v>
      </c>
      <c r="J143" s="25"/>
      <c r="K143" s="25">
        <v>277942</v>
      </c>
      <c r="L143" s="25">
        <v>198</v>
      </c>
      <c r="M143" s="25"/>
      <c r="N143" s="25"/>
      <c r="O143" s="25"/>
      <c r="P143" s="25"/>
      <c r="Q143" s="25"/>
      <c r="R143" s="61"/>
      <c r="S143" s="111">
        <f t="shared" si="2"/>
        <v>13969059</v>
      </c>
      <c r="T143" s="6"/>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x14ac:dyDescent="0.2">
      <c r="A144" s="1"/>
      <c r="B144" s="40"/>
      <c r="C144" s="33" t="s">
        <v>7</v>
      </c>
      <c r="D144" s="60">
        <v>2183010</v>
      </c>
      <c r="E144" s="25">
        <v>4876175</v>
      </c>
      <c r="F144" s="25">
        <v>3825553</v>
      </c>
      <c r="G144" s="25">
        <v>2992106</v>
      </c>
      <c r="H144" s="25"/>
      <c r="I144" s="25">
        <v>5993</v>
      </c>
      <c r="J144" s="25"/>
      <c r="K144" s="25">
        <v>275935</v>
      </c>
      <c r="L144" s="25">
        <v>205</v>
      </c>
      <c r="M144" s="25"/>
      <c r="N144" s="25"/>
      <c r="O144" s="25"/>
      <c r="P144" s="25"/>
      <c r="Q144" s="25"/>
      <c r="R144" s="61"/>
      <c r="S144" s="111">
        <f t="shared" si="2"/>
        <v>14158977</v>
      </c>
      <c r="T144" s="6"/>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x14ac:dyDescent="0.2">
      <c r="A145" s="1"/>
      <c r="B145" s="40"/>
      <c r="C145" s="33" t="s">
        <v>8</v>
      </c>
      <c r="D145" s="60">
        <v>2186731</v>
      </c>
      <c r="E145" s="25">
        <v>4960324</v>
      </c>
      <c r="F145" s="25">
        <v>3894396</v>
      </c>
      <c r="G145" s="25">
        <v>3013289</v>
      </c>
      <c r="H145" s="25"/>
      <c r="I145" s="25">
        <v>5940</v>
      </c>
      <c r="J145" s="25"/>
      <c r="K145" s="25">
        <v>271475</v>
      </c>
      <c r="L145" s="25">
        <v>188</v>
      </c>
      <c r="M145" s="25"/>
      <c r="N145" s="25"/>
      <c r="O145" s="25"/>
      <c r="P145" s="25"/>
      <c r="Q145" s="25"/>
      <c r="R145" s="61"/>
      <c r="S145" s="111">
        <f t="shared" si="2"/>
        <v>14332343</v>
      </c>
      <c r="T145" s="6"/>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x14ac:dyDescent="0.2">
      <c r="A146" s="1"/>
      <c r="B146" s="76"/>
      <c r="C146" s="33" t="s">
        <v>9</v>
      </c>
      <c r="D146" s="60">
        <v>2190683</v>
      </c>
      <c r="E146" s="25">
        <v>5051210</v>
      </c>
      <c r="F146" s="25">
        <v>3979269</v>
      </c>
      <c r="G146" s="25">
        <v>3070277</v>
      </c>
      <c r="H146" s="25"/>
      <c r="I146" s="25">
        <v>5926</v>
      </c>
      <c r="J146" s="25"/>
      <c r="K146" s="25">
        <v>267842</v>
      </c>
      <c r="L146" s="25">
        <v>172</v>
      </c>
      <c r="M146" s="25"/>
      <c r="N146" s="25"/>
      <c r="O146" s="25"/>
      <c r="P146" s="25"/>
      <c r="Q146" s="25">
        <v>498</v>
      </c>
      <c r="R146" s="61"/>
      <c r="S146" s="111">
        <f t="shared" ref="S146:S178" si="3">SUM(D146:R146)</f>
        <v>14565877</v>
      </c>
      <c r="T146" s="6"/>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2">
      <c r="A147" s="1"/>
      <c r="B147" s="40"/>
      <c r="C147" s="33" t="s">
        <v>10</v>
      </c>
      <c r="D147" s="60">
        <v>2197535</v>
      </c>
      <c r="E147" s="25">
        <v>5132665</v>
      </c>
      <c r="F147" s="25">
        <v>4048070</v>
      </c>
      <c r="G147" s="25">
        <v>3114780</v>
      </c>
      <c r="H147" s="25"/>
      <c r="I147" s="25">
        <v>5806</v>
      </c>
      <c r="J147" s="25"/>
      <c r="K147" s="25">
        <v>264514</v>
      </c>
      <c r="L147" s="25">
        <v>164</v>
      </c>
      <c r="M147" s="25"/>
      <c r="N147" s="25"/>
      <c r="O147" s="25"/>
      <c r="P147" s="25"/>
      <c r="Q147" s="25">
        <v>1972</v>
      </c>
      <c r="R147" s="61"/>
      <c r="S147" s="111">
        <f t="shared" si="3"/>
        <v>14765506</v>
      </c>
      <c r="T147" s="6"/>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13.5" thickBot="1" x14ac:dyDescent="0.25">
      <c r="A148" s="1"/>
      <c r="B148" s="41"/>
      <c r="C148" s="35" t="s">
        <v>11</v>
      </c>
      <c r="D148" s="62">
        <v>2205771</v>
      </c>
      <c r="E148" s="63">
        <v>5194068</v>
      </c>
      <c r="F148" s="63">
        <v>4093270</v>
      </c>
      <c r="G148" s="63">
        <v>3178718</v>
      </c>
      <c r="H148" s="63"/>
      <c r="I148" s="63">
        <v>5649</v>
      </c>
      <c r="J148" s="63"/>
      <c r="K148" s="63">
        <v>261874</v>
      </c>
      <c r="L148" s="63">
        <v>166</v>
      </c>
      <c r="M148" s="63"/>
      <c r="N148" s="63"/>
      <c r="O148" s="63"/>
      <c r="P148" s="63"/>
      <c r="Q148" s="63">
        <v>3874</v>
      </c>
      <c r="R148" s="64"/>
      <c r="S148" s="112">
        <f t="shared" si="3"/>
        <v>14943390</v>
      </c>
      <c r="T148" s="6"/>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x14ac:dyDescent="0.2">
      <c r="A149" s="1"/>
      <c r="B149" s="42">
        <v>2021</v>
      </c>
      <c r="C149" s="31" t="s">
        <v>1</v>
      </c>
      <c r="D149" s="75">
        <v>2291082</v>
      </c>
      <c r="E149" s="65">
        <v>5238392</v>
      </c>
      <c r="F149" s="65">
        <v>4130753</v>
      </c>
      <c r="G149" s="65">
        <v>3220546</v>
      </c>
      <c r="H149" s="65"/>
      <c r="I149" s="65">
        <v>5488</v>
      </c>
      <c r="J149" s="65"/>
      <c r="K149" s="65">
        <v>259911</v>
      </c>
      <c r="L149" s="65">
        <v>154</v>
      </c>
      <c r="M149" s="65"/>
      <c r="N149" s="65"/>
      <c r="O149" s="65"/>
      <c r="P149" s="65"/>
      <c r="Q149" s="65">
        <v>5564</v>
      </c>
      <c r="R149" s="106"/>
      <c r="S149" s="110">
        <f t="shared" si="3"/>
        <v>15151890</v>
      </c>
      <c r="T149" s="6"/>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x14ac:dyDescent="0.2">
      <c r="A150" s="1"/>
      <c r="B150" s="40"/>
      <c r="C150" s="33" t="s">
        <v>33</v>
      </c>
      <c r="D150" s="60">
        <v>2330018</v>
      </c>
      <c r="E150" s="25">
        <v>5294103</v>
      </c>
      <c r="F150" s="25">
        <v>4219810</v>
      </c>
      <c r="G150" s="25">
        <v>3196437</v>
      </c>
      <c r="H150" s="25"/>
      <c r="I150" s="25">
        <v>5314</v>
      </c>
      <c r="J150" s="25"/>
      <c r="K150" s="25">
        <v>258307</v>
      </c>
      <c r="L150" s="25">
        <v>154</v>
      </c>
      <c r="M150" s="25"/>
      <c r="N150" s="25"/>
      <c r="O150" s="25"/>
      <c r="P150" s="25"/>
      <c r="Q150" s="25">
        <v>7245</v>
      </c>
      <c r="R150" s="61"/>
      <c r="S150" s="111">
        <f t="shared" si="3"/>
        <v>15311388</v>
      </c>
      <c r="T150" s="6"/>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x14ac:dyDescent="0.2">
      <c r="A151" s="1"/>
      <c r="B151" s="40"/>
      <c r="C151" s="33" t="s">
        <v>2</v>
      </c>
      <c r="D151" s="60">
        <v>2437877</v>
      </c>
      <c r="E151" s="25">
        <v>5341950</v>
      </c>
      <c r="F151" s="25">
        <v>4350454</v>
      </c>
      <c r="G151" s="25">
        <v>3259400</v>
      </c>
      <c r="H151" s="25"/>
      <c r="I151" s="25">
        <v>5322</v>
      </c>
      <c r="J151" s="25"/>
      <c r="K151" s="25">
        <v>255997</v>
      </c>
      <c r="L151" s="25">
        <v>150</v>
      </c>
      <c r="M151" s="25"/>
      <c r="N151" s="25"/>
      <c r="O151" s="25"/>
      <c r="P151" s="25"/>
      <c r="Q151" s="25">
        <v>10267</v>
      </c>
      <c r="R151" s="61"/>
      <c r="S151" s="111">
        <f t="shared" si="3"/>
        <v>15661417</v>
      </c>
      <c r="T151" s="6"/>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x14ac:dyDescent="0.2">
      <c r="A152" s="1"/>
      <c r="B152" s="76"/>
      <c r="C152" s="33" t="s">
        <v>3</v>
      </c>
      <c r="D152" s="60">
        <v>2533042</v>
      </c>
      <c r="E152" s="25">
        <v>5398609</v>
      </c>
      <c r="F152" s="25">
        <v>4419832</v>
      </c>
      <c r="G152" s="25">
        <v>3267799</v>
      </c>
      <c r="H152" s="25"/>
      <c r="I152" s="25">
        <v>5216</v>
      </c>
      <c r="J152" s="25"/>
      <c r="K152" s="25">
        <v>248147</v>
      </c>
      <c r="L152" s="25">
        <v>145</v>
      </c>
      <c r="M152" s="25"/>
      <c r="N152" s="25"/>
      <c r="O152" s="25"/>
      <c r="P152" s="25"/>
      <c r="Q152" s="25">
        <v>11901</v>
      </c>
      <c r="R152" s="61"/>
      <c r="S152" s="111">
        <f t="shared" si="3"/>
        <v>15884691</v>
      </c>
      <c r="T152" s="6"/>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x14ac:dyDescent="0.2">
      <c r="A153" s="1"/>
      <c r="B153" s="40"/>
      <c r="C153" s="33" t="s">
        <v>4</v>
      </c>
      <c r="D153" s="60">
        <v>2649426</v>
      </c>
      <c r="E153" s="25">
        <v>5445832</v>
      </c>
      <c r="F153" s="25">
        <v>4503761</v>
      </c>
      <c r="G153" s="25">
        <v>3307284</v>
      </c>
      <c r="H153" s="25"/>
      <c r="I153" s="25">
        <v>5109</v>
      </c>
      <c r="J153" s="25"/>
      <c r="K153" s="25">
        <v>252463</v>
      </c>
      <c r="L153" s="25">
        <v>136</v>
      </c>
      <c r="M153" s="25"/>
      <c r="N153" s="25"/>
      <c r="O153" s="25"/>
      <c r="P153" s="25"/>
      <c r="Q153" s="25">
        <v>13893</v>
      </c>
      <c r="R153" s="61"/>
      <c r="S153" s="111">
        <f t="shared" si="3"/>
        <v>16177904</v>
      </c>
      <c r="T153" s="6"/>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x14ac:dyDescent="0.2">
      <c r="A154" s="1"/>
      <c r="B154" s="40"/>
      <c r="C154" s="33" t="s">
        <v>5</v>
      </c>
      <c r="D154" s="60">
        <v>2744780</v>
      </c>
      <c r="E154" s="25">
        <v>5500454</v>
      </c>
      <c r="F154" s="25">
        <v>4584506</v>
      </c>
      <c r="G154" s="25">
        <v>3334847</v>
      </c>
      <c r="H154" s="25"/>
      <c r="I154" s="25">
        <v>5002</v>
      </c>
      <c r="J154" s="25"/>
      <c r="K154" s="25">
        <v>252125</v>
      </c>
      <c r="L154" s="25">
        <v>130</v>
      </c>
      <c r="M154" s="25"/>
      <c r="N154" s="25"/>
      <c r="O154" s="25"/>
      <c r="P154" s="25"/>
      <c r="Q154" s="25">
        <v>17029</v>
      </c>
      <c r="R154" s="61"/>
      <c r="S154" s="111">
        <f t="shared" si="3"/>
        <v>16438873</v>
      </c>
      <c r="T154" s="6"/>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x14ac:dyDescent="0.2">
      <c r="A155" s="1"/>
      <c r="B155" s="76"/>
      <c r="C155" s="33" t="s">
        <v>6</v>
      </c>
      <c r="D155" s="60">
        <v>2786380</v>
      </c>
      <c r="E155" s="25">
        <v>5541564</v>
      </c>
      <c r="F155" s="25">
        <v>4647682</v>
      </c>
      <c r="G155" s="25">
        <v>3381775</v>
      </c>
      <c r="H155" s="25"/>
      <c r="I155" s="25">
        <v>4928</v>
      </c>
      <c r="J155" s="25"/>
      <c r="K155" s="25">
        <v>248487</v>
      </c>
      <c r="L155" s="25">
        <v>144</v>
      </c>
      <c r="M155" s="25"/>
      <c r="N155" s="25"/>
      <c r="O155" s="25"/>
      <c r="P155" s="25"/>
      <c r="Q155" s="25">
        <v>21322</v>
      </c>
      <c r="R155" s="61"/>
      <c r="S155" s="111">
        <f t="shared" si="3"/>
        <v>16632282</v>
      </c>
      <c r="T155" s="6"/>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x14ac:dyDescent="0.2">
      <c r="A156" s="1"/>
      <c r="B156" s="40"/>
      <c r="C156" s="33" t="s">
        <v>7</v>
      </c>
      <c r="D156" s="60">
        <v>2842055</v>
      </c>
      <c r="E156" s="25">
        <v>5583272</v>
      </c>
      <c r="F156" s="25">
        <v>4695863</v>
      </c>
      <c r="G156" s="25">
        <v>3438566</v>
      </c>
      <c r="H156" s="25"/>
      <c r="I156" s="25">
        <v>4942</v>
      </c>
      <c r="J156" s="25"/>
      <c r="K156" s="25">
        <v>254151</v>
      </c>
      <c r="L156" s="25">
        <v>118</v>
      </c>
      <c r="M156" s="25"/>
      <c r="N156" s="25"/>
      <c r="O156" s="25"/>
      <c r="P156" s="25"/>
      <c r="Q156" s="25">
        <v>19427</v>
      </c>
      <c r="R156" s="61"/>
      <c r="S156" s="111">
        <f t="shared" si="3"/>
        <v>16838394</v>
      </c>
      <c r="T156" s="6"/>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x14ac:dyDescent="0.2">
      <c r="A157" s="1"/>
      <c r="B157" s="40"/>
      <c r="C157" s="33" t="s">
        <v>8</v>
      </c>
      <c r="D157" s="60">
        <v>2902156</v>
      </c>
      <c r="E157" s="25">
        <v>5612229</v>
      </c>
      <c r="F157" s="25">
        <v>4715958</v>
      </c>
      <c r="G157" s="25">
        <v>3472567</v>
      </c>
      <c r="H157" s="25"/>
      <c r="I157" s="25">
        <v>4873</v>
      </c>
      <c r="J157" s="25"/>
      <c r="K157" s="25">
        <v>248750</v>
      </c>
      <c r="L157" s="25">
        <v>86</v>
      </c>
      <c r="M157" s="25"/>
      <c r="N157" s="25"/>
      <c r="O157" s="25"/>
      <c r="P157" s="25"/>
      <c r="Q157" s="25">
        <v>19427</v>
      </c>
      <c r="R157" s="61"/>
      <c r="S157" s="111">
        <f t="shared" si="3"/>
        <v>16976046</v>
      </c>
      <c r="T157" s="6"/>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x14ac:dyDescent="0.2">
      <c r="A158" s="1"/>
      <c r="B158" s="76"/>
      <c r="C158" s="33" t="s">
        <v>9</v>
      </c>
      <c r="D158" s="60">
        <v>2946696</v>
      </c>
      <c r="E158" s="25">
        <v>5650135</v>
      </c>
      <c r="F158" s="25">
        <v>4759445</v>
      </c>
      <c r="G158" s="25">
        <v>3517096</v>
      </c>
      <c r="H158" s="25"/>
      <c r="I158" s="25">
        <v>4679</v>
      </c>
      <c r="J158" s="25"/>
      <c r="K158" s="25">
        <v>237137</v>
      </c>
      <c r="L158" s="25">
        <v>21</v>
      </c>
      <c r="M158" s="25"/>
      <c r="N158" s="25"/>
      <c r="O158" s="25"/>
      <c r="P158" s="25"/>
      <c r="Q158" s="25">
        <v>30991</v>
      </c>
      <c r="R158" s="61"/>
      <c r="S158" s="111">
        <f t="shared" si="3"/>
        <v>17146200</v>
      </c>
      <c r="T158" s="6"/>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x14ac:dyDescent="0.2">
      <c r="A159" s="1"/>
      <c r="B159" s="40"/>
      <c r="C159" s="33" t="s">
        <v>10</v>
      </c>
      <c r="D159" s="60">
        <v>2982578</v>
      </c>
      <c r="E159" s="25">
        <v>5669149</v>
      </c>
      <c r="F159" s="25">
        <v>4795837</v>
      </c>
      <c r="G159" s="25">
        <v>3566202</v>
      </c>
      <c r="H159" s="25"/>
      <c r="I159" s="25">
        <v>4589</v>
      </c>
      <c r="J159" s="25"/>
      <c r="K159" s="25">
        <v>239558</v>
      </c>
      <c r="L159" s="25">
        <v>27</v>
      </c>
      <c r="M159" s="25"/>
      <c r="N159" s="25"/>
      <c r="O159" s="25"/>
      <c r="P159" s="25"/>
      <c r="Q159" s="25">
        <v>34306</v>
      </c>
      <c r="R159" s="61"/>
      <c r="S159" s="111">
        <f t="shared" si="3"/>
        <v>17292246</v>
      </c>
      <c r="T159" s="6"/>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13.5" thickBot="1" x14ac:dyDescent="0.25">
      <c r="A160" s="1"/>
      <c r="B160" s="41"/>
      <c r="C160" s="35" t="s">
        <v>11</v>
      </c>
      <c r="D160" s="62">
        <v>3052981</v>
      </c>
      <c r="E160" s="63">
        <v>5677344</v>
      </c>
      <c r="F160" s="63">
        <v>4824733</v>
      </c>
      <c r="G160" s="63">
        <v>3622704</v>
      </c>
      <c r="H160" s="63"/>
      <c r="I160" s="63">
        <v>4454</v>
      </c>
      <c r="J160" s="63"/>
      <c r="K160" s="63">
        <v>231825</v>
      </c>
      <c r="L160" s="63"/>
      <c r="M160" s="63"/>
      <c r="N160" s="63"/>
      <c r="O160" s="63"/>
      <c r="P160" s="63"/>
      <c r="Q160" s="63">
        <v>36596</v>
      </c>
      <c r="R160" s="64"/>
      <c r="S160" s="112">
        <f t="shared" si="3"/>
        <v>17450637</v>
      </c>
      <c r="T160" s="6"/>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x14ac:dyDescent="0.2">
      <c r="A161" s="1"/>
      <c r="B161" s="42">
        <v>2022</v>
      </c>
      <c r="C161" s="31" t="s">
        <v>1</v>
      </c>
      <c r="D161" s="75">
        <v>3032617</v>
      </c>
      <c r="E161" s="65">
        <v>5687899</v>
      </c>
      <c r="F161" s="65">
        <v>4769029</v>
      </c>
      <c r="G161" s="65">
        <v>3660609</v>
      </c>
      <c r="H161" s="65"/>
      <c r="I161" s="65">
        <v>4418</v>
      </c>
      <c r="J161" s="65"/>
      <c r="K161" s="65">
        <v>233122</v>
      </c>
      <c r="L161" s="65">
        <v>31</v>
      </c>
      <c r="M161" s="65"/>
      <c r="N161" s="65"/>
      <c r="O161" s="65"/>
      <c r="P161" s="65"/>
      <c r="Q161" s="65">
        <v>38770</v>
      </c>
      <c r="R161" s="106"/>
      <c r="S161" s="110">
        <f t="shared" si="3"/>
        <v>17426495</v>
      </c>
      <c r="T161" s="6"/>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x14ac:dyDescent="0.2">
      <c r="A162" s="1"/>
      <c r="B162" s="40"/>
      <c r="C162" s="33" t="s">
        <v>33</v>
      </c>
      <c r="D162" s="60">
        <v>3071055</v>
      </c>
      <c r="E162" s="25">
        <v>5699843</v>
      </c>
      <c r="F162" s="25">
        <v>4773035</v>
      </c>
      <c r="G162" s="25">
        <v>3687983</v>
      </c>
      <c r="H162" s="25"/>
      <c r="I162" s="25">
        <v>4339</v>
      </c>
      <c r="J162" s="25"/>
      <c r="K162" s="25">
        <v>228494</v>
      </c>
      <c r="L162" s="25">
        <v>33</v>
      </c>
      <c r="M162" s="25"/>
      <c r="N162" s="25"/>
      <c r="O162" s="25"/>
      <c r="P162" s="25"/>
      <c r="Q162" s="25">
        <v>43693</v>
      </c>
      <c r="R162" s="61"/>
      <c r="S162" s="111">
        <f t="shared" si="3"/>
        <v>17508475</v>
      </c>
      <c r="T162" s="6"/>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x14ac:dyDescent="0.2">
      <c r="A163" s="1"/>
      <c r="B163" s="40"/>
      <c r="C163" s="33" t="s">
        <v>2</v>
      </c>
      <c r="D163" s="60">
        <v>3127056</v>
      </c>
      <c r="E163" s="25">
        <v>5709800</v>
      </c>
      <c r="F163" s="25">
        <v>4888832</v>
      </c>
      <c r="G163" s="25">
        <v>3726384</v>
      </c>
      <c r="H163" s="25"/>
      <c r="I163" s="25">
        <v>4320</v>
      </c>
      <c r="J163" s="25"/>
      <c r="K163" s="25">
        <v>226572</v>
      </c>
      <c r="L163" s="25">
        <v>35</v>
      </c>
      <c r="M163" s="25"/>
      <c r="N163" s="25"/>
      <c r="O163" s="25"/>
      <c r="P163" s="25"/>
      <c r="Q163" s="25">
        <v>47618</v>
      </c>
      <c r="R163" s="61"/>
      <c r="S163" s="111">
        <f t="shared" si="3"/>
        <v>17730617</v>
      </c>
      <c r="T163" s="6"/>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x14ac:dyDescent="0.2">
      <c r="A164" s="1"/>
      <c r="B164" s="76"/>
      <c r="C164" s="33" t="s">
        <v>3</v>
      </c>
      <c r="D164" s="60">
        <v>3168877</v>
      </c>
      <c r="E164" s="25">
        <v>5720471</v>
      </c>
      <c r="F164" s="25">
        <v>4824984</v>
      </c>
      <c r="G164" s="25">
        <v>3811804</v>
      </c>
      <c r="H164" s="25"/>
      <c r="I164" s="25">
        <v>4018</v>
      </c>
      <c r="J164" s="25"/>
      <c r="K164" s="25">
        <v>236410</v>
      </c>
      <c r="L164" s="25">
        <v>17</v>
      </c>
      <c r="M164" s="25"/>
      <c r="N164" s="25"/>
      <c r="O164" s="25"/>
      <c r="P164" s="25"/>
      <c r="Q164" s="25">
        <v>50545</v>
      </c>
      <c r="R164" s="61"/>
      <c r="S164" s="111">
        <f t="shared" si="3"/>
        <v>17817126</v>
      </c>
      <c r="T164" s="6"/>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x14ac:dyDescent="0.2">
      <c r="A165" s="1"/>
      <c r="B165" s="76"/>
      <c r="C165" s="33" t="s">
        <v>4</v>
      </c>
      <c r="D165" s="60">
        <v>3190993</v>
      </c>
      <c r="E165" s="25">
        <v>5747561</v>
      </c>
      <c r="F165" s="25">
        <v>4916488</v>
      </c>
      <c r="G165" s="25">
        <v>3824595</v>
      </c>
      <c r="H165" s="25"/>
      <c r="I165" s="25">
        <v>3871</v>
      </c>
      <c r="J165" s="25"/>
      <c r="K165" s="25">
        <v>240377</v>
      </c>
      <c r="L165" s="25">
        <v>18</v>
      </c>
      <c r="M165" s="25"/>
      <c r="N165" s="25"/>
      <c r="O165" s="25"/>
      <c r="P165" s="25"/>
      <c r="Q165" s="25">
        <v>54716</v>
      </c>
      <c r="R165" s="61"/>
      <c r="S165" s="111">
        <f t="shared" si="3"/>
        <v>17978619</v>
      </c>
      <c r="T165" s="6"/>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x14ac:dyDescent="0.2">
      <c r="A166" s="1"/>
      <c r="B166" s="40"/>
      <c r="C166" s="33" t="s">
        <v>5</v>
      </c>
      <c r="D166" s="60">
        <v>3198768</v>
      </c>
      <c r="E166" s="25">
        <v>5769360</v>
      </c>
      <c r="F166" s="25">
        <v>4889752</v>
      </c>
      <c r="G166" s="25">
        <v>3829453</v>
      </c>
      <c r="H166" s="25"/>
      <c r="I166" s="25">
        <v>3765</v>
      </c>
      <c r="J166" s="25"/>
      <c r="K166" s="25">
        <v>243710</v>
      </c>
      <c r="L166" s="25">
        <v>19</v>
      </c>
      <c r="M166" s="25"/>
      <c r="N166" s="25"/>
      <c r="O166" s="25"/>
      <c r="P166" s="25"/>
      <c r="Q166" s="25">
        <v>58885</v>
      </c>
      <c r="R166" s="61"/>
      <c r="S166" s="111">
        <f t="shared" si="3"/>
        <v>17993712</v>
      </c>
      <c r="T166" s="6"/>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x14ac:dyDescent="0.2">
      <c r="A167" s="1"/>
      <c r="B167" s="76"/>
      <c r="C167" s="33" t="s">
        <v>6</v>
      </c>
      <c r="D167" s="60">
        <v>3202969</v>
      </c>
      <c r="E167" s="25">
        <v>5786691</v>
      </c>
      <c r="F167" s="25">
        <v>4980567</v>
      </c>
      <c r="G167" s="25">
        <v>3495036</v>
      </c>
      <c r="H167" s="25"/>
      <c r="I167" s="25">
        <v>3721</v>
      </c>
      <c r="J167" s="25"/>
      <c r="K167" s="25">
        <v>239495</v>
      </c>
      <c r="L167" s="25">
        <v>17</v>
      </c>
      <c r="M167" s="25"/>
      <c r="N167" s="25"/>
      <c r="O167" s="25"/>
      <c r="P167" s="25"/>
      <c r="Q167" s="25">
        <v>56266</v>
      </c>
      <c r="R167" s="61"/>
      <c r="S167" s="111">
        <f t="shared" si="3"/>
        <v>17764762</v>
      </c>
      <c r="T167" s="6"/>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x14ac:dyDescent="0.2">
      <c r="A168" s="1"/>
      <c r="B168" s="40"/>
      <c r="C168" s="33" t="s">
        <v>7</v>
      </c>
      <c r="D168" s="60">
        <v>3196020</v>
      </c>
      <c r="E168" s="25">
        <v>5812276</v>
      </c>
      <c r="F168" s="25">
        <v>5006501</v>
      </c>
      <c r="G168" s="25">
        <v>3897255</v>
      </c>
      <c r="H168" s="25"/>
      <c r="I168" s="25">
        <v>3931</v>
      </c>
      <c r="J168" s="25"/>
      <c r="K168" s="25">
        <v>248633</v>
      </c>
      <c r="L168" s="25">
        <v>18</v>
      </c>
      <c r="M168" s="25"/>
      <c r="N168" s="25"/>
      <c r="O168" s="25"/>
      <c r="P168" s="25"/>
      <c r="Q168" s="25">
        <v>67882</v>
      </c>
      <c r="R168" s="61"/>
      <c r="S168" s="111">
        <f t="shared" si="3"/>
        <v>18232516</v>
      </c>
      <c r="T168" s="6"/>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x14ac:dyDescent="0.2">
      <c r="A169" s="1"/>
      <c r="B169" s="40"/>
      <c r="C169" s="33" t="s">
        <v>8</v>
      </c>
      <c r="D169" s="60">
        <v>3168549</v>
      </c>
      <c r="E169" s="25">
        <v>5830492</v>
      </c>
      <c r="F169" s="25">
        <v>5047365</v>
      </c>
      <c r="G169" s="25">
        <v>3916831</v>
      </c>
      <c r="H169" s="25"/>
      <c r="I169" s="25">
        <v>3667</v>
      </c>
      <c r="J169" s="25"/>
      <c r="K169" s="25">
        <v>252854</v>
      </c>
      <c r="L169" s="25">
        <v>18</v>
      </c>
      <c r="M169" s="25"/>
      <c r="N169" s="25"/>
      <c r="O169" s="25"/>
      <c r="P169" s="25"/>
      <c r="Q169" s="25">
        <v>67882</v>
      </c>
      <c r="R169" s="61"/>
      <c r="S169" s="111">
        <f t="shared" si="3"/>
        <v>18287658</v>
      </c>
      <c r="T169" s="6"/>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x14ac:dyDescent="0.2">
      <c r="A170" s="1"/>
      <c r="B170" s="76"/>
      <c r="C170" s="33" t="s">
        <v>9</v>
      </c>
      <c r="D170" s="60">
        <v>3118595</v>
      </c>
      <c r="E170" s="25">
        <v>5852310</v>
      </c>
      <c r="F170" s="25">
        <v>5005376</v>
      </c>
      <c r="G170" s="25">
        <v>3949328</v>
      </c>
      <c r="H170" s="25"/>
      <c r="I170" s="25">
        <v>3662</v>
      </c>
      <c r="J170" s="25"/>
      <c r="K170" s="25">
        <v>257436</v>
      </c>
      <c r="L170" s="25">
        <v>16</v>
      </c>
      <c r="M170" s="25"/>
      <c r="N170" s="25"/>
      <c r="O170" s="25"/>
      <c r="P170" s="25"/>
      <c r="Q170" s="25">
        <v>73611</v>
      </c>
      <c r="R170" s="61"/>
      <c r="S170" s="111">
        <f t="shared" si="3"/>
        <v>18260334</v>
      </c>
      <c r="T170" s="6"/>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x14ac:dyDescent="0.2">
      <c r="A171" s="1"/>
      <c r="B171" s="40"/>
      <c r="C171" s="33" t="s">
        <v>10</v>
      </c>
      <c r="D171" s="60">
        <v>3115615</v>
      </c>
      <c r="E171" s="25">
        <v>5869309</v>
      </c>
      <c r="F171" s="25">
        <v>5035078</v>
      </c>
      <c r="G171" s="25">
        <v>3964553</v>
      </c>
      <c r="H171" s="25"/>
      <c r="I171" s="25">
        <v>3781</v>
      </c>
      <c r="J171" s="25"/>
      <c r="K171" s="25">
        <v>254234</v>
      </c>
      <c r="L171" s="25">
        <v>16</v>
      </c>
      <c r="M171" s="25"/>
      <c r="N171" s="25"/>
      <c r="O171" s="25"/>
      <c r="P171" s="25"/>
      <c r="Q171" s="25">
        <v>76214</v>
      </c>
      <c r="R171" s="61"/>
      <c r="S171" s="111">
        <f t="shared" si="3"/>
        <v>18318800</v>
      </c>
      <c r="T171" s="6"/>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13.5" thickBot="1" x14ac:dyDescent="0.25">
      <c r="A172" s="1"/>
      <c r="B172" s="41"/>
      <c r="C172" s="35" t="s">
        <v>11</v>
      </c>
      <c r="D172" s="62">
        <v>3122476</v>
      </c>
      <c r="E172" s="63">
        <v>5889788</v>
      </c>
      <c r="F172" s="63">
        <v>5068462</v>
      </c>
      <c r="G172" s="63">
        <v>4001864</v>
      </c>
      <c r="H172" s="63"/>
      <c r="I172" s="63">
        <v>4465</v>
      </c>
      <c r="J172" s="63"/>
      <c r="K172" s="63">
        <v>263615</v>
      </c>
      <c r="L172" s="63">
        <v>16</v>
      </c>
      <c r="M172" s="63"/>
      <c r="N172" s="63"/>
      <c r="O172" s="63"/>
      <c r="P172" s="63"/>
      <c r="Q172" s="63">
        <v>80687</v>
      </c>
      <c r="R172" s="64"/>
      <c r="S172" s="112">
        <f t="shared" si="3"/>
        <v>18431373</v>
      </c>
      <c r="T172" s="6"/>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x14ac:dyDescent="0.2">
      <c r="A173" s="1"/>
      <c r="B173" s="42">
        <v>2023</v>
      </c>
      <c r="C173" s="31" t="s">
        <v>1</v>
      </c>
      <c r="D173" s="75">
        <v>3077093</v>
      </c>
      <c r="E173" s="65">
        <v>5914472</v>
      </c>
      <c r="F173" s="65">
        <v>5060235</v>
      </c>
      <c r="G173" s="65">
        <v>4009163</v>
      </c>
      <c r="H173" s="65"/>
      <c r="I173" s="65">
        <v>3827</v>
      </c>
      <c r="J173" s="65"/>
      <c r="K173" s="65">
        <v>261460</v>
      </c>
      <c r="L173" s="65">
        <v>16</v>
      </c>
      <c r="M173" s="65"/>
      <c r="N173" s="65"/>
      <c r="O173" s="65"/>
      <c r="P173" s="65"/>
      <c r="Q173" s="65">
        <v>83811</v>
      </c>
      <c r="R173" s="106"/>
      <c r="S173" s="110">
        <f t="shared" si="3"/>
        <v>18410077</v>
      </c>
      <c r="T173" s="6"/>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2">
      <c r="A174" s="1"/>
      <c r="B174" s="40"/>
      <c r="C174" s="33" t="s">
        <v>33</v>
      </c>
      <c r="D174" s="60">
        <v>3080301</v>
      </c>
      <c r="E174" s="25">
        <v>5931537</v>
      </c>
      <c r="F174" s="25">
        <v>5052433</v>
      </c>
      <c r="G174" s="25">
        <v>4011374</v>
      </c>
      <c r="H174" s="25"/>
      <c r="I174" s="25">
        <v>3500</v>
      </c>
      <c r="J174" s="25"/>
      <c r="K174" s="25">
        <v>265150</v>
      </c>
      <c r="L174" s="25">
        <v>16</v>
      </c>
      <c r="M174" s="25"/>
      <c r="N174" s="25"/>
      <c r="O174" s="25"/>
      <c r="P174" s="25"/>
      <c r="Q174" s="25">
        <v>87383</v>
      </c>
      <c r="R174" s="61"/>
      <c r="S174" s="111">
        <f t="shared" si="3"/>
        <v>18431694</v>
      </c>
      <c r="T174" s="6"/>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x14ac:dyDescent="0.2">
      <c r="A175" s="1"/>
      <c r="B175" s="40"/>
      <c r="C175" s="33" t="s">
        <v>2</v>
      </c>
      <c r="D175" s="60">
        <v>3113462</v>
      </c>
      <c r="E175" s="25">
        <v>5941658</v>
      </c>
      <c r="F175" s="25">
        <v>5101436</v>
      </c>
      <c r="G175" s="25">
        <v>4074466</v>
      </c>
      <c r="H175" s="25"/>
      <c r="I175" s="25">
        <v>3489</v>
      </c>
      <c r="J175" s="25"/>
      <c r="K175" s="25">
        <v>270156</v>
      </c>
      <c r="L175" s="25">
        <v>16</v>
      </c>
      <c r="M175" s="25"/>
      <c r="N175" s="25"/>
      <c r="O175" s="25"/>
      <c r="P175" s="25"/>
      <c r="Q175" s="25">
        <v>97630</v>
      </c>
      <c r="R175" s="61"/>
      <c r="S175" s="111">
        <f t="shared" si="3"/>
        <v>18602313</v>
      </c>
      <c r="T175" s="6"/>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x14ac:dyDescent="0.2">
      <c r="A176" s="1"/>
      <c r="B176" s="76"/>
      <c r="C176" s="33" t="s">
        <v>3</v>
      </c>
      <c r="D176" s="60">
        <v>3142941</v>
      </c>
      <c r="E176" s="25">
        <v>5939458</v>
      </c>
      <c r="F176" s="25">
        <v>5099935</v>
      </c>
      <c r="G176" s="25">
        <v>4074356</v>
      </c>
      <c r="H176" s="25"/>
      <c r="I176" s="25">
        <v>3358</v>
      </c>
      <c r="J176" s="25"/>
      <c r="K176" s="25">
        <v>261931</v>
      </c>
      <c r="L176" s="25">
        <v>16</v>
      </c>
      <c r="M176" s="25"/>
      <c r="N176" s="25"/>
      <c r="O176" s="25"/>
      <c r="P176" s="25"/>
      <c r="Q176" s="25">
        <v>101755</v>
      </c>
      <c r="R176" s="61"/>
      <c r="S176" s="111">
        <f t="shared" si="3"/>
        <v>18623750</v>
      </c>
      <c r="T176" s="6"/>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x14ac:dyDescent="0.2">
      <c r="A177" s="1"/>
      <c r="B177" s="40"/>
      <c r="C177" s="33" t="s">
        <v>4</v>
      </c>
      <c r="D177" s="60">
        <v>3175547</v>
      </c>
      <c r="E177" s="25">
        <v>5937296</v>
      </c>
      <c r="F177" s="25">
        <v>5094274</v>
      </c>
      <c r="G177" s="25">
        <v>4032626</v>
      </c>
      <c r="H177" s="25"/>
      <c r="I177" s="25">
        <v>3214</v>
      </c>
      <c r="J177" s="25"/>
      <c r="K177" s="25">
        <v>276985</v>
      </c>
      <c r="L177" s="25">
        <v>16</v>
      </c>
      <c r="M177" s="25"/>
      <c r="N177" s="25"/>
      <c r="O177" s="25"/>
      <c r="P177" s="25"/>
      <c r="Q177" s="25">
        <v>112161</v>
      </c>
      <c r="R177" s="61"/>
      <c r="S177" s="111">
        <f t="shared" si="3"/>
        <v>18632119</v>
      </c>
      <c r="T177" s="6"/>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x14ac:dyDescent="0.2">
      <c r="A178" s="1"/>
      <c r="B178" s="40"/>
      <c r="C178" s="33" t="s">
        <v>5</v>
      </c>
      <c r="D178" s="60">
        <v>3235010</v>
      </c>
      <c r="E178" s="25">
        <v>5942685</v>
      </c>
      <c r="F178" s="25">
        <v>5036720</v>
      </c>
      <c r="G178" s="25">
        <v>4013801</v>
      </c>
      <c r="H178" s="25"/>
      <c r="I178" s="25">
        <v>3017</v>
      </c>
      <c r="J178" s="25"/>
      <c r="K178" s="25">
        <v>276375</v>
      </c>
      <c r="L178" s="25"/>
      <c r="M178" s="25"/>
      <c r="N178" s="25"/>
      <c r="O178" s="25"/>
      <c r="P178" s="25"/>
      <c r="Q178" s="25">
        <v>110214</v>
      </c>
      <c r="R178" s="61">
        <v>3775</v>
      </c>
      <c r="S178" s="111">
        <f t="shared" si="3"/>
        <v>18621597</v>
      </c>
      <c r="T178" s="6"/>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x14ac:dyDescent="0.2">
      <c r="A179" s="1"/>
      <c r="B179" s="76"/>
      <c r="C179" s="33" t="s">
        <v>6</v>
      </c>
      <c r="D179" s="60">
        <v>3235006</v>
      </c>
      <c r="E179" s="25">
        <v>5951972</v>
      </c>
      <c r="F179" s="25">
        <v>5025589</v>
      </c>
      <c r="G179" s="25">
        <v>4027618</v>
      </c>
      <c r="H179" s="25"/>
      <c r="I179" s="25">
        <v>3248</v>
      </c>
      <c r="J179" s="25"/>
      <c r="K179" s="25">
        <v>280340</v>
      </c>
      <c r="L179" s="25">
        <v>16</v>
      </c>
      <c r="M179" s="25"/>
      <c r="N179" s="25"/>
      <c r="O179" s="25"/>
      <c r="P179" s="25"/>
      <c r="Q179" s="25">
        <v>114807</v>
      </c>
      <c r="R179" s="61">
        <v>3704</v>
      </c>
      <c r="S179" s="111">
        <f t="shared" ref="S179:S187" si="4">SUM(D179:R179)</f>
        <v>18642300</v>
      </c>
      <c r="T179" s="6"/>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x14ac:dyDescent="0.2">
      <c r="A180" s="1"/>
      <c r="B180" s="40"/>
      <c r="C180" s="33" t="s">
        <v>7</v>
      </c>
      <c r="D180" s="60">
        <v>3316764</v>
      </c>
      <c r="E180" s="25">
        <v>5959020</v>
      </c>
      <c r="F180" s="25">
        <v>5009110</v>
      </c>
      <c r="G180" s="25">
        <v>4027752</v>
      </c>
      <c r="H180" s="25"/>
      <c r="I180" s="25">
        <v>3009</v>
      </c>
      <c r="J180" s="25"/>
      <c r="K180" s="25">
        <v>270359</v>
      </c>
      <c r="L180" s="25">
        <v>18</v>
      </c>
      <c r="M180" s="25"/>
      <c r="N180" s="25"/>
      <c r="O180" s="25"/>
      <c r="P180" s="25"/>
      <c r="Q180" s="25">
        <v>113689</v>
      </c>
      <c r="R180" s="61">
        <v>4824</v>
      </c>
      <c r="S180" s="111">
        <f t="shared" si="4"/>
        <v>18704545</v>
      </c>
      <c r="T180" s="6"/>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x14ac:dyDescent="0.2">
      <c r="A181" s="1"/>
      <c r="B181" s="40"/>
      <c r="C181" s="33" t="s">
        <v>8</v>
      </c>
      <c r="D181" s="60">
        <v>3235068</v>
      </c>
      <c r="E181" s="25">
        <v>5970900</v>
      </c>
      <c r="F181" s="25">
        <v>4967432</v>
      </c>
      <c r="G181" s="25">
        <v>4019099</v>
      </c>
      <c r="H181" s="25"/>
      <c r="I181" s="25">
        <v>2803</v>
      </c>
      <c r="J181" s="25"/>
      <c r="K181" s="25">
        <v>290493</v>
      </c>
      <c r="L181" s="25">
        <v>18</v>
      </c>
      <c r="M181" s="25"/>
      <c r="N181" s="25"/>
      <c r="O181" s="25"/>
      <c r="P181" s="25"/>
      <c r="Q181" s="25">
        <v>126737</v>
      </c>
      <c r="R181" s="61">
        <v>4166</v>
      </c>
      <c r="S181" s="111">
        <f t="shared" si="4"/>
        <v>18616716</v>
      </c>
      <c r="T181" s="6"/>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x14ac:dyDescent="0.2">
      <c r="A182" s="1"/>
      <c r="B182" s="76"/>
      <c r="C182" s="33" t="s">
        <v>9</v>
      </c>
      <c r="D182" s="60">
        <v>3318494</v>
      </c>
      <c r="E182" s="25">
        <v>6000933</v>
      </c>
      <c r="F182" s="25">
        <v>4935237</v>
      </c>
      <c r="G182" s="25">
        <v>4013401</v>
      </c>
      <c r="H182" s="25"/>
      <c r="I182" s="25">
        <v>2803</v>
      </c>
      <c r="J182" s="25"/>
      <c r="K182" s="25">
        <v>279786</v>
      </c>
      <c r="L182" s="25">
        <v>18</v>
      </c>
      <c r="M182" s="25"/>
      <c r="N182" s="25"/>
      <c r="O182" s="25"/>
      <c r="P182" s="25"/>
      <c r="Q182" s="25">
        <v>132067</v>
      </c>
      <c r="R182" s="61">
        <v>4257</v>
      </c>
      <c r="S182" s="111">
        <f t="shared" si="4"/>
        <v>18686996</v>
      </c>
      <c r="T182" s="6"/>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x14ac:dyDescent="0.2">
      <c r="A183" s="1"/>
      <c r="B183" s="40"/>
      <c r="C183" s="33" t="s">
        <v>10</v>
      </c>
      <c r="D183" s="60">
        <v>3354610</v>
      </c>
      <c r="E183" s="25">
        <v>6028881</v>
      </c>
      <c r="F183" s="25">
        <v>4883713</v>
      </c>
      <c r="G183" s="25">
        <v>4000151</v>
      </c>
      <c r="H183" s="25"/>
      <c r="I183" s="25">
        <v>2761</v>
      </c>
      <c r="J183" s="25"/>
      <c r="K183" s="25">
        <v>288370</v>
      </c>
      <c r="L183" s="25">
        <v>18</v>
      </c>
      <c r="M183" s="25"/>
      <c r="N183" s="25"/>
      <c r="O183" s="25"/>
      <c r="P183" s="25"/>
      <c r="Q183" s="25">
        <v>135275</v>
      </c>
      <c r="R183" s="61">
        <v>4054</v>
      </c>
      <c r="S183" s="111">
        <f t="shared" si="4"/>
        <v>18697833</v>
      </c>
      <c r="T183" s="6"/>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3.5" thickBot="1" x14ac:dyDescent="0.25">
      <c r="A184" s="1"/>
      <c r="B184" s="41"/>
      <c r="C184" s="35" t="s">
        <v>11</v>
      </c>
      <c r="D184" s="62">
        <v>3383723</v>
      </c>
      <c r="E184" s="63">
        <v>6060837</v>
      </c>
      <c r="F184" s="63">
        <v>4855768</v>
      </c>
      <c r="G184" s="63">
        <v>4009790</v>
      </c>
      <c r="H184" s="63"/>
      <c r="I184" s="63">
        <v>2679</v>
      </c>
      <c r="J184" s="63"/>
      <c r="K184" s="63">
        <v>291933</v>
      </c>
      <c r="L184" s="63">
        <v>18</v>
      </c>
      <c r="M184" s="63"/>
      <c r="N184" s="63"/>
      <c r="O184" s="63"/>
      <c r="P184" s="63"/>
      <c r="Q184" s="63">
        <v>137753</v>
      </c>
      <c r="R184" s="64">
        <v>5827</v>
      </c>
      <c r="S184" s="112">
        <f t="shared" si="4"/>
        <v>18748328</v>
      </c>
      <c r="T184" s="6"/>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x14ac:dyDescent="0.2">
      <c r="A185" s="1"/>
      <c r="B185" s="42">
        <v>2024</v>
      </c>
      <c r="C185" s="31" t="s">
        <v>1</v>
      </c>
      <c r="D185" s="75">
        <v>3395508</v>
      </c>
      <c r="E185" s="65">
        <v>6083910</v>
      </c>
      <c r="F185" s="65">
        <v>4875141</v>
      </c>
      <c r="G185" s="65">
        <v>3972263</v>
      </c>
      <c r="H185" s="65"/>
      <c r="I185" s="65">
        <v>2561</v>
      </c>
      <c r="J185" s="65"/>
      <c r="K185" s="65">
        <v>297468</v>
      </c>
      <c r="L185" s="65">
        <v>16</v>
      </c>
      <c r="M185" s="65"/>
      <c r="N185" s="65"/>
      <c r="O185" s="65"/>
      <c r="P185" s="65"/>
      <c r="Q185" s="65">
        <v>139681</v>
      </c>
      <c r="R185" s="106">
        <v>5003</v>
      </c>
      <c r="S185" s="110">
        <f t="shared" si="4"/>
        <v>18771551</v>
      </c>
      <c r="T185" s="6"/>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2">
      <c r="A186" s="1"/>
      <c r="B186" s="40"/>
      <c r="C186" s="33" t="s">
        <v>33</v>
      </c>
      <c r="D186" s="60">
        <v>3418686</v>
      </c>
      <c r="E186" s="25">
        <v>6098155</v>
      </c>
      <c r="F186" s="25">
        <v>4910015</v>
      </c>
      <c r="G186" s="25">
        <v>3946800</v>
      </c>
      <c r="H186" s="25"/>
      <c r="I186" s="25">
        <v>2452</v>
      </c>
      <c r="J186" s="25"/>
      <c r="K186" s="25">
        <v>305659</v>
      </c>
      <c r="L186" s="25">
        <v>17</v>
      </c>
      <c r="M186" s="25"/>
      <c r="N186" s="25"/>
      <c r="O186" s="25"/>
      <c r="P186" s="25"/>
      <c r="Q186" s="25">
        <v>143522</v>
      </c>
      <c r="R186" s="61">
        <v>4961</v>
      </c>
      <c r="S186" s="111">
        <f t="shared" si="4"/>
        <v>18830267</v>
      </c>
      <c r="T186" s="6"/>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x14ac:dyDescent="0.2">
      <c r="A187" s="1"/>
      <c r="B187" s="40"/>
      <c r="C187" s="33" t="s">
        <v>2</v>
      </c>
      <c r="D187" s="60">
        <v>3402666</v>
      </c>
      <c r="E187" s="25">
        <v>6118183</v>
      </c>
      <c r="F187" s="25">
        <v>4893498</v>
      </c>
      <c r="G187" s="25">
        <v>3955188</v>
      </c>
      <c r="H187" s="25"/>
      <c r="I187" s="25">
        <v>2525</v>
      </c>
      <c r="J187" s="25"/>
      <c r="K187" s="25">
        <v>314975</v>
      </c>
      <c r="L187" s="25"/>
      <c r="M187" s="25"/>
      <c r="N187" s="25"/>
      <c r="O187" s="25"/>
      <c r="P187" s="25"/>
      <c r="Q187" s="25">
        <v>149838</v>
      </c>
      <c r="R187" s="61">
        <v>6281</v>
      </c>
      <c r="S187" s="111">
        <f t="shared" si="4"/>
        <v>18843154</v>
      </c>
      <c r="T187" s="6"/>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x14ac:dyDescent="0.2">
      <c r="A188" s="1"/>
      <c r="B188" s="76"/>
      <c r="C188" s="33" t="s">
        <v>3</v>
      </c>
      <c r="D188" s="60">
        <v>3390880</v>
      </c>
      <c r="E188" s="25">
        <v>6136334</v>
      </c>
      <c r="F188" s="25">
        <v>4898178</v>
      </c>
      <c r="G188" s="25">
        <v>3919065</v>
      </c>
      <c r="H188" s="25"/>
      <c r="I188" s="25">
        <v>2473</v>
      </c>
      <c r="J188" s="25"/>
      <c r="K188" s="25">
        <v>325411</v>
      </c>
      <c r="L188" s="25">
        <v>50</v>
      </c>
      <c r="M188" s="25"/>
      <c r="N188" s="25"/>
      <c r="O188" s="25"/>
      <c r="P188" s="25"/>
      <c r="Q188" s="25">
        <v>150788</v>
      </c>
      <c r="R188" s="61">
        <v>5297</v>
      </c>
      <c r="S188" s="111">
        <f t="shared" ref="S188:S199" si="5">SUM(D188:R188)</f>
        <v>18828476</v>
      </c>
      <c r="T188" s="6"/>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x14ac:dyDescent="0.2">
      <c r="A189" s="1"/>
      <c r="B189" s="40"/>
      <c r="C189" s="33" t="s">
        <v>4</v>
      </c>
      <c r="D189" s="60">
        <v>3363762</v>
      </c>
      <c r="E189" s="25">
        <v>6167840</v>
      </c>
      <c r="F189" s="25">
        <v>4886050</v>
      </c>
      <c r="G189" s="25">
        <v>3917552</v>
      </c>
      <c r="H189" s="25"/>
      <c r="I189" s="25">
        <v>2693</v>
      </c>
      <c r="J189" s="25"/>
      <c r="K189" s="25">
        <v>329955</v>
      </c>
      <c r="L189" s="25">
        <v>50</v>
      </c>
      <c r="M189" s="25"/>
      <c r="N189" s="25"/>
      <c r="O189" s="25"/>
      <c r="P189" s="25"/>
      <c r="Q189" s="25">
        <v>153370</v>
      </c>
      <c r="R189" s="61">
        <v>4552</v>
      </c>
      <c r="S189" s="111">
        <f t="shared" si="5"/>
        <v>18825824</v>
      </c>
      <c r="T189" s="6"/>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x14ac:dyDescent="0.2">
      <c r="A190" s="1"/>
      <c r="B190" s="32"/>
      <c r="C190" s="33" t="s">
        <v>5</v>
      </c>
      <c r="D190" s="60">
        <v>3344113</v>
      </c>
      <c r="E190" s="25">
        <v>6212268</v>
      </c>
      <c r="F190" s="25">
        <v>4838838</v>
      </c>
      <c r="G190" s="25">
        <v>3888495</v>
      </c>
      <c r="H190" s="25"/>
      <c r="I190" s="25">
        <v>2648</v>
      </c>
      <c r="J190" s="25"/>
      <c r="K190" s="25">
        <v>337360</v>
      </c>
      <c r="L190" s="25">
        <v>50</v>
      </c>
      <c r="M190" s="25"/>
      <c r="N190" s="25"/>
      <c r="O190" s="25"/>
      <c r="P190" s="25"/>
      <c r="Q190" s="25">
        <v>154359</v>
      </c>
      <c r="R190" s="61">
        <v>3849</v>
      </c>
      <c r="S190" s="111">
        <f t="shared" si="5"/>
        <v>18781980</v>
      </c>
      <c r="T190" s="6"/>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x14ac:dyDescent="0.2">
      <c r="A191" s="1"/>
      <c r="B191" s="32"/>
      <c r="C191" s="33" t="s">
        <v>6</v>
      </c>
      <c r="D191" s="60">
        <v>3344110</v>
      </c>
      <c r="E191" s="25">
        <v>6241586</v>
      </c>
      <c r="F191" s="25">
        <v>4814697</v>
      </c>
      <c r="G191" s="25">
        <v>3902375</v>
      </c>
      <c r="H191" s="25"/>
      <c r="I191" s="25">
        <v>2533</v>
      </c>
      <c r="J191" s="25"/>
      <c r="K191" s="25">
        <v>342897</v>
      </c>
      <c r="L191" s="25">
        <v>50</v>
      </c>
      <c r="M191" s="25"/>
      <c r="N191" s="25"/>
      <c r="O191" s="25"/>
      <c r="P191" s="25"/>
      <c r="Q191" s="25">
        <v>160933</v>
      </c>
      <c r="R191" s="61">
        <v>716</v>
      </c>
      <c r="S191" s="111">
        <f t="shared" si="5"/>
        <v>18809897</v>
      </c>
      <c r="T191" s="6"/>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2">
      <c r="A192" s="1"/>
      <c r="B192" s="32"/>
      <c r="C192" s="33" t="s">
        <v>7</v>
      </c>
      <c r="D192" s="60">
        <v>3344110</v>
      </c>
      <c r="E192" s="25">
        <v>6276227</v>
      </c>
      <c r="F192" s="25">
        <v>4815124</v>
      </c>
      <c r="G192" s="25">
        <v>3857595</v>
      </c>
      <c r="H192" s="25"/>
      <c r="I192" s="25">
        <v>2225</v>
      </c>
      <c r="J192" s="25"/>
      <c r="K192" s="25">
        <v>347040</v>
      </c>
      <c r="L192" s="25">
        <v>58</v>
      </c>
      <c r="M192" s="25"/>
      <c r="N192" s="25"/>
      <c r="O192" s="25"/>
      <c r="P192" s="25"/>
      <c r="Q192" s="25">
        <v>166423</v>
      </c>
      <c r="R192" s="61">
        <v>826</v>
      </c>
      <c r="S192" s="111">
        <f t="shared" si="5"/>
        <v>18809628</v>
      </c>
      <c r="T192" s="6"/>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2">
      <c r="A193" s="1"/>
      <c r="B193" s="32"/>
      <c r="C193" s="33" t="s">
        <v>8</v>
      </c>
      <c r="D193" s="60">
        <v>3354331</v>
      </c>
      <c r="E193" s="25">
        <v>6277064</v>
      </c>
      <c r="F193" s="25">
        <v>4763235</v>
      </c>
      <c r="G193" s="25">
        <v>3842758</v>
      </c>
      <c r="H193" s="25"/>
      <c r="I193" s="25">
        <v>2256</v>
      </c>
      <c r="J193" s="25"/>
      <c r="K193" s="25">
        <v>347636</v>
      </c>
      <c r="L193" s="25">
        <v>58</v>
      </c>
      <c r="M193" s="25"/>
      <c r="N193" s="25"/>
      <c r="O193" s="25"/>
      <c r="P193" s="25"/>
      <c r="Q193" s="25">
        <v>168550</v>
      </c>
      <c r="R193" s="61">
        <v>617</v>
      </c>
      <c r="S193" s="111">
        <f t="shared" si="5"/>
        <v>18756505</v>
      </c>
      <c r="T193" s="6"/>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2">
      <c r="A194" s="1"/>
      <c r="B194" s="76"/>
      <c r="C194" s="33" t="s">
        <v>9</v>
      </c>
      <c r="D194" s="60">
        <v>3353704</v>
      </c>
      <c r="E194" s="25">
        <v>6304199</v>
      </c>
      <c r="F194" s="25">
        <v>4814386</v>
      </c>
      <c r="G194" s="25">
        <v>3847306</v>
      </c>
      <c r="H194" s="25"/>
      <c r="I194" s="25">
        <v>2333</v>
      </c>
      <c r="J194" s="25"/>
      <c r="K194" s="25">
        <v>352959</v>
      </c>
      <c r="L194" s="25"/>
      <c r="M194" s="25"/>
      <c r="N194" s="25"/>
      <c r="O194" s="25"/>
      <c r="P194" s="25"/>
      <c r="Q194" s="25">
        <v>169174</v>
      </c>
      <c r="R194" s="61">
        <v>811</v>
      </c>
      <c r="S194" s="111">
        <f t="shared" si="5"/>
        <v>18844872</v>
      </c>
      <c r="T194" s="6"/>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2">
      <c r="A195" s="1"/>
      <c r="B195" s="40"/>
      <c r="C195" s="33" t="s">
        <v>10</v>
      </c>
      <c r="D195" s="60">
        <v>3395285</v>
      </c>
      <c r="E195" s="25">
        <v>6327141</v>
      </c>
      <c r="F195" s="25">
        <v>4830177</v>
      </c>
      <c r="G195" s="25">
        <v>3848724</v>
      </c>
      <c r="H195" s="25"/>
      <c r="I195" s="25">
        <v>2439</v>
      </c>
      <c r="J195" s="25"/>
      <c r="K195" s="25">
        <v>354382</v>
      </c>
      <c r="L195" s="25">
        <v>57</v>
      </c>
      <c r="M195" s="25"/>
      <c r="N195" s="25"/>
      <c r="O195" s="25"/>
      <c r="P195" s="25"/>
      <c r="Q195" s="25">
        <v>168015</v>
      </c>
      <c r="R195" s="61">
        <v>696</v>
      </c>
      <c r="S195" s="111">
        <f t="shared" si="5"/>
        <v>18926916</v>
      </c>
      <c r="T195" s="6"/>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13.5" thickBot="1" x14ac:dyDescent="0.25">
      <c r="A196" s="1"/>
      <c r="B196" s="41"/>
      <c r="C196" s="35" t="s">
        <v>11</v>
      </c>
      <c r="D196" s="62">
        <v>3422360</v>
      </c>
      <c r="E196" s="63">
        <v>6354857</v>
      </c>
      <c r="F196" s="63">
        <v>4800591</v>
      </c>
      <c r="G196" s="63">
        <v>3866484</v>
      </c>
      <c r="H196" s="63"/>
      <c r="I196" s="63">
        <v>2427</v>
      </c>
      <c r="J196" s="63"/>
      <c r="K196" s="63">
        <v>353138</v>
      </c>
      <c r="L196" s="63">
        <v>59</v>
      </c>
      <c r="M196" s="63"/>
      <c r="N196" s="63"/>
      <c r="O196" s="63"/>
      <c r="P196" s="63"/>
      <c r="Q196" s="63">
        <v>167693</v>
      </c>
      <c r="R196" s="64">
        <v>809</v>
      </c>
      <c r="S196" s="112">
        <f t="shared" si="5"/>
        <v>18968418</v>
      </c>
      <c r="T196" s="6"/>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x14ac:dyDescent="0.2">
      <c r="A197" s="1"/>
      <c r="B197" s="42">
        <v>2025</v>
      </c>
      <c r="C197" s="31" t="s">
        <v>1</v>
      </c>
      <c r="D197" s="75">
        <v>3442279</v>
      </c>
      <c r="E197" s="65">
        <v>6380069</v>
      </c>
      <c r="F197" s="65">
        <v>4831332</v>
      </c>
      <c r="G197" s="65">
        <v>3860373</v>
      </c>
      <c r="H197" s="65"/>
      <c r="I197" s="65">
        <v>2347</v>
      </c>
      <c r="J197" s="65"/>
      <c r="K197" s="65">
        <v>348987</v>
      </c>
      <c r="L197" s="65">
        <v>55</v>
      </c>
      <c r="M197" s="65"/>
      <c r="N197" s="65"/>
      <c r="O197" s="65"/>
      <c r="P197" s="65"/>
      <c r="Q197" s="65">
        <v>166654</v>
      </c>
      <c r="R197" s="106">
        <v>828</v>
      </c>
      <c r="S197" s="110">
        <f t="shared" si="5"/>
        <v>19032924</v>
      </c>
      <c r="T197" s="6"/>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x14ac:dyDescent="0.2">
      <c r="A198" s="1"/>
      <c r="B198" s="40"/>
      <c r="C198" s="33" t="s">
        <v>33</v>
      </c>
      <c r="D198" s="60">
        <v>3472862</v>
      </c>
      <c r="E198" s="25">
        <v>6391278</v>
      </c>
      <c r="F198" s="25">
        <v>4822288</v>
      </c>
      <c r="G198" s="25">
        <v>3823802</v>
      </c>
      <c r="H198" s="25"/>
      <c r="I198" s="25">
        <v>2190</v>
      </c>
      <c r="J198" s="25"/>
      <c r="K198" s="25">
        <v>346191</v>
      </c>
      <c r="L198" s="25">
        <v>68</v>
      </c>
      <c r="M198" s="25"/>
      <c r="N198" s="25"/>
      <c r="O198" s="25"/>
      <c r="P198" s="25"/>
      <c r="Q198" s="25">
        <v>162215</v>
      </c>
      <c r="R198" s="61">
        <v>740</v>
      </c>
      <c r="S198" s="111">
        <f t="shared" si="5"/>
        <v>19021634</v>
      </c>
      <c r="T198" s="6"/>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2">
      <c r="A199" s="1"/>
      <c r="B199" s="40"/>
      <c r="C199" s="33" t="s">
        <v>2</v>
      </c>
      <c r="D199" s="60">
        <v>3508599</v>
      </c>
      <c r="E199" s="25">
        <v>6407708</v>
      </c>
      <c r="F199" s="25">
        <v>4845293</v>
      </c>
      <c r="G199" s="25">
        <v>3852432</v>
      </c>
      <c r="H199" s="25"/>
      <c r="I199" s="25">
        <v>2386</v>
      </c>
      <c r="J199" s="25"/>
      <c r="K199" s="25">
        <v>346971</v>
      </c>
      <c r="L199" s="25">
        <v>53</v>
      </c>
      <c r="M199" s="25"/>
      <c r="N199" s="25"/>
      <c r="O199" s="25"/>
      <c r="P199" s="25"/>
      <c r="Q199" s="25">
        <v>162134</v>
      </c>
      <c r="R199" s="61">
        <v>697</v>
      </c>
      <c r="S199" s="111">
        <f t="shared" si="5"/>
        <v>19126273</v>
      </c>
      <c r="T199" s="6"/>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2">
      <c r="A200" s="1"/>
      <c r="B200" s="40"/>
      <c r="C200" s="33" t="s">
        <v>3</v>
      </c>
      <c r="D200" s="60">
        <v>3498292</v>
      </c>
      <c r="E200" s="25">
        <v>6416837</v>
      </c>
      <c r="F200" s="25">
        <v>4778773</v>
      </c>
      <c r="G200" s="25">
        <v>3846232</v>
      </c>
      <c r="H200" s="25"/>
      <c r="I200" s="25">
        <v>2404</v>
      </c>
      <c r="J200" s="25"/>
      <c r="K200" s="25">
        <v>300186</v>
      </c>
      <c r="L200" s="25">
        <v>88</v>
      </c>
      <c r="M200" s="25"/>
      <c r="N200" s="25"/>
      <c r="O200" s="25"/>
      <c r="P200" s="25"/>
      <c r="Q200" s="25"/>
      <c r="R200" s="61">
        <v>667</v>
      </c>
      <c r="S200" s="111">
        <f t="shared" ref="S200:S202" si="6">SUM(D200:R200)</f>
        <v>18843479</v>
      </c>
      <c r="T200" s="6"/>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2">
      <c r="A201" s="1"/>
      <c r="B201" s="40"/>
      <c r="C201" s="33" t="s">
        <v>4</v>
      </c>
      <c r="D201" s="60">
        <v>3458833</v>
      </c>
      <c r="E201" s="25">
        <v>6426513</v>
      </c>
      <c r="F201" s="25">
        <v>4767459</v>
      </c>
      <c r="G201" s="25">
        <v>3858870</v>
      </c>
      <c r="H201" s="25"/>
      <c r="I201" s="25">
        <v>2378</v>
      </c>
      <c r="J201" s="25"/>
      <c r="K201" s="25">
        <v>329785</v>
      </c>
      <c r="L201" s="25">
        <v>91</v>
      </c>
      <c r="M201" s="25"/>
      <c r="N201" s="25"/>
      <c r="O201" s="25"/>
      <c r="P201" s="25"/>
      <c r="Q201" s="25">
        <v>152070</v>
      </c>
      <c r="R201" s="61">
        <v>649</v>
      </c>
      <c r="S201" s="111">
        <f t="shared" si="6"/>
        <v>18996648</v>
      </c>
      <c r="T201" s="6"/>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13.5" thickBot="1" x14ac:dyDescent="0.25">
      <c r="A202" s="1"/>
      <c r="B202" s="41"/>
      <c r="C202" s="35" t="s">
        <v>5</v>
      </c>
      <c r="D202" s="62">
        <v>3505289</v>
      </c>
      <c r="E202" s="63">
        <v>6450630</v>
      </c>
      <c r="F202" s="63">
        <v>4787606</v>
      </c>
      <c r="G202" s="63">
        <v>3850401</v>
      </c>
      <c r="H202" s="63"/>
      <c r="I202" s="63">
        <v>2405</v>
      </c>
      <c r="J202" s="63"/>
      <c r="K202" s="63">
        <v>307635</v>
      </c>
      <c r="L202" s="63"/>
      <c r="M202" s="63"/>
      <c r="N202" s="63"/>
      <c r="O202" s="63"/>
      <c r="P202" s="63"/>
      <c r="Q202" s="63"/>
      <c r="R202" s="64">
        <v>575</v>
      </c>
      <c r="S202" s="112">
        <f t="shared" si="6"/>
        <v>18904541</v>
      </c>
      <c r="T202" s="6"/>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13.5" thickBot="1" x14ac:dyDescent="0.25">
      <c r="A203" s="1"/>
      <c r="B203" s="91"/>
      <c r="C203" s="19"/>
      <c r="D203" s="25"/>
      <c r="E203" s="25"/>
      <c r="F203" s="25"/>
      <c r="G203" s="25"/>
      <c r="H203" s="25"/>
      <c r="I203" s="25"/>
      <c r="J203" s="25"/>
      <c r="K203" s="25"/>
      <c r="L203" s="25"/>
      <c r="M203" s="25"/>
      <c r="N203" s="25"/>
      <c r="O203" s="25"/>
      <c r="P203" s="25"/>
      <c r="Q203" s="25"/>
      <c r="R203" s="25"/>
      <c r="S203" s="25"/>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13.5" thickBot="1" x14ac:dyDescent="0.25">
      <c r="A204" s="1"/>
      <c r="B204" s="175" t="str">
        <f>VAR</f>
        <v>VAR. JUN.24-JUN.25</v>
      </c>
      <c r="C204" s="162"/>
      <c r="D204" s="163">
        <f>+D202/D190-1</f>
        <v>4.819693592889962E-2</v>
      </c>
      <c r="E204" s="163">
        <f>+E202/E190-1</f>
        <v>3.8369561648016415E-2</v>
      </c>
      <c r="F204" s="163">
        <f>+F202/F190-1</f>
        <v>-1.0587665881767516E-2</v>
      </c>
      <c r="G204" s="163">
        <f>+G202/G190-1</f>
        <v>-9.7965922548440831E-3</v>
      </c>
      <c r="H204" s="163"/>
      <c r="I204" s="163">
        <f>+I202/I190-1</f>
        <v>-9.1767371601208514E-2</v>
      </c>
      <c r="J204" s="163"/>
      <c r="K204" s="163">
        <f>+K202/K190-1</f>
        <v>-8.811062366611333E-2</v>
      </c>
      <c r="L204" s="163">
        <f>+L202/L190-1</f>
        <v>-1</v>
      </c>
      <c r="M204" s="163"/>
      <c r="N204" s="163"/>
      <c r="O204" s="163"/>
      <c r="P204" s="163"/>
      <c r="Q204" s="163">
        <f>+Q202/Q190-1</f>
        <v>-1</v>
      </c>
      <c r="R204" s="164">
        <f>+R202/R190-1</f>
        <v>-0.85061054819433624</v>
      </c>
      <c r="S204" s="164">
        <f>+S202/S190-1</f>
        <v>6.5254568474675256E-3</v>
      </c>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t="13.5" thickBot="1" x14ac:dyDescent="0.25">
      <c r="A205" s="1"/>
      <c r="B205" s="161" t="str">
        <f>"PART.CONTR. "&amp;RIGHT(VAR,6)</f>
        <v>PART.CONTR. JUN.25</v>
      </c>
      <c r="C205" s="162"/>
      <c r="D205" s="163">
        <f>+D202/$S$202</f>
        <v>0.18542047648763332</v>
      </c>
      <c r="E205" s="163">
        <f t="shared" ref="E205:G205" si="7">+E202/$S$202</f>
        <v>0.34122119124711886</v>
      </c>
      <c r="F205" s="163">
        <f t="shared" si="7"/>
        <v>0.25325163938124706</v>
      </c>
      <c r="G205" s="163">
        <f t="shared" si="7"/>
        <v>0.20367598451610119</v>
      </c>
      <c r="H205" s="163"/>
      <c r="I205" s="166">
        <f>+I202/$S$202</f>
        <v>1.2721811124639313E-4</v>
      </c>
      <c r="J205" s="163"/>
      <c r="K205" s="163">
        <f t="shared" ref="K205:L205" si="8">+K202/$S$202</f>
        <v>1.6273074284109835E-2</v>
      </c>
      <c r="L205" s="166">
        <f t="shared" si="8"/>
        <v>0</v>
      </c>
      <c r="M205" s="163"/>
      <c r="N205" s="163"/>
      <c r="O205" s="167"/>
      <c r="P205" s="163"/>
      <c r="Q205" s="166">
        <f t="shared" ref="Q205:S205" si="9">+Q202/$S$202</f>
        <v>0</v>
      </c>
      <c r="R205" s="174">
        <f t="shared" si="9"/>
        <v>3.0415972543316445E-5</v>
      </c>
      <c r="S205" s="164">
        <f t="shared" si="9"/>
        <v>1</v>
      </c>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x14ac:dyDescent="0.2">
      <c r="A206" s="1"/>
      <c r="B206" s="91"/>
      <c r="C206" s="19"/>
      <c r="D206" s="104"/>
      <c r="E206" s="104"/>
      <c r="F206" s="104"/>
      <c r="G206" s="25"/>
      <c r="H206" s="25"/>
      <c r="I206" s="25"/>
      <c r="J206" s="25"/>
      <c r="K206" s="25"/>
      <c r="L206" s="25"/>
      <c r="M206" s="25"/>
      <c r="N206" s="25"/>
      <c r="O206" s="25"/>
      <c r="P206" s="25"/>
      <c r="Q206" s="25"/>
      <c r="R206" s="25"/>
      <c r="S206" s="6"/>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x14ac:dyDescent="0.2">
      <c r="A207" s="1"/>
      <c r="B207" s="51" t="s">
        <v>27</v>
      </c>
      <c r="C207" s="18"/>
      <c r="D207" s="83"/>
      <c r="E207" s="83"/>
      <c r="F207" s="83"/>
      <c r="G207" s="83"/>
      <c r="H207" s="1"/>
      <c r="I207" s="1"/>
      <c r="J207" s="1"/>
      <c r="K207" s="1"/>
      <c r="L207" s="1"/>
      <c r="M207" s="1"/>
      <c r="N207" s="1"/>
      <c r="O207" s="1"/>
      <c r="P207" s="1"/>
      <c r="Q207" s="1"/>
      <c r="R207" s="1"/>
      <c r="S207" s="6"/>
      <c r="T207" s="1"/>
      <c r="U207" s="1"/>
      <c r="V207" s="1"/>
      <c r="W207" s="1"/>
      <c r="X207" s="1"/>
      <c r="Y207" s="1"/>
      <c r="Z207" s="1"/>
      <c r="AA207" s="1"/>
      <c r="AB207" s="1"/>
      <c r="AC207" s="1"/>
      <c r="AD207" s="1"/>
      <c r="AE207" s="1"/>
      <c r="AF207" s="1"/>
      <c r="AG207" s="1"/>
      <c r="AH207" s="1"/>
      <c r="AI207" s="1"/>
      <c r="AJ207" s="1"/>
      <c r="AK207" s="1"/>
      <c r="AL207" s="1"/>
      <c r="AM207" s="1"/>
      <c r="AN207" s="3"/>
      <c r="AO207" s="1"/>
      <c r="AP207" s="1"/>
    </row>
    <row r="208" spans="1:42" x14ac:dyDescent="0.2">
      <c r="A208" s="1"/>
      <c r="B208" s="1"/>
      <c r="C208" s="1"/>
      <c r="D208" s="86"/>
      <c r="E208" s="86"/>
      <c r="F208" s="86"/>
      <c r="G208" s="86"/>
      <c r="H208" s="1"/>
      <c r="I208" s="1"/>
      <c r="J208" s="1"/>
      <c r="K208" s="1"/>
      <c r="L208" s="1"/>
      <c r="M208" s="1"/>
      <c r="N208" s="1"/>
      <c r="O208" s="1"/>
      <c r="P208" s="1"/>
      <c r="Q208" s="1"/>
      <c r="R208" s="1"/>
      <c r="S208" s="6"/>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x14ac:dyDescent="0.2">
      <c r="A209" s="1"/>
      <c r="B209" s="1"/>
      <c r="C209" s="1"/>
      <c r="D209" s="29"/>
      <c r="E209" s="29"/>
      <c r="F209" s="1"/>
      <c r="G209" s="1"/>
      <c r="H209" s="1"/>
      <c r="I209" s="1"/>
      <c r="J209" s="1"/>
      <c r="K209" s="1"/>
      <c r="L209" s="117"/>
      <c r="M209" s="1"/>
      <c r="N209" s="1"/>
      <c r="O209" s="1"/>
      <c r="P209" s="1"/>
      <c r="Q209" s="1"/>
      <c r="R209" s="1"/>
      <c r="S209" s="1"/>
      <c r="T209" s="8"/>
      <c r="U209" s="8"/>
      <c r="V209" s="2"/>
      <c r="W209" s="2"/>
      <c r="X209" s="1"/>
      <c r="Y209" s="1"/>
      <c r="Z209" s="1"/>
      <c r="AA209" s="1"/>
      <c r="AB209" s="1"/>
      <c r="AC209" s="1"/>
      <c r="AD209" s="1"/>
      <c r="AE209" s="1"/>
      <c r="AF209" s="1"/>
      <c r="AG209" s="1"/>
      <c r="AH209" s="1"/>
      <c r="AI209" s="1"/>
      <c r="AJ209" s="1"/>
      <c r="AK209" s="1"/>
      <c r="AL209" s="1"/>
      <c r="AM209" s="1"/>
      <c r="AN209" s="1"/>
      <c r="AO209" s="1"/>
      <c r="AP209" s="1"/>
    </row>
    <row r="210" spans="1:42" x14ac:dyDescent="0.2">
      <c r="A210" s="1"/>
      <c r="B210" s="1"/>
      <c r="C210" s="1"/>
      <c r="D210" s="29"/>
      <c r="E210" s="29"/>
      <c r="F210" s="1"/>
      <c r="G210" s="1"/>
      <c r="H210" s="1"/>
      <c r="I210" s="1"/>
      <c r="J210" s="1"/>
      <c r="K210" s="1"/>
      <c r="L210" s="117"/>
      <c r="M210" s="1"/>
      <c r="N210" s="1"/>
      <c r="O210" s="1"/>
      <c r="P210" s="1"/>
      <c r="Q210" s="1"/>
      <c r="R210" s="1"/>
      <c r="S210" s="1"/>
      <c r="T210" s="8"/>
      <c r="U210" s="8"/>
      <c r="V210" s="2"/>
      <c r="W210" s="2"/>
      <c r="X210" s="1"/>
      <c r="Y210" s="1"/>
      <c r="Z210" s="1"/>
      <c r="AA210" s="1"/>
      <c r="AB210" s="1"/>
      <c r="AC210" s="1"/>
      <c r="AD210" s="1"/>
      <c r="AE210" s="1"/>
      <c r="AF210" s="1"/>
      <c r="AG210" s="1"/>
      <c r="AH210" s="1"/>
      <c r="AI210" s="1"/>
      <c r="AJ210" s="1"/>
      <c r="AK210" s="1"/>
      <c r="AL210" s="1"/>
      <c r="AM210" s="1"/>
      <c r="AN210" s="1"/>
      <c r="AO210" s="1"/>
      <c r="AP210" s="1"/>
    </row>
    <row r="211" spans="1:42" x14ac:dyDescent="0.2">
      <c r="A211" s="1"/>
      <c r="B211" s="1"/>
      <c r="C211" s="1"/>
      <c r="D211" s="29"/>
      <c r="E211" s="29"/>
      <c r="F211" s="1"/>
      <c r="G211" s="1"/>
      <c r="H211" s="1"/>
      <c r="I211" s="1"/>
      <c r="J211" s="1"/>
      <c r="K211" s="1"/>
      <c r="L211" s="117"/>
      <c r="M211" s="1"/>
      <c r="N211" s="1"/>
      <c r="O211" s="1"/>
      <c r="P211" s="1"/>
      <c r="Q211" s="1"/>
      <c r="R211" s="1"/>
      <c r="S211" s="1"/>
      <c r="T211" s="8"/>
      <c r="U211" s="8"/>
      <c r="V211" s="2"/>
      <c r="W211" s="2"/>
      <c r="X211" s="1"/>
      <c r="Y211" s="1"/>
      <c r="Z211" s="1"/>
      <c r="AA211" s="1"/>
      <c r="AB211" s="1"/>
      <c r="AC211" s="1"/>
      <c r="AD211" s="1"/>
      <c r="AE211" s="1"/>
      <c r="AF211" s="1"/>
      <c r="AG211" s="1"/>
      <c r="AH211" s="1"/>
      <c r="AI211" s="1"/>
      <c r="AJ211" s="1"/>
      <c r="AK211" s="1"/>
      <c r="AL211" s="1"/>
      <c r="AM211" s="1"/>
      <c r="AN211" s="1"/>
      <c r="AO211" s="1"/>
      <c r="AP211" s="1"/>
    </row>
    <row r="212" spans="1:42" x14ac:dyDescent="0.2">
      <c r="A212" s="1"/>
      <c r="B212" s="1"/>
      <c r="C212" s="1"/>
      <c r="D212" s="29"/>
      <c r="E212" s="29"/>
      <c r="F212" s="1"/>
      <c r="G212" s="1"/>
      <c r="H212" s="1"/>
      <c r="I212" s="1"/>
      <c r="J212" s="1"/>
      <c r="K212" s="1"/>
      <c r="L212" s="1"/>
      <c r="M212" s="1"/>
      <c r="N212" s="1"/>
      <c r="O212" s="1"/>
      <c r="P212" s="1"/>
      <c r="Q212" s="1"/>
      <c r="R212" s="1"/>
      <c r="S212" s="1"/>
      <c r="T212" s="8"/>
      <c r="U212" s="8"/>
      <c r="V212" s="2"/>
      <c r="W212" s="2"/>
      <c r="X212" s="1"/>
      <c r="Y212" s="1"/>
      <c r="Z212" s="1"/>
      <c r="AA212" s="1"/>
      <c r="AB212" s="1"/>
      <c r="AC212" s="1"/>
      <c r="AD212" s="1"/>
      <c r="AE212" s="1"/>
      <c r="AF212" s="1"/>
      <c r="AG212" s="1"/>
      <c r="AH212" s="1"/>
      <c r="AI212" s="1"/>
      <c r="AJ212" s="1"/>
      <c r="AK212" s="1"/>
      <c r="AL212" s="1"/>
      <c r="AM212" s="1"/>
      <c r="AN212" s="1"/>
      <c r="AO212" s="1"/>
      <c r="AP212" s="1"/>
    </row>
    <row r="213" spans="1:42" x14ac:dyDescent="0.2">
      <c r="A213" s="1"/>
      <c r="B213" s="1"/>
      <c r="C213" s="1"/>
      <c r="D213" s="29"/>
      <c r="E213" s="29"/>
      <c r="F213" s="1"/>
      <c r="G213" s="1"/>
      <c r="H213" s="1"/>
      <c r="I213" s="1"/>
      <c r="J213" s="1"/>
      <c r="K213" s="1"/>
      <c r="L213" s="1"/>
      <c r="M213" s="1"/>
      <c r="N213" s="1"/>
      <c r="O213" s="1"/>
      <c r="P213" s="1"/>
      <c r="Q213" s="1"/>
      <c r="R213" s="1"/>
      <c r="S213" s="1"/>
      <c r="T213" s="8"/>
      <c r="U213" s="8"/>
      <c r="V213" s="2"/>
      <c r="W213" s="2"/>
      <c r="X213" s="1"/>
      <c r="Y213" s="1"/>
      <c r="Z213" s="1"/>
      <c r="AA213" s="1"/>
      <c r="AB213" s="1"/>
      <c r="AC213" s="1"/>
      <c r="AD213" s="1"/>
      <c r="AE213" s="1"/>
      <c r="AF213" s="1"/>
      <c r="AG213" s="1"/>
      <c r="AH213" s="1"/>
      <c r="AI213" s="1"/>
      <c r="AJ213" s="1"/>
      <c r="AK213" s="1"/>
      <c r="AL213" s="1"/>
      <c r="AM213" s="1"/>
      <c r="AN213" s="1"/>
      <c r="AO213" s="1"/>
      <c r="AP213" s="1"/>
    </row>
    <row r="214" spans="1:42" x14ac:dyDescent="0.2">
      <c r="A214" s="1"/>
      <c r="B214" s="1"/>
      <c r="C214" s="1"/>
      <c r="D214" s="29"/>
      <c r="E214" s="29"/>
      <c r="F214" s="1"/>
      <c r="G214" s="1"/>
      <c r="H214" s="1"/>
      <c r="I214" s="1"/>
      <c r="J214" s="1"/>
      <c r="K214" s="1"/>
      <c r="L214" s="1"/>
      <c r="M214" s="1"/>
      <c r="N214" s="1"/>
      <c r="O214" s="1"/>
      <c r="P214" s="1"/>
      <c r="Q214" s="1"/>
      <c r="R214" s="1"/>
      <c r="S214" s="1"/>
      <c r="T214" s="8"/>
      <c r="U214" s="8"/>
      <c r="V214" s="2"/>
      <c r="W214" s="2"/>
      <c r="X214" s="1"/>
      <c r="Y214" s="1"/>
      <c r="Z214" s="1"/>
      <c r="AA214" s="1"/>
      <c r="AB214" s="1"/>
      <c r="AC214" s="1"/>
      <c r="AD214" s="1"/>
      <c r="AE214" s="1"/>
      <c r="AF214" s="1"/>
      <c r="AG214" s="1"/>
      <c r="AH214" s="1"/>
      <c r="AI214" s="1"/>
      <c r="AJ214" s="1"/>
      <c r="AK214" s="1"/>
      <c r="AL214" s="1"/>
      <c r="AM214" s="1"/>
      <c r="AN214" s="1"/>
      <c r="AO214" s="1"/>
      <c r="AP214" s="1"/>
    </row>
    <row r="215" spans="1:42" x14ac:dyDescent="0.2">
      <c r="A215" s="1"/>
      <c r="B215" s="1"/>
      <c r="C215" s="1"/>
      <c r="D215" s="29"/>
      <c r="E215" s="29"/>
      <c r="F215" s="1"/>
      <c r="G215" s="1"/>
      <c r="H215" s="1"/>
      <c r="I215" s="1"/>
      <c r="J215" s="1"/>
      <c r="K215" s="1"/>
      <c r="L215" s="1"/>
      <c r="M215" s="1"/>
      <c r="N215" s="1"/>
      <c r="O215" s="1"/>
      <c r="P215" s="1"/>
      <c r="Q215" s="1"/>
      <c r="R215" s="1"/>
      <c r="S215" s="1"/>
      <c r="T215" s="8"/>
      <c r="U215" s="8"/>
      <c r="V215" s="2"/>
      <c r="W215" s="2"/>
      <c r="X215" s="1"/>
      <c r="Y215" s="1"/>
      <c r="Z215" s="1"/>
      <c r="AA215" s="1"/>
      <c r="AB215" s="1"/>
      <c r="AC215" s="1"/>
      <c r="AD215" s="1"/>
      <c r="AE215" s="1"/>
      <c r="AF215" s="1"/>
      <c r="AG215" s="1"/>
      <c r="AH215" s="1"/>
      <c r="AI215" s="1"/>
      <c r="AJ215" s="1"/>
      <c r="AK215" s="1"/>
      <c r="AL215" s="1"/>
      <c r="AM215" s="1"/>
      <c r="AN215" s="1"/>
      <c r="AO215" s="1"/>
      <c r="AP215" s="1"/>
    </row>
    <row r="216" spans="1:42" x14ac:dyDescent="0.2">
      <c r="A216" s="1"/>
      <c r="B216" s="1"/>
      <c r="C216" s="1"/>
      <c r="D216" s="29"/>
      <c r="E216" s="29"/>
      <c r="F216" s="1"/>
      <c r="G216" s="1"/>
      <c r="H216" s="1"/>
      <c r="I216" s="1"/>
      <c r="J216" s="1"/>
      <c r="K216" s="1"/>
      <c r="L216" s="1"/>
      <c r="M216" s="1"/>
      <c r="N216" s="1"/>
      <c r="O216" s="1"/>
      <c r="P216" s="1"/>
      <c r="Q216" s="1"/>
      <c r="R216" s="1"/>
      <c r="S216" s="1"/>
      <c r="T216" s="8"/>
      <c r="U216" s="8"/>
      <c r="V216" s="2"/>
      <c r="W216" s="2"/>
      <c r="X216" s="1"/>
      <c r="Y216" s="1"/>
      <c r="Z216" s="1"/>
      <c r="AA216" s="1"/>
      <c r="AB216" s="1"/>
      <c r="AC216" s="1"/>
      <c r="AD216" s="1"/>
      <c r="AE216" s="1"/>
      <c r="AF216" s="1"/>
      <c r="AG216" s="1"/>
      <c r="AH216" s="1"/>
      <c r="AI216" s="1"/>
      <c r="AJ216" s="1"/>
      <c r="AK216" s="1"/>
      <c r="AL216" s="1"/>
      <c r="AM216" s="1"/>
      <c r="AN216" s="1"/>
      <c r="AO216" s="1"/>
      <c r="AP216" s="1"/>
    </row>
    <row r="217" spans="1:42" x14ac:dyDescent="0.2">
      <c r="A217" s="1"/>
      <c r="B217" s="1"/>
      <c r="C217" s="1"/>
      <c r="D217" s="29"/>
      <c r="E217" s="29"/>
      <c r="F217" s="1"/>
      <c r="G217" s="1"/>
      <c r="H217" s="1"/>
      <c r="I217" s="1"/>
      <c r="J217" s="1"/>
      <c r="K217" s="1"/>
      <c r="L217" s="1"/>
      <c r="M217" s="1"/>
      <c r="N217" s="1"/>
      <c r="O217" s="1"/>
      <c r="P217" s="1"/>
      <c r="Q217" s="1"/>
      <c r="R217" s="1"/>
      <c r="S217" s="1"/>
      <c r="T217" s="8"/>
      <c r="U217" s="8"/>
      <c r="V217" s="2"/>
      <c r="W217" s="2"/>
      <c r="X217" s="1"/>
      <c r="Y217" s="1"/>
      <c r="Z217" s="1"/>
      <c r="AA217" s="1"/>
      <c r="AB217" s="1"/>
      <c r="AC217" s="1"/>
      <c r="AD217" s="1"/>
      <c r="AE217" s="1"/>
      <c r="AF217" s="1"/>
      <c r="AG217" s="1"/>
      <c r="AH217" s="1"/>
      <c r="AI217" s="1"/>
      <c r="AJ217" s="1"/>
      <c r="AK217" s="1"/>
      <c r="AL217" s="1"/>
      <c r="AM217" s="1"/>
      <c r="AN217" s="1"/>
      <c r="AO217" s="1"/>
      <c r="AP217" s="1"/>
    </row>
    <row r="218" spans="1:42" x14ac:dyDescent="0.2">
      <c r="A218" s="1"/>
      <c r="B218" s="1"/>
      <c r="C218" s="1"/>
      <c r="D218" s="29"/>
      <c r="E218" s="29"/>
      <c r="F218" s="1"/>
      <c r="G218" s="1"/>
      <c r="H218" s="1"/>
      <c r="I218" s="1"/>
      <c r="J218" s="1"/>
      <c r="K218" s="1"/>
      <c r="L218" s="1"/>
      <c r="M218" s="1"/>
      <c r="N218" s="1"/>
      <c r="O218" s="1"/>
      <c r="P218" s="1"/>
      <c r="Q218" s="1"/>
      <c r="R218" s="1"/>
      <c r="S218" s="1"/>
      <c r="T218" s="8"/>
      <c r="U218" s="8"/>
      <c r="V218" s="2"/>
      <c r="W218" s="2"/>
      <c r="X218" s="1"/>
      <c r="Y218" s="1"/>
      <c r="Z218" s="1"/>
      <c r="AA218" s="1"/>
      <c r="AB218" s="1"/>
      <c r="AC218" s="1"/>
      <c r="AD218" s="1"/>
      <c r="AE218" s="1"/>
      <c r="AF218" s="1"/>
      <c r="AG218" s="1"/>
      <c r="AH218" s="1"/>
      <c r="AI218" s="1"/>
      <c r="AJ218" s="1"/>
      <c r="AK218" s="1"/>
      <c r="AL218" s="1"/>
      <c r="AM218" s="1"/>
      <c r="AN218" s="1"/>
      <c r="AO218" s="1"/>
      <c r="AP218" s="1"/>
    </row>
    <row r="219" spans="1:42" x14ac:dyDescent="0.2">
      <c r="A219" s="1"/>
      <c r="B219" s="1"/>
      <c r="C219" s="1"/>
      <c r="D219" s="29"/>
      <c r="E219" s="29"/>
      <c r="F219" s="1"/>
      <c r="G219" s="1"/>
      <c r="H219" s="1"/>
      <c r="I219" s="1"/>
      <c r="J219" s="1"/>
      <c r="K219" s="1"/>
      <c r="L219" s="1"/>
      <c r="M219" s="1"/>
      <c r="N219" s="1"/>
      <c r="O219" s="1"/>
      <c r="P219" s="1"/>
      <c r="Q219" s="1"/>
      <c r="R219" s="1"/>
      <c r="S219" s="1"/>
      <c r="T219" s="8"/>
      <c r="U219" s="8"/>
      <c r="V219" s="2"/>
      <c r="W219" s="2"/>
      <c r="X219" s="1"/>
      <c r="Y219" s="1"/>
      <c r="Z219" s="1"/>
      <c r="AA219" s="1"/>
      <c r="AB219" s="1"/>
      <c r="AC219" s="1"/>
      <c r="AD219" s="1"/>
      <c r="AE219" s="1"/>
      <c r="AF219" s="1"/>
      <c r="AG219" s="1"/>
      <c r="AH219" s="1"/>
      <c r="AI219" s="1"/>
      <c r="AJ219" s="1"/>
      <c r="AK219" s="1"/>
      <c r="AL219" s="1"/>
      <c r="AM219" s="1"/>
      <c r="AN219" s="1"/>
      <c r="AO219" s="1"/>
      <c r="AP219" s="1"/>
    </row>
    <row r="220" spans="1:42" x14ac:dyDescent="0.2">
      <c r="A220" s="1"/>
      <c r="B220" s="1"/>
      <c r="C220" s="1"/>
      <c r="D220" s="29"/>
      <c r="E220" s="29"/>
      <c r="F220" s="1"/>
      <c r="G220" s="1"/>
      <c r="H220" s="1"/>
      <c r="I220" s="1"/>
      <c r="J220" s="1"/>
      <c r="K220" s="1"/>
      <c r="L220" s="1"/>
      <c r="M220" s="1"/>
      <c r="N220" s="1"/>
      <c r="O220" s="1"/>
      <c r="P220" s="1"/>
      <c r="Q220" s="1"/>
      <c r="R220" s="1"/>
      <c r="S220" s="1"/>
      <c r="T220" s="8"/>
      <c r="U220" s="8"/>
      <c r="V220" s="2"/>
      <c r="W220" s="2"/>
      <c r="X220" s="1"/>
      <c r="Y220" s="1"/>
      <c r="Z220" s="1"/>
      <c r="AA220" s="1"/>
      <c r="AB220" s="1"/>
      <c r="AC220" s="1"/>
      <c r="AD220" s="1"/>
      <c r="AE220" s="1"/>
      <c r="AF220" s="1"/>
      <c r="AG220" s="1"/>
      <c r="AH220" s="1"/>
      <c r="AI220" s="1"/>
      <c r="AJ220" s="1"/>
      <c r="AK220" s="1"/>
      <c r="AL220" s="1"/>
      <c r="AM220" s="1"/>
      <c r="AN220" s="1"/>
      <c r="AO220" s="1"/>
      <c r="AP220" s="1"/>
    </row>
    <row r="221" spans="1:42" x14ac:dyDescent="0.2">
      <c r="A221" s="1"/>
      <c r="B221" s="1"/>
      <c r="C221" s="1"/>
      <c r="D221" s="29"/>
      <c r="E221" s="29"/>
      <c r="F221" s="1"/>
      <c r="G221" s="1"/>
      <c r="H221" s="1"/>
      <c r="I221" s="1"/>
      <c r="J221" s="1"/>
      <c r="K221" s="1"/>
      <c r="L221" s="1"/>
      <c r="M221" s="1"/>
      <c r="N221" s="1"/>
      <c r="O221" s="1"/>
      <c r="P221" s="1"/>
      <c r="Q221" s="1"/>
      <c r="R221" s="1"/>
      <c r="S221" s="1"/>
      <c r="T221" s="8"/>
      <c r="U221" s="8"/>
      <c r="V221" s="2"/>
      <c r="W221" s="2"/>
      <c r="X221" s="1"/>
      <c r="Y221" s="1"/>
      <c r="Z221" s="1"/>
      <c r="AA221" s="1"/>
      <c r="AB221" s="1"/>
      <c r="AC221" s="1"/>
      <c r="AD221" s="1"/>
      <c r="AE221" s="1"/>
      <c r="AF221" s="1"/>
      <c r="AG221" s="1"/>
      <c r="AH221" s="1"/>
      <c r="AI221" s="1"/>
      <c r="AJ221" s="1"/>
      <c r="AK221" s="1"/>
      <c r="AL221" s="1"/>
      <c r="AM221" s="1"/>
      <c r="AN221" s="1"/>
      <c r="AO221" s="1"/>
      <c r="AP221" s="1"/>
    </row>
    <row r="222" spans="1:42" x14ac:dyDescent="0.2">
      <c r="A222" s="1"/>
      <c r="B222" s="1"/>
      <c r="C222" s="1"/>
      <c r="D222" s="29"/>
      <c r="E222" s="29"/>
      <c r="F222" s="1"/>
      <c r="G222" s="1"/>
      <c r="H222" s="1"/>
      <c r="I222" s="1"/>
      <c r="J222" s="1"/>
      <c r="K222" s="1"/>
      <c r="L222" s="1"/>
      <c r="M222" s="1"/>
      <c r="N222" s="1"/>
      <c r="O222" s="1"/>
      <c r="P222" s="1"/>
      <c r="Q222" s="1"/>
      <c r="R222" s="1"/>
      <c r="S222" s="1"/>
      <c r="T222" s="8"/>
      <c r="U222" s="8"/>
      <c r="V222" s="2"/>
      <c r="W222" s="2"/>
      <c r="X222" s="1"/>
      <c r="Y222" s="1"/>
      <c r="Z222" s="1"/>
      <c r="AA222" s="1"/>
      <c r="AB222" s="1"/>
      <c r="AC222" s="1"/>
      <c r="AD222" s="1"/>
      <c r="AE222" s="1"/>
      <c r="AF222" s="1"/>
      <c r="AG222" s="1"/>
      <c r="AH222" s="1"/>
      <c r="AI222" s="1"/>
      <c r="AJ222" s="1"/>
      <c r="AK222" s="1"/>
      <c r="AL222" s="1"/>
      <c r="AM222" s="1"/>
      <c r="AN222" s="1"/>
      <c r="AO222" s="1"/>
      <c r="AP222" s="1"/>
    </row>
    <row r="223" spans="1:42" x14ac:dyDescent="0.2">
      <c r="A223" s="1"/>
      <c r="B223" s="1"/>
      <c r="C223" s="1"/>
      <c r="D223" s="29"/>
      <c r="E223" s="29"/>
      <c r="F223" s="1"/>
      <c r="G223" s="1"/>
      <c r="H223" s="1"/>
      <c r="I223" s="1"/>
      <c r="J223" s="1"/>
      <c r="K223" s="1"/>
      <c r="L223" s="1"/>
      <c r="M223" s="1"/>
      <c r="N223" s="1"/>
      <c r="O223" s="1"/>
      <c r="P223" s="1"/>
      <c r="Q223" s="1"/>
      <c r="R223" s="1"/>
      <c r="S223" s="1"/>
      <c r="T223" s="8"/>
      <c r="U223" s="8"/>
      <c r="V223" s="2"/>
      <c r="W223" s="2"/>
      <c r="X223" s="1"/>
      <c r="Y223" s="1"/>
      <c r="Z223" s="1"/>
      <c r="AA223" s="1"/>
      <c r="AB223" s="1"/>
      <c r="AC223" s="1"/>
      <c r="AD223" s="1"/>
      <c r="AE223" s="1"/>
      <c r="AF223" s="1"/>
      <c r="AG223" s="1"/>
      <c r="AH223" s="1"/>
      <c r="AI223" s="1"/>
      <c r="AJ223" s="1"/>
      <c r="AK223" s="1"/>
      <c r="AL223" s="1"/>
      <c r="AM223" s="1"/>
      <c r="AN223" s="1"/>
      <c r="AO223" s="1"/>
      <c r="AP223" s="1"/>
    </row>
    <row r="224" spans="1:42" x14ac:dyDescent="0.2">
      <c r="A224" s="1"/>
      <c r="B224" s="1"/>
      <c r="C224" s="1"/>
      <c r="D224" s="29"/>
      <c r="E224" s="29"/>
      <c r="F224" s="1"/>
      <c r="G224" s="1"/>
      <c r="H224" s="1"/>
      <c r="I224" s="1"/>
      <c r="J224" s="1"/>
      <c r="K224" s="1"/>
      <c r="L224" s="1"/>
      <c r="M224" s="1"/>
      <c r="N224" s="1"/>
      <c r="O224" s="1"/>
      <c r="P224" s="1"/>
      <c r="Q224" s="1"/>
      <c r="R224" s="1"/>
      <c r="S224" s="1"/>
      <c r="T224" s="8"/>
      <c r="U224" s="8"/>
      <c r="V224" s="2"/>
      <c r="W224" s="2"/>
      <c r="X224" s="1"/>
      <c r="Y224" s="1"/>
      <c r="Z224" s="1"/>
      <c r="AA224" s="1"/>
      <c r="AB224" s="1"/>
      <c r="AC224" s="1"/>
      <c r="AD224" s="1"/>
      <c r="AE224" s="1"/>
      <c r="AF224" s="1"/>
      <c r="AG224" s="1"/>
      <c r="AH224" s="1"/>
      <c r="AI224" s="1"/>
      <c r="AJ224" s="1"/>
      <c r="AK224" s="1"/>
      <c r="AL224" s="1"/>
      <c r="AM224" s="1"/>
      <c r="AN224" s="1"/>
      <c r="AO224" s="1"/>
      <c r="AP224" s="1"/>
    </row>
    <row r="225" spans="1:42" x14ac:dyDescent="0.2">
      <c r="A225" s="1"/>
      <c r="B225" s="1"/>
      <c r="C225" s="1"/>
      <c r="D225" s="29"/>
      <c r="E225" s="29"/>
      <c r="F225" s="1"/>
      <c r="G225" s="1"/>
      <c r="H225" s="1"/>
      <c r="I225" s="1"/>
      <c r="J225" s="1"/>
      <c r="K225" s="1"/>
      <c r="L225" s="1"/>
      <c r="M225" s="1"/>
      <c r="N225" s="1"/>
      <c r="O225" s="1"/>
      <c r="P225" s="1"/>
      <c r="Q225" s="1"/>
      <c r="R225" s="1"/>
      <c r="S225" s="1"/>
      <c r="T225" s="8"/>
      <c r="U225" s="8"/>
      <c r="V225" s="2"/>
      <c r="W225" s="2"/>
      <c r="X225" s="1"/>
      <c r="Y225" s="1"/>
      <c r="Z225" s="1"/>
      <c r="AA225" s="1"/>
      <c r="AB225" s="1"/>
      <c r="AC225" s="1"/>
      <c r="AD225" s="1"/>
      <c r="AE225" s="1"/>
      <c r="AF225" s="1"/>
      <c r="AG225" s="1"/>
      <c r="AH225" s="1"/>
      <c r="AI225" s="1"/>
      <c r="AJ225" s="1"/>
      <c r="AK225" s="1"/>
      <c r="AL225" s="1"/>
      <c r="AM225" s="1"/>
      <c r="AN225" s="1"/>
      <c r="AO225" s="1"/>
      <c r="AP225" s="1"/>
    </row>
    <row r="226" spans="1:42"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idden="1" x14ac:dyDescent="0.2">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31" spans="1:42" x14ac:dyDescent="0.2"/>
    <row r="232" spans="1:42" x14ac:dyDescent="0.2"/>
    <row r="233" spans="1:42"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7" x14ac:dyDescent="0.2"/>
    <row r="338" x14ac:dyDescent="0.2"/>
    <row r="339"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sheetData>
  <phoneticPr fontId="0" type="noConversion"/>
  <hyperlinks>
    <hyperlink ref="B4" location="ÍNDICE!A1" display="&lt;&lt; VOLVER" xr:uid="{00000000-0004-0000-0700-000000000000}"/>
    <hyperlink ref="B207" location="ÍNDICE!A1" display="&lt;&lt; VOLVER" xr:uid="{00000000-0004-0000-0700-000001000000}"/>
  </hyperlinks>
  <printOptions horizontalCentered="1"/>
  <pageMargins left="0.78740157480314965" right="0.78740157480314965" top="0.98425196850393704" bottom="0.98425196850393704" header="0" footer="0"/>
  <pageSetup paperSize="9" scale="67" orientation="portrait" r:id="rId1"/>
  <headerFooter alignWithMargins="0"/>
  <ignoredErrors>
    <ignoredError sqref="H205 J205"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9</vt:i4>
      </vt:variant>
    </vt:vector>
  </HeadingPairs>
  <TitlesOfParts>
    <vt:vector size="17" baseType="lpstr">
      <vt:lpstr>ÍNDICE</vt:lpstr>
      <vt:lpstr>3.1.Abonados</vt:lpstr>
      <vt:lpstr>3.2.Abonados por plan comercial</vt:lpstr>
      <vt:lpstr>3.3.Abonados por Tipo Cliente</vt:lpstr>
      <vt:lpstr>3.4.Participación de Mercado</vt:lpstr>
      <vt:lpstr>3.5.Abonados por empresa</vt:lpstr>
      <vt:lpstr>3.6.Abonados prepago por empr</vt:lpstr>
      <vt:lpstr>3.7.Abonados contrato por empr</vt:lpstr>
      <vt:lpstr>'3.1.Abonados'!Área_de_impresión</vt:lpstr>
      <vt:lpstr>'3.2.Abonados por plan comercial'!Área_de_impresión</vt:lpstr>
      <vt:lpstr>'3.3.Abonados por Tipo Cliente'!Área_de_impresión</vt:lpstr>
      <vt:lpstr>'3.4.Participación de Mercado'!Área_de_impresión</vt:lpstr>
      <vt:lpstr>'3.5.Abonados por empresa'!Área_de_impresión</vt:lpstr>
      <vt:lpstr>'3.6.Abonados prepago por empr'!Área_de_impresión</vt:lpstr>
      <vt:lpstr>'3.7.Abonados contrato por empr'!Área_de_impresión</vt:lpstr>
      <vt:lpstr>ÍNDICE!Área_de_impresión</vt:lpstr>
      <vt:lpstr>VAR</vt:lpstr>
    </vt:vector>
  </TitlesOfParts>
  <Company>subtel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Vera</dc:creator>
  <cp:lastModifiedBy>Liliana Barriga Cueto</cp:lastModifiedBy>
  <cp:lastPrinted>2007-04-27T15:16:35Z</cp:lastPrinted>
  <dcterms:created xsi:type="dcterms:W3CDTF">2006-10-05T17:03:14Z</dcterms:created>
  <dcterms:modified xsi:type="dcterms:W3CDTF">2025-09-01T18:16:20Z</dcterms:modified>
  <cp:category>333</cp:category>
</cp:coreProperties>
</file>