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maule\DIV_PRE\RAÚL LAZCANO\Series al cierre de Septiembre\"/>
    </mc:Choice>
  </mc:AlternateContent>
  <bookViews>
    <workbookView xWindow="0" yWindow="0" windowWidth="24000" windowHeight="9735" activeTab="1"/>
  </bookViews>
  <sheets>
    <sheet name="INDICE" sheetId="1" r:id="rId1"/>
    <sheet name="5.1.LDN" sheetId="2" r:id="rId2"/>
    <sheet name="5.2.LDN ZP_MM" sheetId="3" r:id="rId3"/>
    <sheet name="5.3.LDN ZP_LL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23" i="4" l="1"/>
  <c r="AB121" i="4"/>
  <c r="AD121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E238" i="4"/>
  <c r="S238" i="4" s="1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E240" i="4"/>
  <c r="S240" i="4" s="1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E244" i="4"/>
  <c r="S244" i="4" s="1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AD123" i="3"/>
  <c r="AD119" i="3"/>
  <c r="AD121" i="3" s="1"/>
  <c r="AD98" i="3"/>
  <c r="AD97" i="3"/>
  <c r="J246" i="4"/>
  <c r="R246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F123" i="4"/>
  <c r="E123" i="4"/>
  <c r="G121" i="4"/>
  <c r="E121" i="4"/>
  <c r="R24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E240" i="3"/>
  <c r="F240" i="3"/>
  <c r="G240" i="3"/>
  <c r="H240" i="3"/>
  <c r="S240" i="3" s="1"/>
  <c r="I240" i="3"/>
  <c r="J240" i="3"/>
  <c r="K240" i="3"/>
  <c r="L240" i="3"/>
  <c r="M240" i="3"/>
  <c r="N240" i="3"/>
  <c r="O240" i="3"/>
  <c r="P240" i="3"/>
  <c r="Q240" i="3"/>
  <c r="R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R243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N123" i="3"/>
  <c r="E123" i="3"/>
  <c r="F123" i="3"/>
  <c r="G123" i="3"/>
  <c r="H123" i="3"/>
  <c r="I123" i="3"/>
  <c r="J123" i="3"/>
  <c r="K123" i="3"/>
  <c r="L123" i="3"/>
  <c r="M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M121" i="3"/>
  <c r="N243" i="3" s="1"/>
  <c r="E121" i="3"/>
  <c r="J243" i="3" s="1"/>
  <c r="G138" i="2"/>
  <c r="G136" i="2"/>
  <c r="E138" i="2"/>
  <c r="H133" i="2"/>
  <c r="H129" i="2"/>
  <c r="H130" i="2"/>
  <c r="H131" i="2"/>
  <c r="H132" i="2"/>
  <c r="H134" i="2"/>
  <c r="H135" i="2"/>
  <c r="H128" i="2"/>
  <c r="H127" i="2"/>
  <c r="F135" i="2"/>
  <c r="F133" i="2"/>
  <c r="F129" i="2"/>
  <c r="F130" i="2"/>
  <c r="F131" i="2"/>
  <c r="F132" i="2"/>
  <c r="F134" i="2"/>
  <c r="F128" i="2"/>
  <c r="F127" i="2"/>
  <c r="E136" i="2"/>
  <c r="S243" i="4" l="1"/>
  <c r="S242" i="4"/>
  <c r="S237" i="4"/>
  <c r="S245" i="4"/>
  <c r="S241" i="4"/>
  <c r="S239" i="4"/>
  <c r="S239" i="3"/>
  <c r="S242" i="3"/>
  <c r="S237" i="3"/>
  <c r="S241" i="3"/>
  <c r="S236" i="3"/>
  <c r="S238" i="3"/>
  <c r="J121" i="4"/>
  <c r="O121" i="3"/>
  <c r="G121" i="3"/>
  <c r="H121" i="3"/>
  <c r="I121" i="3"/>
  <c r="J121" i="3"/>
  <c r="K121" i="3"/>
  <c r="L121" i="3"/>
  <c r="N121" i="3"/>
  <c r="P121" i="3"/>
  <c r="Q121" i="3"/>
  <c r="G243" i="3" s="1"/>
  <c r="R121" i="3"/>
  <c r="F243" i="3" s="1"/>
  <c r="S121" i="3"/>
  <c r="E243" i="3" s="1"/>
  <c r="T121" i="3"/>
  <c r="Q243" i="3" s="1"/>
  <c r="U121" i="3"/>
  <c r="O243" i="3" s="1"/>
  <c r="V121" i="3"/>
  <c r="W121" i="3"/>
  <c r="X121" i="3"/>
  <c r="P243" i="3" s="1"/>
  <c r="Y121" i="3"/>
  <c r="L243" i="3" s="1"/>
  <c r="Z121" i="3"/>
  <c r="K243" i="3" s="1"/>
  <c r="AA121" i="3"/>
  <c r="AB121" i="3"/>
  <c r="AC121" i="3"/>
  <c r="F121" i="3"/>
  <c r="H243" i="3" l="1"/>
  <c r="S243" i="3" s="1"/>
  <c r="I243" i="3"/>
  <c r="M243" i="3"/>
  <c r="H121" i="4"/>
  <c r="I121" i="4"/>
  <c r="K121" i="4"/>
  <c r="M246" i="4" s="1"/>
  <c r="L121" i="4"/>
  <c r="M121" i="4"/>
  <c r="N246" i="4" s="1"/>
  <c r="N121" i="4"/>
  <c r="O121" i="4"/>
  <c r="P121" i="4"/>
  <c r="Q121" i="4"/>
  <c r="G246" i="4" s="1"/>
  <c r="R121" i="4"/>
  <c r="F246" i="4" s="1"/>
  <c r="S121" i="4"/>
  <c r="E246" i="4" s="1"/>
  <c r="T121" i="4"/>
  <c r="Q246" i="4" s="1"/>
  <c r="U121" i="4"/>
  <c r="V121" i="4"/>
  <c r="W121" i="4"/>
  <c r="X121" i="4"/>
  <c r="P246" i="4" s="1"/>
  <c r="Y121" i="4"/>
  <c r="Z121" i="4"/>
  <c r="K246" i="4" s="1"/>
  <c r="AA121" i="4"/>
  <c r="AC121" i="4"/>
  <c r="F121" i="4"/>
  <c r="I246" i="4" s="1"/>
  <c r="L246" i="4" l="1"/>
  <c r="O246" i="4"/>
  <c r="H246" i="4"/>
  <c r="S246" i="4" s="1"/>
  <c r="AD118" i="4"/>
  <c r="AD119" i="4"/>
  <c r="AD120" i="4"/>
  <c r="AD118" i="3"/>
  <c r="AD120" i="3"/>
  <c r="E232" i="4" l="1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E235" i="3"/>
  <c r="S233" i="3" l="1"/>
  <c r="S235" i="4"/>
  <c r="S233" i="4"/>
  <c r="S236" i="4"/>
  <c r="S231" i="3"/>
  <c r="S229" i="3"/>
  <c r="S235" i="3"/>
  <c r="S232" i="4"/>
  <c r="S234" i="4"/>
  <c r="S234" i="3"/>
  <c r="S230" i="3"/>
  <c r="S232" i="3"/>
  <c r="S228" i="3"/>
  <c r="E230" i="4" l="1"/>
  <c r="F230" i="4"/>
  <c r="F248" i="4" s="1"/>
  <c r="G230" i="4"/>
  <c r="G248" i="4" s="1"/>
  <c r="H230" i="4"/>
  <c r="I230" i="4"/>
  <c r="J230" i="4"/>
  <c r="J248" i="4" s="1"/>
  <c r="K230" i="4"/>
  <c r="K248" i="4" s="1"/>
  <c r="L230" i="4"/>
  <c r="M230" i="4"/>
  <c r="N230" i="4"/>
  <c r="N248" i="4" s="1"/>
  <c r="O230" i="4"/>
  <c r="O248" i="4" s="1"/>
  <c r="P230" i="4"/>
  <c r="Q230" i="4"/>
  <c r="R230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AD106" i="4"/>
  <c r="AD107" i="4"/>
  <c r="AD112" i="4"/>
  <c r="AD113" i="4"/>
  <c r="AD114" i="4"/>
  <c r="AD104" i="4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E227" i="3"/>
  <c r="E245" i="3" s="1"/>
  <c r="F227" i="3"/>
  <c r="F245" i="3" s="1"/>
  <c r="G227" i="3"/>
  <c r="G245" i="3" s="1"/>
  <c r="H227" i="3"/>
  <c r="H245" i="3" s="1"/>
  <c r="I227" i="3"/>
  <c r="I245" i="3" s="1"/>
  <c r="J227" i="3"/>
  <c r="J245" i="3" s="1"/>
  <c r="K227" i="3"/>
  <c r="K245" i="3" s="1"/>
  <c r="L227" i="3"/>
  <c r="L245" i="3" s="1"/>
  <c r="M227" i="3"/>
  <c r="M245" i="3" s="1"/>
  <c r="N227" i="3"/>
  <c r="N245" i="3" s="1"/>
  <c r="O227" i="3"/>
  <c r="O245" i="3" s="1"/>
  <c r="P227" i="3"/>
  <c r="P245" i="3" s="1"/>
  <c r="Q227" i="3"/>
  <c r="Q245" i="3" s="1"/>
  <c r="R227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AD112" i="3"/>
  <c r="AD113" i="3"/>
  <c r="AD114" i="3"/>
  <c r="E113" i="2"/>
  <c r="F42" i="2"/>
  <c r="F43" i="2"/>
  <c r="F44" i="2"/>
  <c r="F45" i="2"/>
  <c r="H103" i="2"/>
  <c r="H104" i="2"/>
  <c r="H105" i="2"/>
  <c r="H106" i="2"/>
  <c r="H107" i="2"/>
  <c r="H108" i="2"/>
  <c r="F103" i="2"/>
  <c r="F104" i="2"/>
  <c r="F105" i="2"/>
  <c r="F106" i="2"/>
  <c r="F107" i="2"/>
  <c r="H120" i="2"/>
  <c r="F120" i="2"/>
  <c r="F119" i="2"/>
  <c r="F13" i="2"/>
  <c r="H11" i="2"/>
  <c r="H12" i="2"/>
  <c r="H13" i="2"/>
  <c r="F11" i="2"/>
  <c r="F12" i="2"/>
  <c r="H10" i="2"/>
  <c r="F10" i="2"/>
  <c r="H9" i="2"/>
  <c r="F9" i="2"/>
  <c r="Q248" i="4" l="1"/>
  <c r="M248" i="4"/>
  <c r="I248" i="4"/>
  <c r="E248" i="4"/>
  <c r="P248" i="4"/>
  <c r="L248" i="4"/>
  <c r="H248" i="4"/>
  <c r="S230" i="4"/>
  <c r="S231" i="4"/>
  <c r="G21" i="2"/>
  <c r="E21" i="2"/>
  <c r="S248" i="4" l="1"/>
  <c r="H122" i="2"/>
  <c r="F122" i="2"/>
  <c r="H121" i="2"/>
  <c r="F121" i="2"/>
  <c r="AD105" i="4"/>
  <c r="AD107" i="3"/>
  <c r="AD106" i="3"/>
  <c r="AD105" i="3"/>
  <c r="S227" i="3" l="1"/>
  <c r="S245" i="3" s="1"/>
  <c r="AD104" i="3" l="1"/>
  <c r="AD100" i="3"/>
  <c r="AD101" i="3"/>
  <c r="AD102" i="3"/>
  <c r="Q225" i="4" l="1"/>
  <c r="Q226" i="4"/>
  <c r="Q227" i="4"/>
  <c r="Q228" i="4"/>
  <c r="Q229" i="4"/>
  <c r="P225" i="4"/>
  <c r="P226" i="4"/>
  <c r="P227" i="4"/>
  <c r="P228" i="4"/>
  <c r="P229" i="4"/>
  <c r="O225" i="4"/>
  <c r="O226" i="4"/>
  <c r="O227" i="4"/>
  <c r="O228" i="4"/>
  <c r="O229" i="4"/>
  <c r="N225" i="4"/>
  <c r="N226" i="4"/>
  <c r="N227" i="4"/>
  <c r="N228" i="4"/>
  <c r="N229" i="4"/>
  <c r="R191" i="4"/>
  <c r="R192" i="4"/>
  <c r="R193" i="4"/>
  <c r="R194" i="4"/>
  <c r="R195" i="4"/>
  <c r="R196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4" i="4"/>
  <c r="R225" i="4"/>
  <c r="R226" i="4"/>
  <c r="R227" i="4"/>
  <c r="R228" i="4"/>
  <c r="R229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5" i="4"/>
  <c r="R186" i="4"/>
  <c r="R187" i="4"/>
  <c r="R188" i="4"/>
  <c r="R189" i="4"/>
  <c r="R190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4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4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4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4" i="4"/>
  <c r="M225" i="4"/>
  <c r="M226" i="4"/>
  <c r="M227" i="4"/>
  <c r="M228" i="4"/>
  <c r="M229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4" i="4"/>
  <c r="L225" i="4"/>
  <c r="L226" i="4"/>
  <c r="L227" i="4"/>
  <c r="L228" i="4"/>
  <c r="L229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4" i="4"/>
  <c r="K225" i="4"/>
  <c r="K226" i="4"/>
  <c r="K227" i="4"/>
  <c r="K228" i="4"/>
  <c r="K229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4" i="4"/>
  <c r="J225" i="4"/>
  <c r="J226" i="4"/>
  <c r="J227" i="4"/>
  <c r="J228" i="4"/>
  <c r="J229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4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4" i="4"/>
  <c r="I225" i="4"/>
  <c r="I226" i="4"/>
  <c r="I227" i="4"/>
  <c r="I228" i="4"/>
  <c r="I229" i="4"/>
  <c r="H225" i="4"/>
  <c r="H226" i="4"/>
  <c r="H227" i="4"/>
  <c r="H228" i="4"/>
  <c r="H229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4" i="4"/>
  <c r="G225" i="4"/>
  <c r="G226" i="4"/>
  <c r="G227" i="4"/>
  <c r="G228" i="4"/>
  <c r="G229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4" i="4"/>
  <c r="F225" i="4"/>
  <c r="F226" i="4"/>
  <c r="F227" i="4"/>
  <c r="F228" i="4"/>
  <c r="F229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4" i="4"/>
  <c r="E225" i="4"/>
  <c r="S225" i="4" s="1"/>
  <c r="E226" i="4"/>
  <c r="E227" i="4"/>
  <c r="E228" i="4"/>
  <c r="E229" i="4"/>
  <c r="S229" i="4" s="1"/>
  <c r="E133" i="4"/>
  <c r="E134" i="4"/>
  <c r="E135" i="4"/>
  <c r="E136" i="4"/>
  <c r="E137" i="4"/>
  <c r="E138" i="4"/>
  <c r="E139" i="4"/>
  <c r="E140" i="4"/>
  <c r="E141" i="4"/>
  <c r="E142" i="4"/>
  <c r="E143" i="4"/>
  <c r="E144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4" i="4"/>
  <c r="S227" i="4" l="1"/>
  <c r="S228" i="4"/>
  <c r="S226" i="4"/>
  <c r="R188" i="3"/>
  <c r="R189" i="3"/>
  <c r="R190" i="3"/>
  <c r="R191" i="3"/>
  <c r="R192" i="3"/>
  <c r="R193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2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2" i="3"/>
  <c r="R183" i="3"/>
  <c r="R184" i="3"/>
  <c r="R185" i="3"/>
  <c r="R186" i="3"/>
  <c r="R187" i="3"/>
  <c r="Q222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P222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O222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N222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M222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L222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K222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J222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I222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H222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G222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F222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E222" i="3"/>
  <c r="S223" i="3"/>
  <c r="S224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1" i="3"/>
  <c r="S222" i="3" l="1"/>
  <c r="S217" i="3"/>
  <c r="AD99" i="4"/>
  <c r="AD100" i="4"/>
  <c r="AD101" i="4"/>
  <c r="AD102" i="4"/>
  <c r="E72" i="3"/>
  <c r="J194" i="3" s="1"/>
  <c r="F118" i="2" l="1"/>
  <c r="S224" i="4" l="1"/>
  <c r="S211" i="4"/>
  <c r="S212" i="4"/>
  <c r="S213" i="4"/>
  <c r="S222" i="4"/>
  <c r="S221" i="4"/>
  <c r="S220" i="4"/>
  <c r="S219" i="4"/>
  <c r="S218" i="4"/>
  <c r="S217" i="4"/>
  <c r="S216" i="4"/>
  <c r="S215" i="4"/>
  <c r="S214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221" i="3"/>
  <c r="S225" i="3"/>
  <c r="S226" i="3"/>
  <c r="S208" i="3"/>
  <c r="S209" i="3"/>
  <c r="S210" i="3"/>
  <c r="S219" i="3"/>
  <c r="S218" i="3"/>
  <c r="S216" i="3"/>
  <c r="S215" i="3"/>
  <c r="S214" i="3"/>
  <c r="S213" i="3"/>
  <c r="S212" i="3"/>
  <c r="S211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AD103" i="4"/>
  <c r="AD99" i="3"/>
  <c r="AD103" i="3"/>
  <c r="F117" i="2"/>
  <c r="H117" i="2"/>
  <c r="H118" i="2"/>
  <c r="H119" i="2"/>
  <c r="AD95" i="4"/>
  <c r="AD96" i="4"/>
  <c r="AD97" i="4"/>
  <c r="AC98" i="4"/>
  <c r="R223" i="4" s="1"/>
  <c r="AB98" i="4"/>
  <c r="AA98" i="4"/>
  <c r="Z98" i="4"/>
  <c r="K223" i="4" s="1"/>
  <c r="Y98" i="4"/>
  <c r="X98" i="4"/>
  <c r="P223" i="4" s="1"/>
  <c r="W98" i="4"/>
  <c r="V98" i="4"/>
  <c r="U98" i="4"/>
  <c r="T98" i="4"/>
  <c r="Q223" i="4" s="1"/>
  <c r="S98" i="4"/>
  <c r="E223" i="4" s="1"/>
  <c r="R98" i="4"/>
  <c r="F223" i="4" s="1"/>
  <c r="Q98" i="4"/>
  <c r="G223" i="4" s="1"/>
  <c r="P98" i="4"/>
  <c r="O98" i="4"/>
  <c r="N98" i="4"/>
  <c r="M98" i="4"/>
  <c r="N223" i="4" s="1"/>
  <c r="L98" i="4"/>
  <c r="K98" i="4"/>
  <c r="J98" i="4"/>
  <c r="I98" i="4"/>
  <c r="H98" i="4"/>
  <c r="G98" i="4"/>
  <c r="F98" i="4"/>
  <c r="E98" i="4"/>
  <c r="J223" i="4" s="1"/>
  <c r="AC98" i="3"/>
  <c r="R220" i="3" s="1"/>
  <c r="AB98" i="3"/>
  <c r="AA98" i="3"/>
  <c r="Z98" i="3"/>
  <c r="K220" i="3" s="1"/>
  <c r="Y98" i="3"/>
  <c r="X98" i="3"/>
  <c r="P220" i="3" s="1"/>
  <c r="W98" i="3"/>
  <c r="V98" i="3"/>
  <c r="U98" i="3"/>
  <c r="T98" i="3"/>
  <c r="Q220" i="3" s="1"/>
  <c r="S98" i="3"/>
  <c r="E220" i="3" s="1"/>
  <c r="R98" i="3"/>
  <c r="F220" i="3" s="1"/>
  <c r="Q98" i="3"/>
  <c r="G220" i="3" s="1"/>
  <c r="P98" i="3"/>
  <c r="O98" i="3"/>
  <c r="N98" i="3"/>
  <c r="M98" i="3"/>
  <c r="N220" i="3" s="1"/>
  <c r="L98" i="3"/>
  <c r="K98" i="3"/>
  <c r="J98" i="3"/>
  <c r="I98" i="3"/>
  <c r="H98" i="3"/>
  <c r="G98" i="3"/>
  <c r="F98" i="3"/>
  <c r="E98" i="3"/>
  <c r="AD95" i="3"/>
  <c r="AD96" i="3"/>
  <c r="G113" i="2"/>
  <c r="G20" i="2" s="1"/>
  <c r="E20" i="2"/>
  <c r="F110" i="2"/>
  <c r="H110" i="2"/>
  <c r="F111" i="2"/>
  <c r="H111" i="2"/>
  <c r="F112" i="2"/>
  <c r="H112" i="2"/>
  <c r="AD92" i="4"/>
  <c r="AD93" i="4"/>
  <c r="AD94" i="4"/>
  <c r="AD92" i="3"/>
  <c r="AD93" i="3"/>
  <c r="AD94" i="3"/>
  <c r="F108" i="2"/>
  <c r="F109" i="2"/>
  <c r="H109" i="2"/>
  <c r="AD89" i="4"/>
  <c r="AD90" i="4"/>
  <c r="AD91" i="4"/>
  <c r="AD89" i="3"/>
  <c r="AD90" i="3"/>
  <c r="AD91" i="3"/>
  <c r="AD86" i="4"/>
  <c r="AD87" i="4"/>
  <c r="AD88" i="4"/>
  <c r="AD86" i="3"/>
  <c r="AD87" i="3"/>
  <c r="AD88" i="3"/>
  <c r="F101" i="2"/>
  <c r="H101" i="2"/>
  <c r="F102" i="2"/>
  <c r="H102" i="2"/>
  <c r="AC85" i="4"/>
  <c r="R210" i="4" s="1"/>
  <c r="AB85" i="4"/>
  <c r="AA85" i="4"/>
  <c r="Z85" i="4"/>
  <c r="K210" i="4" s="1"/>
  <c r="Y85" i="4"/>
  <c r="X85" i="4"/>
  <c r="P210" i="4" s="1"/>
  <c r="W85" i="4"/>
  <c r="V85" i="4"/>
  <c r="U85" i="4"/>
  <c r="T85" i="4"/>
  <c r="Q210" i="4" s="1"/>
  <c r="S85" i="4"/>
  <c r="E210" i="4" s="1"/>
  <c r="R85" i="4"/>
  <c r="F210" i="4" s="1"/>
  <c r="Q85" i="4"/>
  <c r="G210" i="4" s="1"/>
  <c r="P85" i="4"/>
  <c r="O85" i="4"/>
  <c r="N85" i="4"/>
  <c r="M85" i="4"/>
  <c r="N210" i="4" s="1"/>
  <c r="L85" i="4"/>
  <c r="K85" i="4"/>
  <c r="J85" i="4"/>
  <c r="I85" i="4"/>
  <c r="H85" i="4"/>
  <c r="G85" i="4"/>
  <c r="F85" i="4"/>
  <c r="E85" i="4"/>
  <c r="J210" i="4" s="1"/>
  <c r="AD84" i="4"/>
  <c r="AD83" i="4"/>
  <c r="AD82" i="4"/>
  <c r="AD81" i="4"/>
  <c r="AD80" i="4"/>
  <c r="AD79" i="4"/>
  <c r="AD78" i="4"/>
  <c r="AD77" i="4"/>
  <c r="AD76" i="4"/>
  <c r="AD75" i="4"/>
  <c r="AD74" i="4"/>
  <c r="AD73" i="4"/>
  <c r="AC72" i="4"/>
  <c r="R197" i="4" s="1"/>
  <c r="AB72" i="4"/>
  <c r="AA72" i="4"/>
  <c r="Z72" i="4"/>
  <c r="K197" i="4" s="1"/>
  <c r="Y72" i="4"/>
  <c r="X72" i="4"/>
  <c r="P197" i="4" s="1"/>
  <c r="W72" i="4"/>
  <c r="V72" i="4"/>
  <c r="U72" i="4"/>
  <c r="T72" i="4"/>
  <c r="Q197" i="4" s="1"/>
  <c r="S72" i="4"/>
  <c r="E197" i="4" s="1"/>
  <c r="R72" i="4"/>
  <c r="F197" i="4" s="1"/>
  <c r="Q72" i="4"/>
  <c r="G197" i="4" s="1"/>
  <c r="P72" i="4"/>
  <c r="O72" i="4"/>
  <c r="N72" i="4"/>
  <c r="M72" i="4"/>
  <c r="N197" i="4" s="1"/>
  <c r="L72" i="4"/>
  <c r="K72" i="4"/>
  <c r="J72" i="4"/>
  <c r="I72" i="4"/>
  <c r="H72" i="4"/>
  <c r="G72" i="4"/>
  <c r="F72" i="4"/>
  <c r="E72" i="4"/>
  <c r="J197" i="4" s="1"/>
  <c r="AD71" i="4"/>
  <c r="AD70" i="4"/>
  <c r="AD69" i="4"/>
  <c r="AD68" i="4"/>
  <c r="AD67" i="4"/>
  <c r="AD66" i="4"/>
  <c r="AD65" i="4"/>
  <c r="AD64" i="4"/>
  <c r="AD63" i="4"/>
  <c r="AD62" i="4"/>
  <c r="AD61" i="4"/>
  <c r="AD60" i="4"/>
  <c r="AC59" i="4"/>
  <c r="R184" i="4" s="1"/>
  <c r="AB59" i="4"/>
  <c r="AA59" i="4"/>
  <c r="Z59" i="4"/>
  <c r="K184" i="4" s="1"/>
  <c r="Y59" i="4"/>
  <c r="X59" i="4"/>
  <c r="P184" i="4" s="1"/>
  <c r="W59" i="4"/>
  <c r="V59" i="4"/>
  <c r="U59" i="4"/>
  <c r="T59" i="4"/>
  <c r="Q184" i="4" s="1"/>
  <c r="S59" i="4"/>
  <c r="E184" i="4" s="1"/>
  <c r="R59" i="4"/>
  <c r="F184" i="4" s="1"/>
  <c r="Q59" i="4"/>
  <c r="G184" i="4" s="1"/>
  <c r="P59" i="4"/>
  <c r="O59" i="4"/>
  <c r="N59" i="4"/>
  <c r="M59" i="4"/>
  <c r="N184" i="4" s="1"/>
  <c r="L59" i="4"/>
  <c r="K59" i="4"/>
  <c r="J59" i="4"/>
  <c r="I59" i="4"/>
  <c r="H59" i="4"/>
  <c r="G59" i="4"/>
  <c r="F59" i="4"/>
  <c r="AD59" i="4" s="1"/>
  <c r="E59" i="4"/>
  <c r="J184" i="4" s="1"/>
  <c r="AD58" i="4"/>
  <c r="AD57" i="4"/>
  <c r="AD56" i="4"/>
  <c r="AD55" i="4"/>
  <c r="AD54" i="4"/>
  <c r="AD53" i="4"/>
  <c r="AD52" i="4"/>
  <c r="AD51" i="4"/>
  <c r="AD50" i="4"/>
  <c r="AD49" i="4"/>
  <c r="AD48" i="4"/>
  <c r="AD47" i="4"/>
  <c r="AC46" i="4"/>
  <c r="R171" i="4" s="1"/>
  <c r="AB46" i="4"/>
  <c r="AA46" i="4"/>
  <c r="Z46" i="4"/>
  <c r="K171" i="4" s="1"/>
  <c r="Y46" i="4"/>
  <c r="X46" i="4"/>
  <c r="P171" i="4" s="1"/>
  <c r="W46" i="4"/>
  <c r="V46" i="4"/>
  <c r="U46" i="4"/>
  <c r="T46" i="4"/>
  <c r="Q171" i="4" s="1"/>
  <c r="S46" i="4"/>
  <c r="E171" i="4" s="1"/>
  <c r="R46" i="4"/>
  <c r="F171" i="4" s="1"/>
  <c r="Q46" i="4"/>
  <c r="G171" i="4" s="1"/>
  <c r="P46" i="4"/>
  <c r="O46" i="4"/>
  <c r="N46" i="4"/>
  <c r="M46" i="4"/>
  <c r="N171" i="4" s="1"/>
  <c r="L46" i="4"/>
  <c r="K46" i="4"/>
  <c r="J46" i="4"/>
  <c r="I46" i="4"/>
  <c r="H46" i="4"/>
  <c r="G46" i="4"/>
  <c r="AD46" i="4" s="1"/>
  <c r="F46" i="4"/>
  <c r="E46" i="4"/>
  <c r="J171" i="4" s="1"/>
  <c r="AD45" i="4"/>
  <c r="AD44" i="4"/>
  <c r="AD43" i="4"/>
  <c r="AD42" i="4"/>
  <c r="AD41" i="4"/>
  <c r="AD40" i="4"/>
  <c r="AD39" i="4"/>
  <c r="AD38" i="4"/>
  <c r="AD37" i="4"/>
  <c r="AD36" i="4"/>
  <c r="AD35" i="4"/>
  <c r="AD34" i="4"/>
  <c r="AC33" i="4"/>
  <c r="R158" i="4" s="1"/>
  <c r="AB33" i="4"/>
  <c r="AA33" i="4"/>
  <c r="Z33" i="4"/>
  <c r="K158" i="4" s="1"/>
  <c r="Y33" i="4"/>
  <c r="X33" i="4"/>
  <c r="P158" i="4" s="1"/>
  <c r="W33" i="4"/>
  <c r="V33" i="4"/>
  <c r="U33" i="4"/>
  <c r="O158" i="4" s="1"/>
  <c r="T33" i="4"/>
  <c r="Q158" i="4" s="1"/>
  <c r="S33" i="4"/>
  <c r="E158" i="4" s="1"/>
  <c r="R33" i="4"/>
  <c r="F158" i="4" s="1"/>
  <c r="Q33" i="4"/>
  <c r="G158" i="4" s="1"/>
  <c r="P33" i="4"/>
  <c r="O33" i="4"/>
  <c r="N33" i="4"/>
  <c r="M33" i="4"/>
  <c r="N158" i="4" s="1"/>
  <c r="L33" i="4"/>
  <c r="K33" i="4"/>
  <c r="J33" i="4"/>
  <c r="I33" i="4"/>
  <c r="H33" i="4"/>
  <c r="G33" i="4"/>
  <c r="F33" i="4"/>
  <c r="E33" i="4"/>
  <c r="J158" i="4" s="1"/>
  <c r="AD32" i="4"/>
  <c r="AD31" i="4"/>
  <c r="AD30" i="4"/>
  <c r="AD29" i="4"/>
  <c r="AD28" i="4"/>
  <c r="AD27" i="4"/>
  <c r="AD26" i="4"/>
  <c r="AD25" i="4"/>
  <c r="AD24" i="4"/>
  <c r="AD23" i="4"/>
  <c r="AD22" i="4"/>
  <c r="AD21" i="4"/>
  <c r="AC20" i="4"/>
  <c r="R145" i="4" s="1"/>
  <c r="AB20" i="4"/>
  <c r="AA20" i="4"/>
  <c r="Z20" i="4"/>
  <c r="K145" i="4" s="1"/>
  <c r="Y20" i="4"/>
  <c r="X20" i="4"/>
  <c r="P145" i="4" s="1"/>
  <c r="W20" i="4"/>
  <c r="V20" i="4"/>
  <c r="U20" i="4"/>
  <c r="T20" i="4"/>
  <c r="Q145" i="4" s="1"/>
  <c r="S20" i="4"/>
  <c r="E145" i="4" s="1"/>
  <c r="R20" i="4"/>
  <c r="F145" i="4" s="1"/>
  <c r="Q20" i="4"/>
  <c r="G145" i="4" s="1"/>
  <c r="P20" i="4"/>
  <c r="O20" i="4"/>
  <c r="N20" i="4"/>
  <c r="H145" i="4" s="1"/>
  <c r="M20" i="4"/>
  <c r="N145" i="4" s="1"/>
  <c r="L20" i="4"/>
  <c r="K20" i="4"/>
  <c r="J20" i="4"/>
  <c r="M145" i="4" s="1"/>
  <c r="I20" i="4"/>
  <c r="H20" i="4"/>
  <c r="G20" i="4"/>
  <c r="F20" i="4"/>
  <c r="E20" i="4"/>
  <c r="J145" i="4" s="1"/>
  <c r="AD19" i="4"/>
  <c r="AD18" i="4"/>
  <c r="AD17" i="4"/>
  <c r="AD16" i="4"/>
  <c r="AD15" i="4"/>
  <c r="AD14" i="4"/>
  <c r="AD13" i="4"/>
  <c r="AD12" i="4"/>
  <c r="AD11" i="4"/>
  <c r="AD10" i="4"/>
  <c r="AD9" i="4"/>
  <c r="AD8" i="4"/>
  <c r="AC85" i="3"/>
  <c r="R207" i="3" s="1"/>
  <c r="AB85" i="3"/>
  <c r="AA85" i="3"/>
  <c r="Z85" i="3"/>
  <c r="K207" i="3" s="1"/>
  <c r="Y85" i="3"/>
  <c r="X85" i="3"/>
  <c r="P207" i="3" s="1"/>
  <c r="W85" i="3"/>
  <c r="V85" i="3"/>
  <c r="U85" i="3"/>
  <c r="T85" i="3"/>
  <c r="Q207" i="3" s="1"/>
  <c r="S85" i="3"/>
  <c r="E207" i="3" s="1"/>
  <c r="R85" i="3"/>
  <c r="F207" i="3" s="1"/>
  <c r="Q85" i="3"/>
  <c r="G207" i="3" s="1"/>
  <c r="P85" i="3"/>
  <c r="O85" i="3"/>
  <c r="N85" i="3"/>
  <c r="M85" i="3"/>
  <c r="N207" i="3" s="1"/>
  <c r="L85" i="3"/>
  <c r="K85" i="3"/>
  <c r="J85" i="3"/>
  <c r="I85" i="3"/>
  <c r="H85" i="3"/>
  <c r="G85" i="3"/>
  <c r="F85" i="3"/>
  <c r="AD85" i="3" s="1"/>
  <c r="E85" i="3"/>
  <c r="J207" i="3" s="1"/>
  <c r="AD84" i="3"/>
  <c r="AD83" i="3"/>
  <c r="AD82" i="3"/>
  <c r="AD81" i="3"/>
  <c r="AD80" i="3"/>
  <c r="AD79" i="3"/>
  <c r="AD78" i="3"/>
  <c r="AD77" i="3"/>
  <c r="AD76" i="3"/>
  <c r="AD75" i="3"/>
  <c r="AD74" i="3"/>
  <c r="AD73" i="3"/>
  <c r="AC72" i="3"/>
  <c r="R194" i="3" s="1"/>
  <c r="AB72" i="3"/>
  <c r="AA72" i="3"/>
  <c r="Z72" i="3"/>
  <c r="K194" i="3" s="1"/>
  <c r="Y72" i="3"/>
  <c r="X72" i="3"/>
  <c r="P194" i="3" s="1"/>
  <c r="W72" i="3"/>
  <c r="V72" i="3"/>
  <c r="U72" i="3"/>
  <c r="T72" i="3"/>
  <c r="Q194" i="3" s="1"/>
  <c r="S72" i="3"/>
  <c r="E194" i="3" s="1"/>
  <c r="R72" i="3"/>
  <c r="F194" i="3" s="1"/>
  <c r="Q72" i="3"/>
  <c r="G194" i="3" s="1"/>
  <c r="P72" i="3"/>
  <c r="O72" i="3"/>
  <c r="N72" i="3"/>
  <c r="M72" i="3"/>
  <c r="N194" i="3" s="1"/>
  <c r="L72" i="3"/>
  <c r="K72" i="3"/>
  <c r="J72" i="3"/>
  <c r="I72" i="3"/>
  <c r="H72" i="3"/>
  <c r="G72" i="3"/>
  <c r="AD72" i="3" s="1"/>
  <c r="F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C59" i="3"/>
  <c r="R181" i="3" s="1"/>
  <c r="AB59" i="3"/>
  <c r="AA59" i="3"/>
  <c r="Z59" i="3"/>
  <c r="K181" i="3" s="1"/>
  <c r="Y59" i="3"/>
  <c r="X59" i="3"/>
  <c r="P181" i="3" s="1"/>
  <c r="W59" i="3"/>
  <c r="V59" i="3"/>
  <c r="U59" i="3"/>
  <c r="T59" i="3"/>
  <c r="Q181" i="3" s="1"/>
  <c r="S59" i="3"/>
  <c r="E181" i="3" s="1"/>
  <c r="R59" i="3"/>
  <c r="F181" i="3" s="1"/>
  <c r="Q59" i="3"/>
  <c r="G181" i="3" s="1"/>
  <c r="P59" i="3"/>
  <c r="O59" i="3"/>
  <c r="N59" i="3"/>
  <c r="M59" i="3"/>
  <c r="N181" i="3" s="1"/>
  <c r="L59" i="3"/>
  <c r="K59" i="3"/>
  <c r="J59" i="3"/>
  <c r="I59" i="3"/>
  <c r="H59" i="3"/>
  <c r="G59" i="3"/>
  <c r="AD59" i="3" s="1"/>
  <c r="F59" i="3"/>
  <c r="E59" i="3"/>
  <c r="J181" i="3" s="1"/>
  <c r="AD58" i="3"/>
  <c r="AD57" i="3"/>
  <c r="AD56" i="3"/>
  <c r="AD55" i="3"/>
  <c r="AD54" i="3"/>
  <c r="AD53" i="3"/>
  <c r="AD52" i="3"/>
  <c r="AD51" i="3"/>
  <c r="AD50" i="3"/>
  <c r="AD49" i="3"/>
  <c r="AD48" i="3"/>
  <c r="AD47" i="3"/>
  <c r="AC46" i="3"/>
  <c r="R168" i="3" s="1"/>
  <c r="AB46" i="3"/>
  <c r="AA46" i="3"/>
  <c r="Z46" i="3"/>
  <c r="K168" i="3" s="1"/>
  <c r="Y46" i="3"/>
  <c r="X46" i="3"/>
  <c r="P168" i="3" s="1"/>
  <c r="W46" i="3"/>
  <c r="V46" i="3"/>
  <c r="U46" i="3"/>
  <c r="T46" i="3"/>
  <c r="Q168" i="3" s="1"/>
  <c r="S46" i="3"/>
  <c r="E168" i="3" s="1"/>
  <c r="R46" i="3"/>
  <c r="F168" i="3" s="1"/>
  <c r="Q46" i="3"/>
  <c r="G168" i="3" s="1"/>
  <c r="P46" i="3"/>
  <c r="O46" i="3"/>
  <c r="N46" i="3"/>
  <c r="M46" i="3"/>
  <c r="N168" i="3" s="1"/>
  <c r="L46" i="3"/>
  <c r="K46" i="3"/>
  <c r="J46" i="3"/>
  <c r="I46" i="3"/>
  <c r="H46" i="3"/>
  <c r="G46" i="3"/>
  <c r="F46" i="3"/>
  <c r="E46" i="3"/>
  <c r="J168" i="3" s="1"/>
  <c r="AD45" i="3"/>
  <c r="AD44" i="3"/>
  <c r="AD43" i="3"/>
  <c r="AD42" i="3"/>
  <c r="AD41" i="3"/>
  <c r="AD40" i="3"/>
  <c r="AD39" i="3"/>
  <c r="AD38" i="3"/>
  <c r="AD37" i="3"/>
  <c r="AD36" i="3"/>
  <c r="AD35" i="3"/>
  <c r="AD34" i="3"/>
  <c r="AC33" i="3"/>
  <c r="R155" i="3" s="1"/>
  <c r="AB33" i="3"/>
  <c r="AA33" i="3"/>
  <c r="Z33" i="3"/>
  <c r="K155" i="3" s="1"/>
  <c r="Y33" i="3"/>
  <c r="X33" i="3"/>
  <c r="P155" i="3" s="1"/>
  <c r="W33" i="3"/>
  <c r="V33" i="3"/>
  <c r="U33" i="3"/>
  <c r="T33" i="3"/>
  <c r="Q155" i="3" s="1"/>
  <c r="S33" i="3"/>
  <c r="E155" i="3" s="1"/>
  <c r="R33" i="3"/>
  <c r="F155" i="3" s="1"/>
  <c r="Q33" i="3"/>
  <c r="G155" i="3" s="1"/>
  <c r="P33" i="3"/>
  <c r="O33" i="3"/>
  <c r="N33" i="3"/>
  <c r="M33" i="3"/>
  <c r="N155" i="3" s="1"/>
  <c r="L33" i="3"/>
  <c r="K33" i="3"/>
  <c r="J33" i="3"/>
  <c r="I33" i="3"/>
  <c r="H33" i="3"/>
  <c r="G33" i="3"/>
  <c r="F33" i="3"/>
  <c r="E33" i="3"/>
  <c r="J155" i="3" s="1"/>
  <c r="AD32" i="3"/>
  <c r="AD31" i="3"/>
  <c r="AD30" i="3"/>
  <c r="AD29" i="3"/>
  <c r="AD28" i="3"/>
  <c r="AD27" i="3"/>
  <c r="AD26" i="3"/>
  <c r="AD25" i="3"/>
  <c r="AD24" i="3"/>
  <c r="AD23" i="3"/>
  <c r="AD22" i="3"/>
  <c r="AD33" i="3" s="1"/>
  <c r="AD21" i="3"/>
  <c r="AC20" i="3"/>
  <c r="R142" i="3" s="1"/>
  <c r="AB20" i="3"/>
  <c r="AA20" i="3"/>
  <c r="Z20" i="3"/>
  <c r="K142" i="3" s="1"/>
  <c r="Y20" i="3"/>
  <c r="X20" i="3"/>
  <c r="P142" i="3" s="1"/>
  <c r="W20" i="3"/>
  <c r="V20" i="3"/>
  <c r="U20" i="3"/>
  <c r="T20" i="3"/>
  <c r="Q142" i="3" s="1"/>
  <c r="S20" i="3"/>
  <c r="E142" i="3" s="1"/>
  <c r="R20" i="3"/>
  <c r="F142" i="3" s="1"/>
  <c r="Q20" i="3"/>
  <c r="G142" i="3" s="1"/>
  <c r="P20" i="3"/>
  <c r="O20" i="3"/>
  <c r="N20" i="3"/>
  <c r="M20" i="3"/>
  <c r="N142" i="3" s="1"/>
  <c r="L20" i="3"/>
  <c r="K20" i="3"/>
  <c r="J20" i="3"/>
  <c r="I20" i="3"/>
  <c r="H20" i="3"/>
  <c r="G20" i="3"/>
  <c r="F20" i="3"/>
  <c r="E20" i="3"/>
  <c r="J142" i="3" s="1"/>
  <c r="AD19" i="3"/>
  <c r="AD18" i="3"/>
  <c r="AD17" i="3"/>
  <c r="AD16" i="3"/>
  <c r="AD15" i="3"/>
  <c r="AD14" i="3"/>
  <c r="AD13" i="3"/>
  <c r="AD12" i="3"/>
  <c r="AD11" i="3"/>
  <c r="AD10" i="3"/>
  <c r="AD9" i="3"/>
  <c r="AD8" i="3"/>
  <c r="G100" i="2"/>
  <c r="E100" i="2"/>
  <c r="H99" i="2"/>
  <c r="F99" i="2"/>
  <c r="H98" i="2"/>
  <c r="F98" i="2"/>
  <c r="H97" i="2"/>
  <c r="F97" i="2"/>
  <c r="H96" i="2"/>
  <c r="F96" i="2"/>
  <c r="H95" i="2"/>
  <c r="F95" i="2"/>
  <c r="H94" i="2"/>
  <c r="F94" i="2"/>
  <c r="H93" i="2"/>
  <c r="F93" i="2"/>
  <c r="H92" i="2"/>
  <c r="F92" i="2"/>
  <c r="H91" i="2"/>
  <c r="F91" i="2"/>
  <c r="H90" i="2"/>
  <c r="F90" i="2"/>
  <c r="H89" i="2"/>
  <c r="F89" i="2"/>
  <c r="H88" i="2"/>
  <c r="F88" i="2"/>
  <c r="G87" i="2"/>
  <c r="G18" i="2" s="1"/>
  <c r="E87" i="2"/>
  <c r="E18" i="2" s="1"/>
  <c r="E74" i="2"/>
  <c r="E17" i="2" s="1"/>
  <c r="H86" i="2"/>
  <c r="F86" i="2"/>
  <c r="H85" i="2"/>
  <c r="F85" i="2"/>
  <c r="H84" i="2"/>
  <c r="F84" i="2"/>
  <c r="H83" i="2"/>
  <c r="F83" i="2"/>
  <c r="H82" i="2"/>
  <c r="F82" i="2"/>
  <c r="H81" i="2"/>
  <c r="F81" i="2"/>
  <c r="H80" i="2"/>
  <c r="F80" i="2"/>
  <c r="H79" i="2"/>
  <c r="F79" i="2"/>
  <c r="H78" i="2"/>
  <c r="F78" i="2"/>
  <c r="H77" i="2"/>
  <c r="F77" i="2"/>
  <c r="H76" i="2"/>
  <c r="F76" i="2"/>
  <c r="H75" i="2"/>
  <c r="F75" i="2"/>
  <c r="G74" i="2"/>
  <c r="G17" i="2" s="1"/>
  <c r="H73" i="2"/>
  <c r="F73" i="2"/>
  <c r="H72" i="2"/>
  <c r="F72" i="2"/>
  <c r="H71" i="2"/>
  <c r="F71" i="2"/>
  <c r="H70" i="2"/>
  <c r="F70" i="2"/>
  <c r="H69" i="2"/>
  <c r="F69" i="2"/>
  <c r="H68" i="2"/>
  <c r="F68" i="2"/>
  <c r="H67" i="2"/>
  <c r="F67" i="2"/>
  <c r="H66" i="2"/>
  <c r="F66" i="2"/>
  <c r="H65" i="2"/>
  <c r="F65" i="2"/>
  <c r="H64" i="2"/>
  <c r="F64" i="2"/>
  <c r="H63" i="2"/>
  <c r="F63" i="2"/>
  <c r="H62" i="2"/>
  <c r="F62" i="2"/>
  <c r="G61" i="2"/>
  <c r="G16" i="2" s="1"/>
  <c r="E61" i="2"/>
  <c r="E16" i="2" s="1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G48" i="2"/>
  <c r="G15" i="2" s="1"/>
  <c r="E48" i="2"/>
  <c r="E15" i="2" s="1"/>
  <c r="H47" i="2"/>
  <c r="F47" i="2"/>
  <c r="H46" i="2"/>
  <c r="F46" i="2"/>
  <c r="H45" i="2"/>
  <c r="H44" i="2"/>
  <c r="H43" i="2"/>
  <c r="H42" i="2"/>
  <c r="H41" i="2"/>
  <c r="F41" i="2"/>
  <c r="H40" i="2"/>
  <c r="F40" i="2"/>
  <c r="H39" i="2"/>
  <c r="F39" i="2"/>
  <c r="H38" i="2"/>
  <c r="F38" i="2"/>
  <c r="H37" i="2"/>
  <c r="F37" i="2"/>
  <c r="H36" i="2"/>
  <c r="F36" i="2"/>
  <c r="G35" i="2"/>
  <c r="G14" i="2" s="1"/>
  <c r="H14" i="2" s="1"/>
  <c r="E35" i="2"/>
  <c r="E14" i="2" s="1"/>
  <c r="F14" i="2" s="1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G19" i="2"/>
  <c r="H19" i="2" s="1"/>
  <c r="E19" i="2"/>
  <c r="AD33" i="4"/>
  <c r="AD46" i="3"/>
  <c r="AD98" i="4" l="1"/>
  <c r="AF392" i="4"/>
  <c r="AD20" i="3"/>
  <c r="S155" i="3"/>
  <c r="AD72" i="4"/>
  <c r="L207" i="3"/>
  <c r="I171" i="4"/>
  <c r="M171" i="4"/>
  <c r="H171" i="4"/>
  <c r="O184" i="4"/>
  <c r="L184" i="4"/>
  <c r="O223" i="4"/>
  <c r="L223" i="4"/>
  <c r="I145" i="4"/>
  <c r="L158" i="4"/>
  <c r="S142" i="3"/>
  <c r="O210" i="4"/>
  <c r="L210" i="4"/>
  <c r="O220" i="3"/>
  <c r="L220" i="3"/>
  <c r="F19" i="2"/>
  <c r="AD20" i="4"/>
  <c r="O197" i="4"/>
  <c r="L197" i="4"/>
  <c r="L155" i="3"/>
  <c r="O181" i="3"/>
  <c r="L181" i="3"/>
  <c r="F15" i="2"/>
  <c r="F16" i="2"/>
  <c r="H17" i="2"/>
  <c r="F18" i="2"/>
  <c r="F20" i="2"/>
  <c r="F21" i="2"/>
  <c r="H15" i="2"/>
  <c r="H16" i="2"/>
  <c r="F17" i="2"/>
  <c r="H18" i="2"/>
  <c r="H20" i="2"/>
  <c r="H21" i="2"/>
  <c r="I197" i="4"/>
  <c r="M197" i="4"/>
  <c r="H197" i="4"/>
  <c r="AD85" i="4"/>
  <c r="I210" i="4"/>
  <c r="M210" i="4"/>
  <c r="O145" i="4"/>
  <c r="L145" i="4"/>
  <c r="O171" i="4"/>
  <c r="L171" i="4"/>
  <c r="S171" i="4" s="1"/>
  <c r="I220" i="3"/>
  <c r="O194" i="3"/>
  <c r="L194" i="3"/>
  <c r="O142" i="3"/>
  <c r="L142" i="3"/>
  <c r="I155" i="3"/>
  <c r="M155" i="3"/>
  <c r="H155" i="3"/>
  <c r="O168" i="3"/>
  <c r="L168" i="3"/>
  <c r="O207" i="3"/>
  <c r="M220" i="3"/>
  <c r="H210" i="4"/>
  <c r="I158" i="4"/>
  <c r="M158" i="4"/>
  <c r="H158" i="4"/>
  <c r="I184" i="4"/>
  <c r="M184" i="4"/>
  <c r="H184" i="4"/>
  <c r="I223" i="4"/>
  <c r="M223" i="4"/>
  <c r="H223" i="4"/>
  <c r="I181" i="3"/>
  <c r="M181" i="3"/>
  <c r="H181" i="3"/>
  <c r="I194" i="3"/>
  <c r="M194" i="3"/>
  <c r="H194" i="3"/>
  <c r="H220" i="3"/>
  <c r="I142" i="3"/>
  <c r="M142" i="3"/>
  <c r="H142" i="3"/>
  <c r="O155" i="3"/>
  <c r="I168" i="3"/>
  <c r="M168" i="3"/>
  <c r="H168" i="3"/>
  <c r="I207" i="3"/>
  <c r="M207" i="3"/>
  <c r="H207" i="3"/>
  <c r="J220" i="3"/>
  <c r="S210" i="4" l="1"/>
  <c r="S158" i="4"/>
  <c r="S181" i="3"/>
  <c r="S197" i="4"/>
  <c r="S145" i="4"/>
  <c r="S220" i="3"/>
  <c r="S168" i="3"/>
  <c r="S194" i="3"/>
  <c r="S223" i="4"/>
  <c r="S184" i="4"/>
  <c r="S207" i="3"/>
</calcChain>
</file>

<file path=xl/sharedStrings.xml><?xml version="1.0" encoding="utf-8"?>
<sst xmlns="http://schemas.openxmlformats.org/spreadsheetml/2006/main" count="701" uniqueCount="84">
  <si>
    <t>ESTADÍSTICAS DE SERVICIO DE TRAFICO</t>
  </si>
  <si>
    <t xml:space="preserve">DE LARGA DISTANCIA NACIONAL </t>
  </si>
  <si>
    <t>INDICE</t>
  </si>
  <si>
    <t>&gt;</t>
  </si>
  <si>
    <t xml:space="preserve">5.1 Tráfico de Larga Distancia Nacional en miles de minutos </t>
  </si>
  <si>
    <t xml:space="preserve">5.2 Larga Distancia Nacional Miles de minutos de Salida por zona primaria </t>
  </si>
  <si>
    <t>5.3 Larga Distancia Nacional Miles de Llamadas de Salida por zona primaria</t>
  </si>
  <si>
    <t>TRAFICO DE LARGA DISTANCIA NACIONAL</t>
  </si>
  <si>
    <t>&lt;&lt; VOLVER</t>
  </si>
  <si>
    <t>Periodo Anual</t>
  </si>
  <si>
    <t xml:space="preserve">Miles de Minutos </t>
  </si>
  <si>
    <t xml:space="preserve">Crecimiento Anual </t>
  </si>
  <si>
    <t xml:space="preserve">Miles de Llamadas </t>
  </si>
  <si>
    <t>Año</t>
  </si>
  <si>
    <t>Mes</t>
  </si>
  <si>
    <t>Miles de minutos</t>
  </si>
  <si>
    <t xml:space="preserve">Crecimiento Mensual </t>
  </si>
  <si>
    <t>Miles de llamadas</t>
  </si>
  <si>
    <t xml:space="preserve">Ene 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</si>
  <si>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</si>
  <si>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</si>
  <si>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</si>
  <si>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</si>
  <si>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</si>
  <si>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</si>
  <si>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</si>
  <si>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</si>
  <si>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</si>
  <si>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</si>
  <si>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</si>
  <si>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Feb </t>
  </si>
  <si>
    <t>Total 2006</t>
  </si>
  <si>
    <t>Total 2007</t>
  </si>
  <si>
    <t>Total 2008</t>
  </si>
  <si>
    <t>Total 2009</t>
  </si>
  <si>
    <t>Total 2010</t>
  </si>
  <si>
    <t>Ene</t>
  </si>
  <si>
    <t>Total 2011</t>
  </si>
  <si>
    <t>TRÁFICO DE SALIDA POR ZONA PRIMARIA EN  MILES DE MINUTOS</t>
  </si>
  <si>
    <t>Santiago</t>
  </si>
  <si>
    <t xml:space="preserve">Valparaíso </t>
  </si>
  <si>
    <t>Quillota</t>
  </si>
  <si>
    <t xml:space="preserve">Los Andes </t>
  </si>
  <si>
    <t xml:space="preserve">San Antonio </t>
  </si>
  <si>
    <t xml:space="preserve">Concepción </t>
  </si>
  <si>
    <t xml:space="preserve">Chillán </t>
  </si>
  <si>
    <t xml:space="preserve">Los Ángeles </t>
  </si>
  <si>
    <t>Temuco</t>
  </si>
  <si>
    <t xml:space="preserve">La Serena </t>
  </si>
  <si>
    <t>Copiapo</t>
  </si>
  <si>
    <t>Ovalle</t>
  </si>
  <si>
    <t>Antofagasta</t>
  </si>
  <si>
    <t>Iquique</t>
  </si>
  <si>
    <t xml:space="preserve">Arica </t>
  </si>
  <si>
    <t xml:space="preserve">Punta Arenas </t>
  </si>
  <si>
    <t>Valdivia</t>
  </si>
  <si>
    <t xml:space="preserve">Osorno </t>
  </si>
  <si>
    <t>Pto. Montt</t>
  </si>
  <si>
    <t xml:space="preserve">Coyhaique </t>
  </si>
  <si>
    <t xml:space="preserve">Talca </t>
  </si>
  <si>
    <t>Rancagua</t>
  </si>
  <si>
    <t xml:space="preserve">Linares </t>
  </si>
  <si>
    <t xml:space="preserve">Curicó </t>
  </si>
  <si>
    <t xml:space="preserve">Total Nacional </t>
  </si>
  <si>
    <t>TRÁFICO DE SALIDA POR ZONA PRIMARIA EN  MILES DE LLAMADAS</t>
  </si>
  <si>
    <t>No Identificado</t>
  </si>
  <si>
    <t xml:space="preserve"> </t>
  </si>
  <si>
    <t>Total 2012</t>
  </si>
  <si>
    <t>TRÁFICO DE SALIDA POR ÁREA EN  MILES DE MINUTOS</t>
  </si>
  <si>
    <t>Arica</t>
  </si>
  <si>
    <t>Atacama-Coquimbo</t>
  </si>
  <si>
    <t>Valparaíso</t>
  </si>
  <si>
    <t xml:space="preserve">Santiago </t>
  </si>
  <si>
    <t>Coyhaique</t>
  </si>
  <si>
    <t>Punta Arenas</t>
  </si>
  <si>
    <t>Maule</t>
  </si>
  <si>
    <t>Bío-Bío</t>
  </si>
  <si>
    <t>Los Ríos-Los Lagos</t>
  </si>
  <si>
    <t>TRÁFICO DE SALIDA POR ÁREA EN  MILES DE LLAMADAS</t>
  </si>
  <si>
    <t>Los Ríos- Los Lagos</t>
  </si>
  <si>
    <t>Total 2013</t>
  </si>
  <si>
    <t>VAR.TRIM. Q12013-Q12014</t>
  </si>
  <si>
    <t>Subtotal 2014</t>
  </si>
  <si>
    <t>VAR.TRIM. Q32013-Q32014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</si>
</sst>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\ _€_-;\-* #,##0\ _€_-;_-* &quot;-&quot;??\ _€_-;_-@_-"/>
    <numFmt numFmtId="165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indexed="12"/>
      <name val="Arial"/>
      <family val="2"/>
    </font>
    <font>
      <b/>
      <i/>
      <sz val="9"/>
      <color indexed="44"/>
      <name val="Arial"/>
      <family val="2"/>
    </font>
    <font>
      <sz val="9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b/>
      <u/>
      <sz val="8"/>
      <color indexed="9"/>
      <name val="Arial"/>
      <family val="2"/>
    </font>
    <font>
      <u/>
      <sz val="8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8"/>
      <color indexed="23"/>
      <name val="Arial"/>
      <family val="2"/>
    </font>
    <font>
      <u/>
      <sz val="8"/>
      <color indexed="23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4" fillId="0" borderId="0"/>
    <xf numFmtId="0" fontId="5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center"/>
    </xf>
    <xf numFmtId="0" fontId="6" fillId="0" borderId="0" xfId="2" applyFont="1" applyFill="1" applyAlignment="1" applyProtection="1"/>
    <xf numFmtId="0" fontId="7" fillId="0" borderId="0" xfId="2" applyFont="1" applyFill="1" applyBorder="1" applyAlignment="1" applyProtection="1">
      <alignment horizontal="left"/>
    </xf>
    <xf numFmtId="0" fontId="8" fillId="0" borderId="0" xfId="0" applyFont="1" applyFill="1"/>
    <xf numFmtId="0" fontId="5" fillId="0" borderId="0" xfId="2" applyFill="1" applyAlignment="1" applyProtection="1"/>
    <xf numFmtId="0" fontId="9" fillId="0" borderId="0" xfId="0" applyFont="1" applyFill="1"/>
    <xf numFmtId="0" fontId="10" fillId="0" borderId="0" xfId="0" applyFont="1" applyFill="1" applyBorder="1"/>
    <xf numFmtId="0" fontId="11" fillId="0" borderId="0" xfId="2" applyFont="1" applyFill="1" applyAlignment="1" applyProtection="1"/>
    <xf numFmtId="0" fontId="1" fillId="0" borderId="0" xfId="0" applyFont="1" applyFill="1" applyBorder="1" applyAlignment="1"/>
    <xf numFmtId="164" fontId="3" fillId="0" borderId="2" xfId="3" applyNumberFormat="1" applyFont="1" applyFill="1" applyBorder="1"/>
    <xf numFmtId="164" fontId="3" fillId="0" borderId="3" xfId="3" applyNumberFormat="1" applyFont="1" applyFill="1" applyBorder="1"/>
    <xf numFmtId="164" fontId="3" fillId="0" borderId="4" xfId="3" applyNumberFormat="1" applyFont="1" applyFill="1" applyBorder="1"/>
    <xf numFmtId="165" fontId="3" fillId="0" borderId="5" xfId="4" applyNumberFormat="1" applyFont="1" applyFill="1" applyBorder="1" applyAlignment="1">
      <alignment horizontal="center"/>
    </xf>
    <xf numFmtId="164" fontId="3" fillId="0" borderId="4" xfId="0" applyNumberFormat="1" applyFont="1" applyFill="1" applyBorder="1"/>
    <xf numFmtId="164" fontId="3" fillId="0" borderId="6" xfId="0" applyNumberFormat="1" applyFont="1" applyFill="1" applyBorder="1"/>
    <xf numFmtId="0" fontId="12" fillId="2" borderId="9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/>
    </xf>
    <xf numFmtId="164" fontId="3" fillId="0" borderId="11" xfId="3" applyNumberFormat="1" applyFont="1" applyFill="1" applyBorder="1"/>
    <xf numFmtId="0" fontId="13" fillId="0" borderId="12" xfId="0" applyFont="1" applyFill="1" applyBorder="1" applyAlignment="1"/>
    <xf numFmtId="0" fontId="13" fillId="0" borderId="12" xfId="0" applyFont="1" applyFill="1" applyBorder="1" applyAlignment="1">
      <alignment horizontal="center"/>
    </xf>
    <xf numFmtId="10" fontId="3" fillId="0" borderId="5" xfId="4" applyNumberFormat="1" applyFont="1" applyFill="1" applyBorder="1" applyAlignment="1">
      <alignment horizontal="center"/>
    </xf>
    <xf numFmtId="164" fontId="3" fillId="0" borderId="0" xfId="3" applyNumberFormat="1" applyFont="1" applyFill="1" applyBorder="1"/>
    <xf numFmtId="0" fontId="13" fillId="0" borderId="13" xfId="0" applyFont="1" applyFill="1" applyBorder="1" applyAlignment="1"/>
    <xf numFmtId="0" fontId="13" fillId="0" borderId="13" xfId="0" applyFont="1" applyFill="1" applyBorder="1" applyAlignment="1">
      <alignment horizontal="center"/>
    </xf>
    <xf numFmtId="164" fontId="13" fillId="0" borderId="6" xfId="3" applyNumberFormat="1" applyFont="1" applyFill="1" applyBorder="1"/>
    <xf numFmtId="10" fontId="13" fillId="0" borderId="7" xfId="4" applyNumberFormat="1" applyFont="1" applyFill="1" applyBorder="1" applyAlignment="1">
      <alignment horizontal="center"/>
    </xf>
    <xf numFmtId="164" fontId="13" fillId="0" borderId="8" xfId="3" applyNumberFormat="1" applyFont="1" applyFill="1" applyBorder="1"/>
    <xf numFmtId="10" fontId="3" fillId="0" borderId="7" xfId="4" applyNumberFormat="1" applyFont="1" applyFill="1" applyBorder="1" applyAlignment="1">
      <alignment horizontal="center"/>
    </xf>
    <xf numFmtId="10" fontId="3" fillId="0" borderId="3" xfId="4" applyNumberFormat="1" applyFont="1" applyFill="1" applyBorder="1" applyAlignment="1">
      <alignment horizontal="center"/>
    </xf>
    <xf numFmtId="0" fontId="13" fillId="0" borderId="10" xfId="0" applyFont="1" applyFill="1" applyBorder="1" applyAlignment="1">
      <alignment horizontal="left"/>
    </xf>
    <xf numFmtId="164" fontId="3" fillId="0" borderId="2" xfId="3" applyNumberFormat="1" applyFont="1" applyFill="1" applyBorder="1" applyAlignment="1"/>
    <xf numFmtId="164" fontId="3" fillId="0" borderId="11" xfId="3" applyNumberFormat="1" applyFont="1" applyFill="1" applyBorder="1" applyAlignment="1"/>
    <xf numFmtId="0" fontId="13" fillId="0" borderId="12" xfId="0" applyFont="1" applyFill="1" applyBorder="1" applyAlignment="1">
      <alignment horizontal="left"/>
    </xf>
    <xf numFmtId="164" fontId="3" fillId="0" borderId="4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3" fillId="0" borderId="12" xfId="3" applyNumberFormat="1" applyFont="1" applyFill="1" applyBorder="1" applyAlignment="1">
      <alignment horizontal="left"/>
    </xf>
    <xf numFmtId="0" fontId="13" fillId="0" borderId="13" xfId="0" applyFont="1" applyFill="1" applyBorder="1" applyAlignment="1">
      <alignment horizontal="left"/>
    </xf>
    <xf numFmtId="164" fontId="13" fillId="0" borderId="6" xfId="0" applyNumberFormat="1" applyFont="1" applyFill="1" applyBorder="1" applyAlignment="1"/>
    <xf numFmtId="164" fontId="13" fillId="0" borderId="8" xfId="0" applyNumberFormat="1" applyFont="1" applyFill="1" applyBorder="1" applyAlignment="1"/>
    <xf numFmtId="164" fontId="3" fillId="0" borderId="2" xfId="0" applyNumberFormat="1" applyFont="1" applyFill="1" applyBorder="1" applyAlignment="1"/>
    <xf numFmtId="164" fontId="3" fillId="0" borderId="11" xfId="0" applyNumberFormat="1" applyFont="1" applyFill="1" applyBorder="1" applyAlignment="1"/>
    <xf numFmtId="164" fontId="3" fillId="0" borderId="0" xfId="0" applyNumberFormat="1" applyFont="1" applyFill="1" applyBorder="1"/>
    <xf numFmtId="164" fontId="13" fillId="0" borderId="6" xfId="0" applyNumberFormat="1" applyFont="1" applyFill="1" applyBorder="1"/>
    <xf numFmtId="164" fontId="13" fillId="0" borderId="8" xfId="0" applyNumberFormat="1" applyFont="1" applyFill="1" applyBorder="1"/>
    <xf numFmtId="0" fontId="13" fillId="0" borderId="10" xfId="3" applyNumberFormat="1" applyFont="1" applyFill="1" applyBorder="1" applyAlignment="1">
      <alignment horizontal="left"/>
    </xf>
    <xf numFmtId="164" fontId="3" fillId="0" borderId="2" xfId="0" applyNumberFormat="1" applyFont="1" applyFill="1" applyBorder="1"/>
    <xf numFmtId="164" fontId="3" fillId="0" borderId="11" xfId="0" applyNumberFormat="1" applyFont="1" applyFill="1" applyBorder="1"/>
    <xf numFmtId="0" fontId="13" fillId="0" borderId="13" xfId="0" applyFont="1" applyFill="1" applyBorder="1"/>
    <xf numFmtId="0" fontId="17" fillId="0" borderId="0" xfId="0" applyFont="1"/>
    <xf numFmtId="0" fontId="15" fillId="0" borderId="0" xfId="2" applyFont="1" applyFill="1" applyAlignment="1" applyProtection="1"/>
    <xf numFmtId="0" fontId="3" fillId="0" borderId="0" xfId="0" applyFont="1"/>
    <xf numFmtId="0" fontId="5" fillId="0" borderId="0" xfId="2" applyAlignment="1" applyProtection="1"/>
    <xf numFmtId="0" fontId="14" fillId="0" borderId="0" xfId="0" applyFont="1" applyFill="1"/>
    <xf numFmtId="0" fontId="1" fillId="0" borderId="0" xfId="0" applyFont="1" applyFill="1" applyBorder="1"/>
    <xf numFmtId="0" fontId="12" fillId="2" borderId="9" xfId="0" applyFont="1" applyFill="1" applyBorder="1" applyAlignment="1"/>
    <xf numFmtId="0" fontId="12" fillId="2" borderId="9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164" fontId="3" fillId="0" borderId="10" xfId="3" applyNumberFormat="1" applyFont="1" applyFill="1" applyBorder="1"/>
    <xf numFmtId="164" fontId="3" fillId="0" borderId="12" xfId="3" applyNumberFormat="1" applyFont="1" applyFill="1" applyBorder="1"/>
    <xf numFmtId="164" fontId="3" fillId="0" borderId="11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0" fillId="0" borderId="0" xfId="0" applyNumberForma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164" fontId="13" fillId="0" borderId="0" xfId="3" applyNumberFormat="1" applyFont="1" applyFill="1" applyBorder="1"/>
    <xf numFmtId="10" fontId="3" fillId="0" borderId="0" xfId="4" applyNumberFormat="1" applyFont="1" applyFill="1" applyBorder="1" applyAlignment="1">
      <alignment horizontal="center"/>
    </xf>
    <xf numFmtId="164" fontId="13" fillId="0" borderId="8" xfId="3" applyNumberFormat="1" applyFont="1" applyFill="1" applyBorder="1" applyAlignment="1">
      <alignment horizontal="center"/>
    </xf>
    <xf numFmtId="0" fontId="13" fillId="0" borderId="14" xfId="1" applyFont="1" applyFill="1" applyBorder="1"/>
    <xf numFmtId="0" fontId="13" fillId="0" borderId="15" xfId="0" applyFont="1" applyFill="1" applyBorder="1"/>
    <xf numFmtId="165" fontId="13" fillId="0" borderId="0" xfId="4" applyNumberFormat="1" applyFont="1" applyFill="1" applyBorder="1"/>
    <xf numFmtId="165" fontId="13" fillId="0" borderId="14" xfId="4" applyNumberFormat="1" applyFont="1" applyFill="1" applyBorder="1"/>
    <xf numFmtId="165" fontId="13" fillId="0" borderId="1" xfId="4" applyNumberFormat="1" applyFont="1" applyFill="1" applyBorder="1"/>
    <xf numFmtId="164" fontId="13" fillId="0" borderId="0" xfId="3" applyNumberFormat="1" applyFont="1" applyFill="1" applyBorder="1" applyAlignment="1">
      <alignment horizontal="center"/>
    </xf>
    <xf numFmtId="165" fontId="13" fillId="0" borderId="14" xfId="4" applyNumberFormat="1" applyFont="1" applyFill="1" applyBorder="1" applyAlignment="1">
      <alignment horizontal="center"/>
    </xf>
    <xf numFmtId="165" fontId="13" fillId="0" borderId="1" xfId="4" applyNumberFormat="1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1" applyFont="1" applyFill="1" applyBorder="1"/>
    <xf numFmtId="164" fontId="13" fillId="0" borderId="13" xfId="3" applyNumberFormat="1" applyFont="1" applyFill="1" applyBorder="1"/>
    <xf numFmtId="164" fontId="13" fillId="0" borderId="13" xfId="3" applyNumberFormat="1" applyFont="1" applyFill="1" applyBorder="1" applyAlignment="1">
      <alignment horizontal="center"/>
    </xf>
    <xf numFmtId="165" fontId="13" fillId="0" borderId="0" xfId="4" applyNumberFormat="1" applyFont="1" applyFill="1" applyBorder="1" applyAlignment="1">
      <alignment horizontal="center"/>
    </xf>
    <xf numFmtId="0" fontId="12" fillId="2" borderId="9" xfId="0" applyFont="1" applyFill="1" applyBorder="1" applyAlignment="1">
      <alignment wrapText="1"/>
    </xf>
    <xf numFmtId="0" fontId="12" fillId="2" borderId="9" xfId="0" applyFont="1" applyFill="1" applyBorder="1" applyAlignment="1">
      <alignment horizontal="center" wrapText="1"/>
    </xf>
    <xf numFmtId="43" fontId="13" fillId="0" borderId="0" xfId="3" applyFont="1" applyFill="1" applyBorder="1" applyAlignment="1">
      <alignment horizontal="center"/>
    </xf>
    <xf numFmtId="0" fontId="0" fillId="0" borderId="0" xfId="0" applyBorder="1"/>
    <xf numFmtId="0" fontId="12" fillId="2" borderId="14" xfId="0" applyFont="1" applyFill="1" applyBorder="1" applyAlignment="1">
      <alignment horizontal="center" vertical="center" wrapText="1"/>
    </xf>
    <xf numFmtId="164" fontId="0" fillId="0" borderId="0" xfId="0" applyNumberFormat="1" applyBorder="1"/>
    <xf numFmtId="0" fontId="13" fillId="0" borderId="4" xfId="0" applyFont="1" applyFill="1" applyBorder="1" applyAlignment="1">
      <alignment horizontal="center"/>
    </xf>
    <xf numFmtId="164" fontId="13" fillId="0" borderId="4" xfId="3" applyNumberFormat="1" applyFont="1" applyFill="1" applyBorder="1"/>
    <xf numFmtId="0" fontId="13" fillId="0" borderId="2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left"/>
    </xf>
    <xf numFmtId="0" fontId="13" fillId="0" borderId="4" xfId="0" applyFont="1" applyFill="1" applyBorder="1" applyAlignment="1"/>
    <xf numFmtId="0" fontId="13" fillId="0" borderId="6" xfId="0" applyFont="1" applyFill="1" applyBorder="1" applyAlignment="1"/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65" fontId="13" fillId="0" borderId="11" xfId="4" applyNumberFormat="1" applyFont="1" applyFill="1" applyBorder="1"/>
    <xf numFmtId="165" fontId="13" fillId="0" borderId="15" xfId="4" applyNumberFormat="1" applyFont="1" applyFill="1" applyBorder="1" applyAlignment="1">
      <alignment horizontal="center"/>
    </xf>
    <xf numFmtId="165" fontId="13" fillId="0" borderId="15" xfId="4" applyNumberFormat="1" applyFont="1" applyFill="1" applyBorder="1"/>
    <xf numFmtId="0" fontId="13" fillId="0" borderId="2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164" fontId="3" fillId="0" borderId="5" xfId="3" applyNumberFormat="1" applyFont="1" applyFill="1" applyBorder="1"/>
    <xf numFmtId="164" fontId="13" fillId="0" borderId="7" xfId="3" applyNumberFormat="1" applyFont="1" applyFill="1" applyBorder="1"/>
    <xf numFmtId="164" fontId="13" fillId="0" borderId="7" xfId="3" applyNumberFormat="1" applyFont="1" applyFill="1" applyBorder="1" applyAlignment="1">
      <alignment horizontal="center"/>
    </xf>
    <xf numFmtId="164" fontId="13" fillId="0" borderId="5" xfId="3" applyNumberFormat="1" applyFont="1" applyFill="1" applyBorder="1"/>
    <xf numFmtId="0" fontId="12" fillId="2" borderId="11" xfId="0" applyFont="1" applyFill="1" applyBorder="1" applyAlignment="1">
      <alignment horizontal="center" vertical="center" wrapText="1"/>
    </xf>
    <xf numFmtId="164" fontId="13" fillId="0" borderId="5" xfId="3" applyNumberFormat="1" applyFont="1" applyFill="1" applyBorder="1" applyAlignment="1">
      <alignment horizontal="center"/>
    </xf>
    <xf numFmtId="0" fontId="0" fillId="0" borderId="4" xfId="0" applyBorder="1"/>
    <xf numFmtId="0" fontId="0" fillId="0" borderId="12" xfId="0" applyBorder="1"/>
    <xf numFmtId="165" fontId="13" fillId="0" borderId="9" xfId="4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164" fontId="3" fillId="0" borderId="2" xfId="3" applyNumberFormat="1" applyFont="1" applyFill="1" applyBorder="1" applyAlignment="1">
      <alignment horizontal="center"/>
    </xf>
    <xf numFmtId="164" fontId="3" fillId="0" borderId="4" xfId="3" applyNumberFormat="1" applyFont="1" applyFill="1" applyBorder="1" applyAlignment="1">
      <alignment horizontal="center"/>
    </xf>
    <xf numFmtId="164" fontId="13" fillId="0" borderId="6" xfId="3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65" fontId="0" fillId="0" borderId="0" xfId="4" applyNumberFormat="1" applyFont="1"/>
    <xf numFmtId="165" fontId="3" fillId="0" borderId="7" xfId="4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9" fillId="0" borderId="2" xfId="0" applyFont="1" applyBorder="1" applyAlignment="1">
      <alignment horizontal="left"/>
    </xf>
    <xf numFmtId="164" fontId="13" fillId="0" borderId="12" xfId="3" applyNumberFormat="1" applyFont="1" applyFill="1" applyBorder="1"/>
    <xf numFmtId="0" fontId="19" fillId="0" borderId="10" xfId="0" applyFont="1" applyBorder="1" applyAlignment="1">
      <alignment horizontal="left"/>
    </xf>
    <xf numFmtId="0" fontId="13" fillId="0" borderId="11" xfId="0" applyFont="1" applyFill="1" applyBorder="1" applyAlignment="1">
      <alignment horizontal="center"/>
    </xf>
    <xf numFmtId="164" fontId="13" fillId="0" borderId="4" xfId="3" applyNumberFormat="1" applyFont="1" applyFill="1" applyBorder="1" applyAlignment="1">
      <alignment horizontal="center"/>
    </xf>
    <xf numFmtId="10" fontId="13" fillId="0" borderId="5" xfId="4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" xfId="4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5">
    <cellStyle name="%" xfId="1"/>
    <cellStyle name="Hipervínculo" xfId="2" builtinId="8"/>
    <cellStyle name="Millares" xfId="3" builtinId="3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/>
                </a:solidFill>
              </a:defRPr>
            </a:pPr>
            <a:r>
              <a:rPr lang="en-US">
                <a:solidFill>
                  <a:schemeClr val="tx2"/>
                </a:solidFill>
              </a:rPr>
              <a:t>Tráfico Larga</a:t>
            </a:r>
            <a:r>
              <a:rPr lang="en-US" baseline="0">
                <a:solidFill>
                  <a:schemeClr val="tx2"/>
                </a:solidFill>
              </a:rPr>
              <a:t> Distancia Nacional</a:t>
            </a:r>
            <a:endParaRPr lang="en-US">
              <a:solidFill>
                <a:schemeClr val="tx2"/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'5.1.LDN'!$E$7</c:f>
              <c:strCache>
                <c:ptCount val="1"/>
                <c:pt idx="0">
                  <c:v>Miles de Minutos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'5.1.LDN'!$C$8:$D$21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strCache>
            </c:strRef>
          </c:cat>
          <c:val>
            <c:numRef>
              <c:f>'5.1.LDN'!$E$8:$E$21</c:f>
              <c:numCache>
                <c:formatCode>_-* #,##0\ _€_-;\-* #,##0\ _€_-;_-* "-"??\ _€_-;_-@_-</c:formatCode>
                <c:ptCount val="14"/>
                <c:pt idx="0">
                  <c:v>2345346.5575000015</c:v>
                </c:pt>
                <c:pt idx="1">
                  <c:v>2415422.9874666673</c:v>
                </c:pt>
                <c:pt idx="2">
                  <c:v>2194268.3051166655</c:v>
                </c:pt>
                <c:pt idx="3">
                  <c:v>2031416.7178000002</c:v>
                </c:pt>
                <c:pt idx="4">
                  <c:v>1912024.2115999998</c:v>
                </c:pt>
                <c:pt idx="5">
                  <c:v>1744964.2297833327</c:v>
                </c:pt>
                <c:pt idx="6">
                  <c:v>1542108.5093833338</c:v>
                </c:pt>
                <c:pt idx="7">
                  <c:v>1414387.6108999997</c:v>
                </c:pt>
                <c:pt idx="8">
                  <c:v>1291483.1100666663</c:v>
                </c:pt>
                <c:pt idx="9">
                  <c:v>1187236.8277166649</c:v>
                </c:pt>
                <c:pt idx="10">
                  <c:v>1031113.23315</c:v>
                </c:pt>
                <c:pt idx="11">
                  <c:v>908078.35741666658</c:v>
                </c:pt>
                <c:pt idx="12">
                  <c:v>749365.56481666665</c:v>
                </c:pt>
                <c:pt idx="13">
                  <c:v>285157.0756333333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'5.1.LDN'!$G$7</c:f>
              <c:strCache>
                <c:ptCount val="1"/>
                <c:pt idx="0">
                  <c:v>Miles de Llamadas </c:v>
                </c:pt>
              </c:strCache>
            </c:strRef>
          </c:tx>
          <c:marker>
            <c:symbol val="none"/>
          </c:marker>
          <c:cat>
            <c:strRef>
              <c:f>'5.1.LDN'!$C$8:$D$21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strCache>
            </c:strRef>
          </c:cat>
          <c:val>
            <c:numRef>
              <c:f>'5.1.LDN'!$G$8:$G$21</c:f>
              <c:numCache>
                <c:formatCode>_-* #,##0\ _€_-;\-* #,##0\ _€_-;_-* "-"??\ _€_-;_-@_-</c:formatCode>
                <c:ptCount val="14"/>
                <c:pt idx="0">
                  <c:v>704597.88500000024</c:v>
                </c:pt>
                <c:pt idx="1">
                  <c:v>797737.53900000011</c:v>
                </c:pt>
                <c:pt idx="2">
                  <c:v>754921.08400000003</c:v>
                </c:pt>
                <c:pt idx="3">
                  <c:v>733593.15299999982</c:v>
                </c:pt>
                <c:pt idx="4">
                  <c:v>713999.08899999992</c:v>
                </c:pt>
                <c:pt idx="5">
                  <c:v>709534.06700000004</c:v>
                </c:pt>
                <c:pt idx="6">
                  <c:v>673840.527</c:v>
                </c:pt>
                <c:pt idx="7">
                  <c:v>680454.46100000001</c:v>
                </c:pt>
                <c:pt idx="8">
                  <c:v>623999.41</c:v>
                </c:pt>
                <c:pt idx="9">
                  <c:v>580781.21499995433</c:v>
                </c:pt>
                <c:pt idx="10">
                  <c:v>496524.45899999875</c:v>
                </c:pt>
                <c:pt idx="11">
                  <c:v>455147.23699999944</c:v>
                </c:pt>
                <c:pt idx="12">
                  <c:v>395854.25800000009</c:v>
                </c:pt>
                <c:pt idx="13">
                  <c:v>162118.31200000009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175352"/>
        <c:axId val="704561984"/>
      </c:lineChart>
      <c:catAx>
        <c:axId val="66317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>
                <a:solidFill>
                  <a:schemeClr val="tx2"/>
                </a:solidFill>
              </a:defRPr>
            </a:pPr>
            <a:endParaRPr lang="es-CL"/>
          </a:p>
        </c:txPr>
        <c:crossAx val="704561984"/>
        <c:crosses val="autoZero"/>
        <c:auto val="1"/>
        <c:lblAlgn val="ctr"/>
        <c:lblOffset val="100"/>
        <c:noMultiLvlLbl val="0"/>
      </c:catAx>
      <c:valAx>
        <c:axId val="704561984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s-CL"/>
          </a:p>
        </c:txPr>
        <c:crossAx val="6631753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solidFill>
                <a:schemeClr val="tx2"/>
              </a:solidFill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</xdr:col>
      <xdr:colOff>371475</xdr:colOff>
      <xdr:row>5</xdr:row>
      <xdr:rowOff>85725</xdr:rowOff>
    </xdr:to>
    <xdr:pic>
      <xdr:nvPicPr>
        <xdr:cNvPr id="108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0</xdr:row>
      <xdr:rowOff>9525</xdr:rowOff>
    </xdr:from>
    <xdr:to>
      <xdr:col>2</xdr:col>
      <xdr:colOff>0</xdr:colOff>
      <xdr:row>5</xdr:row>
      <xdr:rowOff>0</xdr:rowOff>
    </xdr:to>
    <xdr:sp macro="" textlink="">
      <xdr:nvSpPr>
        <xdr:cNvPr id="1084" name="Rectangle 3"/>
        <xdr:cNvSpPr>
          <a:spLocks noChangeArrowheads="1"/>
        </xdr:cNvSpPr>
      </xdr:nvSpPr>
      <xdr:spPr bwMode="auto">
        <a:xfrm rot="5400000">
          <a:off x="1052512" y="481013"/>
          <a:ext cx="942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</xdr:col>
      <xdr:colOff>381000</xdr:colOff>
      <xdr:row>5</xdr:row>
      <xdr:rowOff>85725</xdr:rowOff>
    </xdr:to>
    <xdr:pic>
      <xdr:nvPicPr>
        <xdr:cNvPr id="4235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0</xdr:colOff>
      <xdr:row>8</xdr:row>
      <xdr:rowOff>0</xdr:rowOff>
    </xdr:from>
    <xdr:to>
      <xdr:col>15</xdr:col>
      <xdr:colOff>9525</xdr:colOff>
      <xdr:row>23</xdr:row>
      <xdr:rowOff>66675</xdr:rowOff>
    </xdr:to>
    <xdr:graphicFrame macro="">
      <xdr:nvGraphicFramePr>
        <xdr:cNvPr id="423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191328</xdr:colOff>
      <xdr:row>145</xdr:row>
      <xdr:rowOff>43484</xdr:rowOff>
    </xdr:from>
    <xdr:to>
      <xdr:col>4</xdr:col>
      <xdr:colOff>407990</xdr:colOff>
      <xdr:row>162</xdr:row>
      <xdr:rowOff>117182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191328" y="39515084"/>
          <a:ext cx="4350512" cy="3312198"/>
        </a:xfrm>
        <a:prstGeom prst="rect">
          <a:avLst/>
        </a:prstGeom>
        <a:solidFill>
          <a:srgbClr val="CCE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los concesionarios de servicios intermedios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24/11/14.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/ Tráfico de voz originado en redes de telefonía fija y destinados a estas mismas redes.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al total de tráfico cursado durante el mes informado. 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Corresponde a comunicaciones de larga distancia nacional del tipo normal, cursado por operadora y terminado en operadora.</a:t>
          </a:r>
        </a:p>
        <a:p>
          <a:pPr rtl="0" eaLnBrk="1" fontAlgn="auto" latinLnBrk="0" hangingPunct="1"/>
          <a:endParaRPr lang="es-CL" sz="900">
            <a:effectLst/>
          </a:endParaRPr>
        </a:p>
      </xdr:txBody>
    </xdr:sp>
    <xdr:clientData/>
  </xdr:twoCellAnchor>
  <xdr:twoCellAnchor>
    <xdr:from>
      <xdr:col>5</xdr:col>
      <xdr:colOff>43898</xdr:colOff>
      <xdr:row>145</xdr:row>
      <xdr:rowOff>62534</xdr:rowOff>
    </xdr:from>
    <xdr:to>
      <xdr:col>9</xdr:col>
      <xdr:colOff>263425</xdr:colOff>
      <xdr:row>162</xdr:row>
      <xdr:rowOff>136233</xdr:rowOff>
    </xdr:to>
    <xdr:sp macro="" textlink="">
      <xdr:nvSpPr>
        <xdr:cNvPr id="7" name="Text Box 66"/>
        <xdr:cNvSpPr txBox="1">
          <a:spLocks noChangeArrowheads="1"/>
        </xdr:cNvSpPr>
      </xdr:nvSpPr>
      <xdr:spPr bwMode="auto">
        <a:xfrm>
          <a:off x="4939748" y="39534134"/>
          <a:ext cx="3267527" cy="3312199"/>
        </a:xfrm>
        <a:prstGeom prst="rect">
          <a:avLst/>
        </a:prstGeom>
        <a:solidFill>
          <a:srgbClr val="CCE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La información está levemente subestimada en algunos meses de 2006, 2007, 2008, 2009, 2010 y 2011, dado que los concesionarios 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Telefónica del Sur Servicios Intermedios S.A. (Carrier 121), Heilsberg, Netline, Chilesat,  IFX Larga Distancia, Convergia, Fibersat, Globus, Carrier 122, Carrier 117, Equant, AT&amp;T Chile, Telephone 2 S.A., Movistar y Carrier 150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no entregaron la información solicitada.</a:t>
          </a:r>
          <a:endParaRPr lang="es-CL" sz="9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3/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 La empresa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Telefónica Larga Distancia S.A.</a:t>
          </a:r>
          <a:r>
            <a:rPr lang="es-CL" sz="900" b="0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entregó valores irregulares de los meses de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Julio 2010 y Agosto 2010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, los cuales no ha corregido a la fecha. Como proxy se consideró el tráfico local-larga distancia informado por los concesionarios locales para dichos meses, interconectados con el carrier 188.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Han habido cambios en los nombres de algunos operadores:  Telmex Chile Network (hoy Claro 110), FirstCom (hoy Claro 155), Chilesat (hoy Claro Infraestructura). Adicionalmente los carriers 151 y 193 terminaron su concesión.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5/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El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Carrier 153 y MERCOPAC S.A. </a:t>
          </a:r>
          <a:r>
            <a:rPr lang="es-CL" sz="900" b="0" i="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cargaron datos de periodos anteriores al actual trimestre de cierre, los cuales fueron sumados.</a:t>
          </a:r>
          <a:endParaRPr lang="es-CL" sz="900" b="0">
            <a:solidFill>
              <a:srgbClr val="FF0000"/>
            </a:solidFill>
            <a:effectLst/>
            <a:latin typeface="Arial" pitchFamily="34" charset="0"/>
            <a:cs typeface="Arial" pitchFamily="34" charset="0"/>
          </a:endParaRPr>
        </a:p>
        <a:p>
          <a:pPr algn="l" rtl="0">
            <a:lnSpc>
              <a:spcPts val="800"/>
            </a:lnSpc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1</xdr:col>
      <xdr:colOff>381000</xdr:colOff>
      <xdr:row>5</xdr:row>
      <xdr:rowOff>95250</xdr:rowOff>
    </xdr:to>
    <xdr:pic>
      <xdr:nvPicPr>
        <xdr:cNvPr id="3174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</xdr:colOff>
      <xdr:row>248</xdr:row>
      <xdr:rowOff>142875</xdr:rowOff>
    </xdr:from>
    <xdr:to>
      <xdr:col>5</xdr:col>
      <xdr:colOff>628650</xdr:colOff>
      <xdr:row>262</xdr:row>
      <xdr:rowOff>142874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533525" y="46672500"/>
          <a:ext cx="3590925" cy="2666999"/>
        </a:xfrm>
        <a:prstGeom prst="rect">
          <a:avLst/>
        </a:prstGeom>
        <a:solidFill>
          <a:srgbClr val="CCE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los concesionarios de servicios intermedios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24/11/14.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/ Tráfico de voz originado en redes de telefonía fija y destinados a éstas mismas.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al total de tráfico cursado durante el mes informado. 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Corresponde a comunicaciones de larga distancia nacional del tipo normal, cursado por operadora y terminado en operadora.</a:t>
          </a:r>
        </a:p>
        <a:p>
          <a:pPr rtl="0" eaLnBrk="1" fontAlgn="auto" latinLnBrk="0" hangingPunct="1"/>
          <a:endParaRPr lang="es-CL" sz="900">
            <a:effectLst/>
          </a:endParaRPr>
        </a:p>
      </xdr:txBody>
    </xdr:sp>
    <xdr:clientData/>
  </xdr:twoCellAnchor>
  <xdr:twoCellAnchor>
    <xdr:from>
      <xdr:col>6</xdr:col>
      <xdr:colOff>34925</xdr:colOff>
      <xdr:row>248</xdr:row>
      <xdr:rowOff>142875</xdr:rowOff>
    </xdr:from>
    <xdr:to>
      <xdr:col>11</xdr:col>
      <xdr:colOff>447675</xdr:colOff>
      <xdr:row>262</xdr:row>
      <xdr:rowOff>142876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5292725" y="46672500"/>
          <a:ext cx="4222750" cy="2667001"/>
        </a:xfrm>
        <a:prstGeom prst="rect">
          <a:avLst/>
        </a:prstGeom>
        <a:solidFill>
          <a:srgbClr val="CCE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La información está levemente subestimada en algunos meses de 2006, 2007, 2008, 2009, 2010 y 2011, dado que los concesionarios 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Telefónica del Sur Servicios Intermedios S.A. (Carrier 121), Heilsberg, Netline, Chilesat,  IFX Larga Distancia, Convergia, Fibersat, Globus, Carrier 122, Carrier 117, Equant, AT&amp;T Chile, Telephone 2 S.A., Movistar y Carrier 150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no entregaron la información solicitada.</a:t>
          </a:r>
          <a:endParaRPr lang="es-CL" sz="9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3/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 La empresa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Telefónica Larga Distancia S.A.</a:t>
          </a:r>
          <a:r>
            <a:rPr lang="es-CL" sz="900" b="0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entregó valores irregulares de los meses de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Julio 2010 y Agosto 2010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, los cuales no ha corregido a la fecha. Como proxy se consideró el tráfico local-larga distancia informado por los concesionarios locales para dichos meses, interconectados con el carrier 188.</a:t>
          </a:r>
        </a:p>
        <a:p>
          <a:pPr marL="0" marR="0" indent="0" algn="just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Han habido cambios en los nombres de algunos operadores:  Telmex Chile Network (hoy Claro 110), FirstCom (hoy Claro 155), Chilesat (hoy Claro Infraestructura). Adicionalmente los carriers 151 y 193 terminaron su concesión.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CL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5/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El </a:t>
          </a:r>
          <a:r>
            <a:rPr kumimoji="0" lang="es-CL" sz="9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Carrier 153 y MERCOPAC S.A.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cargaron datos de periodos anteriores al actual trimestre de cierre, los cuales fueron sumados.</a:t>
          </a:r>
          <a:endParaRPr kumimoji="0" lang="es-CL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baseline="0">
            <a:effectLst/>
            <a:latin typeface="Arial" pitchFamily="34" charset="0"/>
            <a:ea typeface="+mn-ea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baseline="0">
            <a:effectLst/>
            <a:latin typeface="Arial" pitchFamily="34" charset="0"/>
            <a:ea typeface="+mn-ea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l" defTabSz="914400" rtl="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l" rtl="0">
            <a:lnSpc>
              <a:spcPts val="700"/>
            </a:lnSpc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</xdr:col>
      <xdr:colOff>371475</xdr:colOff>
      <xdr:row>5</xdr:row>
      <xdr:rowOff>85725</xdr:rowOff>
    </xdr:to>
    <xdr:pic>
      <xdr:nvPicPr>
        <xdr:cNvPr id="2150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251</xdr:row>
      <xdr:rowOff>190499</xdr:rowOff>
    </xdr:from>
    <xdr:to>
      <xdr:col>5</xdr:col>
      <xdr:colOff>406864</xdr:colOff>
      <xdr:row>269</xdr:row>
      <xdr:rowOff>104774</xdr:rowOff>
    </xdr:to>
    <xdr:sp macro="" textlink="">
      <xdr:nvSpPr>
        <xdr:cNvPr id="4" name="Text Box 66"/>
        <xdr:cNvSpPr txBox="1">
          <a:spLocks noChangeArrowheads="1"/>
        </xdr:cNvSpPr>
      </xdr:nvSpPr>
      <xdr:spPr bwMode="auto">
        <a:xfrm>
          <a:off x="1571625" y="73247249"/>
          <a:ext cx="3273889" cy="3343275"/>
        </a:xfrm>
        <a:prstGeom prst="rect">
          <a:avLst/>
        </a:prstGeom>
        <a:solidFill>
          <a:srgbClr val="CCE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los concesionarios de servicios intermedios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24/11/14.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/ Tráfico de voz originado en redes de telefonía fija y destinados a éstas mismas.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al total de tráfico cursado durante el mes informado. 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Corresponde a comunicaciones de larga distancia nacional del tipo normal, cursado por operadora y terminado en operadora.</a:t>
          </a:r>
        </a:p>
        <a:p>
          <a:pPr rtl="0" eaLnBrk="1" fontAlgn="auto" latinLnBrk="0" hangingPunct="1"/>
          <a:endParaRPr lang="es-CL" sz="900">
            <a:effectLst/>
          </a:endParaRPr>
        </a:p>
      </xdr:txBody>
    </xdr:sp>
    <xdr:clientData/>
  </xdr:twoCellAnchor>
  <xdr:twoCellAnchor>
    <xdr:from>
      <xdr:col>6</xdr:col>
      <xdr:colOff>409575</xdr:colOff>
      <xdr:row>252</xdr:row>
      <xdr:rowOff>0</xdr:rowOff>
    </xdr:from>
    <xdr:to>
      <xdr:col>10</xdr:col>
      <xdr:colOff>634859</xdr:colOff>
      <xdr:row>269</xdr:row>
      <xdr:rowOff>104775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5610225" y="44538900"/>
          <a:ext cx="3273284" cy="3343275"/>
        </a:xfrm>
        <a:prstGeom prst="rect">
          <a:avLst/>
        </a:prstGeom>
        <a:solidFill>
          <a:srgbClr val="CCE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La información está levemente subestimada en algunos meses de 2006, 2007, 2008, 2009, 2010 y 2011, dado que los concesionarios 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Telefónica del Sur Servicios Intermedios S.A. (Carrier 121), Heilsberg, Netline, Chilesat,  IFX Larga Distancia, Convergia, Fibersat, Globus, Carrier 122, Carrier 117, Equant, AT&amp;T Chile, Telephone 2 S.A., Movistar y Carrier 150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no entregaron la información solicitada.</a:t>
          </a:r>
          <a:endParaRPr lang="es-CL" sz="9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3/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 La empresa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Telefónica Larga Distancia S.A.</a:t>
          </a:r>
          <a:r>
            <a:rPr lang="es-CL" sz="900" b="0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entregó valores   de los meses de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Julio 2010 y Agosto 2010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, los cuales no ha corregido a la fecha. Como proxy se consideró el tráfico local-larga distancia informado por los concesionarios locales para dichos meses, interconectados con el carrier 188.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Han habido cambios en los nombres de algunos operadores:  Telmex Chile Network (hoy Claro 110), FirstCom (hoy Claro 155), Chilesat (hoy Claro Infraestructura). Adicionalmente los carriers 151 y 193 terminaron su concesión.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CL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5/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El </a:t>
          </a:r>
          <a:r>
            <a:rPr kumimoji="0" lang="es-CL" sz="9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Carrier 153 y MERCOPAC S.A.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cargaron datos de periodos anteriores al actual trimestre de cierre, los cuales fueron sumados.</a:t>
          </a:r>
          <a:endParaRPr kumimoji="0" lang="es-CL" sz="9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baseline="0">
            <a:effectLst/>
            <a:latin typeface="Arial" pitchFamily="34" charset="0"/>
            <a:ea typeface="+mn-ea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l" rtl="0">
            <a:lnSpc>
              <a:spcPts val="700"/>
            </a:lnSpc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RowColHeaders="0" zoomScale="90" zoomScaleNormal="90" zoomScalePageLayoutView="90" workbookViewId="0">
      <selection activeCell="G4" sqref="G4"/>
    </sheetView>
  </sheetViews>
  <sheetFormatPr baseColWidth="10" defaultColWidth="0" defaultRowHeight="15" zeroHeight="1" x14ac:dyDescent="0.25"/>
  <cols>
    <col min="1" max="2" width="11.42578125" customWidth="1"/>
    <col min="3" max="3" width="3.85546875" customWidth="1"/>
    <col min="4" max="10" width="11.42578125" customWidth="1"/>
    <col min="11" max="16384" width="11.42578125" hidden="1"/>
  </cols>
  <sheetData>
    <row r="1" spans="3:9" x14ac:dyDescent="0.25"/>
    <row r="2" spans="3:9" x14ac:dyDescent="0.25">
      <c r="C2" s="1" t="s">
        <v>0</v>
      </c>
      <c r="D2" s="2"/>
      <c r="E2" s="3"/>
      <c r="F2" s="3"/>
      <c r="G2" s="3"/>
      <c r="H2" s="4"/>
      <c r="I2" s="4"/>
    </row>
    <row r="3" spans="3:9" x14ac:dyDescent="0.25">
      <c r="C3" s="1" t="s">
        <v>1</v>
      </c>
      <c r="D3" s="2"/>
      <c r="E3" s="3"/>
      <c r="F3" s="3"/>
      <c r="G3" s="3"/>
      <c r="H3" s="4"/>
      <c r="I3" s="4"/>
    </row>
    <row r="4" spans="3:9" x14ac:dyDescent="0.25">
      <c r="C4" s="3"/>
      <c r="D4" s="3"/>
      <c r="E4" s="3"/>
      <c r="F4" s="3"/>
      <c r="G4" s="3"/>
      <c r="H4" s="4"/>
      <c r="I4" s="4"/>
    </row>
    <row r="5" spans="3:9" x14ac:dyDescent="0.25">
      <c r="C5" s="4"/>
      <c r="D5" s="5" t="s">
        <v>2</v>
      </c>
      <c r="E5" s="4"/>
      <c r="F5" s="4"/>
      <c r="G5" s="4"/>
      <c r="H5" s="4"/>
      <c r="I5" s="4"/>
    </row>
    <row r="6" spans="3:9" x14ac:dyDescent="0.25">
      <c r="C6" s="6"/>
      <c r="D6" s="6"/>
      <c r="E6" s="4"/>
      <c r="F6" s="4"/>
      <c r="G6" s="4"/>
      <c r="H6" s="4"/>
      <c r="I6" s="4"/>
    </row>
    <row r="7" spans="3:9" x14ac:dyDescent="0.25">
      <c r="C7" s="7"/>
      <c r="D7" s="4"/>
      <c r="E7" s="4"/>
      <c r="F7" s="4"/>
      <c r="G7" s="4"/>
      <c r="H7" s="4"/>
      <c r="I7" s="4"/>
    </row>
    <row r="8" spans="3:9" x14ac:dyDescent="0.25">
      <c r="C8" s="8" t="s">
        <v>3</v>
      </c>
      <c r="D8" s="9" t="s">
        <v>4</v>
      </c>
      <c r="E8" s="4"/>
      <c r="F8" s="4"/>
      <c r="G8" s="4"/>
      <c r="H8" s="10"/>
      <c r="I8" s="11"/>
    </row>
    <row r="9" spans="3:9" x14ac:dyDescent="0.25">
      <c r="C9" s="8" t="s">
        <v>3</v>
      </c>
      <c r="D9" s="9" t="s">
        <v>5</v>
      </c>
      <c r="E9" s="4"/>
      <c r="F9" s="4"/>
      <c r="G9" s="4"/>
      <c r="H9" s="4"/>
      <c r="I9" s="11"/>
    </row>
    <row r="10" spans="3:9" x14ac:dyDescent="0.25">
      <c r="C10" s="8" t="s">
        <v>3</v>
      </c>
      <c r="D10" s="9" t="s">
        <v>6</v>
      </c>
      <c r="E10" s="12"/>
      <c r="F10" s="12"/>
      <c r="G10" s="12"/>
      <c r="H10" s="12"/>
      <c r="I10" s="11"/>
    </row>
    <row r="11" spans="3:9" x14ac:dyDescent="0.25"/>
    <row r="12" spans="3:9" x14ac:dyDescent="0.25"/>
    <row r="13" spans="3:9" x14ac:dyDescent="0.25"/>
    <row r="14" spans="3:9" x14ac:dyDescent="0.25"/>
  </sheetData>
  <hyperlinks>
    <hyperlink ref="D9" location="'5.2.LDN ZP_MM'!A1" display="5.2 Larga Distancia Nacional Miles de minutos de Salida por zona primaria "/>
    <hyperlink ref="D10" location="'5.3.LDN ZP_LL'!A1" display="5.3 Larga Distancia Nacional Miles de Llamadas de Salida por zona primaria"/>
    <hyperlink ref="D8" location="'5.1.LDN'!A1" display="5.1 Tráfico de Larga Distancia Nacional en miles de minutos "/>
  </hyperlink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4"/>
  <sheetViews>
    <sheetView showGridLines="0" showRowColHeaders="0" tabSelected="1" topLeftCell="A129" workbookViewId="0">
      <selection activeCell="G127" sqref="G127:G135"/>
    </sheetView>
  </sheetViews>
  <sheetFormatPr baseColWidth="10" defaultColWidth="0" defaultRowHeight="15" zeroHeight="1" x14ac:dyDescent="0.25"/>
  <cols>
    <col min="1" max="2" width="11.42578125" customWidth="1"/>
    <col min="3" max="3" width="17.28515625" customWidth="1"/>
    <col min="4" max="4" width="11.28515625" customWidth="1"/>
    <col min="5" max="17" width="11.42578125" customWidth="1"/>
    <col min="18" max="16384" width="11.42578125" hidden="1"/>
  </cols>
  <sheetData>
    <row r="1" spans="3:11" x14ac:dyDescent="0.25"/>
    <row r="2" spans="3:11" x14ac:dyDescent="0.25"/>
    <row r="3" spans="3:11" x14ac:dyDescent="0.25">
      <c r="C3" s="13" t="s">
        <v>7</v>
      </c>
      <c r="I3" s="55"/>
      <c r="J3" s="56"/>
      <c r="K3" s="3"/>
    </row>
    <row r="4" spans="3:11" x14ac:dyDescent="0.25">
      <c r="I4" s="55"/>
      <c r="J4" s="56"/>
      <c r="K4" s="57"/>
    </row>
    <row r="5" spans="3:11" x14ac:dyDescent="0.25">
      <c r="C5" s="53"/>
    </row>
    <row r="6" spans="3:11" ht="15.75" thickBot="1" x14ac:dyDescent="0.3">
      <c r="C6" s="54" t="s">
        <v>8</v>
      </c>
    </row>
    <row r="7" spans="3:11" ht="24.75" thickBot="1" x14ac:dyDescent="0.3">
      <c r="C7" s="135" t="s">
        <v>9</v>
      </c>
      <c r="D7" s="136"/>
      <c r="E7" s="118" t="s">
        <v>10</v>
      </c>
      <c r="F7" s="118" t="s">
        <v>11</v>
      </c>
      <c r="G7" s="118" t="s">
        <v>12</v>
      </c>
      <c r="H7" s="118" t="s">
        <v>11</v>
      </c>
    </row>
    <row r="8" spans="3:11" x14ac:dyDescent="0.25">
      <c r="C8" s="133">
        <v>2000</v>
      </c>
      <c r="D8" s="134"/>
      <c r="E8" s="14">
        <v>2345346.5575000015</v>
      </c>
      <c r="F8" s="15"/>
      <c r="G8" s="14">
        <v>704597.88500000024</v>
      </c>
      <c r="H8" s="15"/>
    </row>
    <row r="9" spans="3:11" x14ac:dyDescent="0.25">
      <c r="C9" s="133">
        <v>2001</v>
      </c>
      <c r="D9" s="134"/>
      <c r="E9" s="16">
        <v>2415422.9874666673</v>
      </c>
      <c r="F9" s="17">
        <f t="shared" ref="F9:F21" si="0">+E9/E8-1</f>
        <v>2.9878923326948748E-2</v>
      </c>
      <c r="G9" s="16">
        <v>797737.53900000011</v>
      </c>
      <c r="H9" s="17">
        <f>(G9-G8)/G8</f>
        <v>0.13218838146242778</v>
      </c>
    </row>
    <row r="10" spans="3:11" x14ac:dyDescent="0.25">
      <c r="C10" s="133">
        <v>2002</v>
      </c>
      <c r="D10" s="134"/>
      <c r="E10" s="16">
        <v>2194268.3051166655</v>
      </c>
      <c r="F10" s="17">
        <f t="shared" si="0"/>
        <v>-9.1559401188755052E-2</v>
      </c>
      <c r="G10" s="16">
        <v>754921.08400000003</v>
      </c>
      <c r="H10" s="17">
        <f>(G10-G9)/G9</f>
        <v>-5.3672358271709797E-2</v>
      </c>
    </row>
    <row r="11" spans="3:11" x14ac:dyDescent="0.25">
      <c r="C11" s="133">
        <v>2003</v>
      </c>
      <c r="D11" s="134"/>
      <c r="E11" s="16">
        <v>2031416.7178000002</v>
      </c>
      <c r="F11" s="17">
        <f t="shared" si="0"/>
        <v>-7.4216807004377161E-2</v>
      </c>
      <c r="G11" s="16">
        <v>733593.15299999982</v>
      </c>
      <c r="H11" s="17">
        <f t="shared" ref="H11:H21" si="1">(G11-G10)/G10</f>
        <v>-2.8251868244284214E-2</v>
      </c>
    </row>
    <row r="12" spans="3:11" x14ac:dyDescent="0.25">
      <c r="C12" s="133">
        <v>2004</v>
      </c>
      <c r="D12" s="134"/>
      <c r="E12" s="16">
        <v>1912024.2115999998</v>
      </c>
      <c r="F12" s="17">
        <f t="shared" si="0"/>
        <v>-5.8773025324563188E-2</v>
      </c>
      <c r="G12" s="16">
        <v>713999.08899999992</v>
      </c>
      <c r="H12" s="17">
        <f t="shared" si="1"/>
        <v>-2.6709714941954892E-2</v>
      </c>
    </row>
    <row r="13" spans="3:11" x14ac:dyDescent="0.25">
      <c r="C13" s="133">
        <v>2005</v>
      </c>
      <c r="D13" s="134"/>
      <c r="E13" s="16">
        <v>1744964.2297833327</v>
      </c>
      <c r="F13" s="17">
        <f t="shared" si="0"/>
        <v>-8.7373361071024225E-2</v>
      </c>
      <c r="G13" s="16">
        <v>709534.06700000004</v>
      </c>
      <c r="H13" s="17">
        <f t="shared" si="1"/>
        <v>-6.253540191841731E-3</v>
      </c>
    </row>
    <row r="14" spans="3:11" x14ac:dyDescent="0.25">
      <c r="C14" s="133">
        <v>2006</v>
      </c>
      <c r="D14" s="134"/>
      <c r="E14" s="18">
        <f>E35</f>
        <v>1542108.5093833338</v>
      </c>
      <c r="F14" s="17">
        <f t="shared" si="0"/>
        <v>-0.11625207951981165</v>
      </c>
      <c r="G14" s="18">
        <f>G35</f>
        <v>673840.527</v>
      </c>
      <c r="H14" s="17">
        <f t="shared" si="1"/>
        <v>-5.0305604283268385E-2</v>
      </c>
    </row>
    <row r="15" spans="3:11" x14ac:dyDescent="0.25">
      <c r="C15" s="133">
        <v>2007</v>
      </c>
      <c r="D15" s="134"/>
      <c r="E15" s="18">
        <f>+E48</f>
        <v>1414387.6108999997</v>
      </c>
      <c r="F15" s="17">
        <f t="shared" si="0"/>
        <v>-8.2822251291777005E-2</v>
      </c>
      <c r="G15" s="18">
        <f>+G48</f>
        <v>680454.46100000001</v>
      </c>
      <c r="H15" s="17">
        <f t="shared" si="1"/>
        <v>9.8152808194037402E-3</v>
      </c>
    </row>
    <row r="16" spans="3:11" x14ac:dyDescent="0.25">
      <c r="C16" s="133">
        <v>2008</v>
      </c>
      <c r="D16" s="134"/>
      <c r="E16" s="18">
        <f>+E61</f>
        <v>1291483.1100666663</v>
      </c>
      <c r="F16" s="17">
        <f t="shared" si="0"/>
        <v>-8.6895911620101907E-2</v>
      </c>
      <c r="G16" s="18">
        <f>+G61</f>
        <v>623999.41</v>
      </c>
      <c r="H16" s="17">
        <f t="shared" si="1"/>
        <v>-8.2966685113700769E-2</v>
      </c>
    </row>
    <row r="17" spans="3:8" x14ac:dyDescent="0.25">
      <c r="C17" s="133">
        <v>2009</v>
      </c>
      <c r="D17" s="134"/>
      <c r="E17" s="18">
        <f>+E74</f>
        <v>1187236.8277166649</v>
      </c>
      <c r="F17" s="17">
        <f t="shared" si="0"/>
        <v>-8.0718269977700485E-2</v>
      </c>
      <c r="G17" s="18">
        <f>+G74</f>
        <v>580781.21499995433</v>
      </c>
      <c r="H17" s="17">
        <f t="shared" si="1"/>
        <v>-6.9259993370900302E-2</v>
      </c>
    </row>
    <row r="18" spans="3:8" x14ac:dyDescent="0.25">
      <c r="C18" s="133">
        <v>2010</v>
      </c>
      <c r="D18" s="134"/>
      <c r="E18" s="18">
        <f>+E87</f>
        <v>1031113.23315</v>
      </c>
      <c r="F18" s="17">
        <f t="shared" si="0"/>
        <v>-0.13150164391962738</v>
      </c>
      <c r="G18" s="18">
        <f>+G87</f>
        <v>496524.45899999875</v>
      </c>
      <c r="H18" s="17">
        <f t="shared" si="1"/>
        <v>-0.1450748643789421</v>
      </c>
    </row>
    <row r="19" spans="3:8" x14ac:dyDescent="0.25">
      <c r="C19" s="133">
        <v>2011</v>
      </c>
      <c r="D19" s="134"/>
      <c r="E19" s="18">
        <f>+E100</f>
        <v>908078.35741666658</v>
      </c>
      <c r="F19" s="17">
        <f t="shared" si="0"/>
        <v>-0.11932237098487031</v>
      </c>
      <c r="G19" s="18">
        <f>+G100</f>
        <v>455147.23699999944</v>
      </c>
      <c r="H19" s="17">
        <f t="shared" si="1"/>
        <v>-8.3333703405735773E-2</v>
      </c>
    </row>
    <row r="20" spans="3:8" x14ac:dyDescent="0.25">
      <c r="C20" s="133">
        <v>2012</v>
      </c>
      <c r="D20" s="134"/>
      <c r="E20" s="18">
        <f>+E113</f>
        <v>749365.56481666665</v>
      </c>
      <c r="F20" s="17">
        <f t="shared" si="0"/>
        <v>-0.17477874161819218</v>
      </c>
      <c r="G20" s="18">
        <f>+G113</f>
        <v>395854.25800000009</v>
      </c>
      <c r="H20" s="17">
        <f t="shared" si="1"/>
        <v>-0.13027208380043276</v>
      </c>
    </row>
    <row r="21" spans="3:8" ht="15.75" thickBot="1" x14ac:dyDescent="0.3">
      <c r="C21" s="133">
        <v>2013</v>
      </c>
      <c r="D21" s="134"/>
      <c r="E21" s="19">
        <f>+E136</f>
        <v>285157.0756333333</v>
      </c>
      <c r="F21" s="121">
        <f t="shared" si="0"/>
        <v>-0.61946866920273103</v>
      </c>
      <c r="G21" s="19">
        <f>+G136</f>
        <v>162118.31200000009</v>
      </c>
      <c r="H21" s="121">
        <f t="shared" si="1"/>
        <v>-0.59045959788564395</v>
      </c>
    </row>
    <row r="22" spans="3:8" ht="24.75" thickBot="1" x14ac:dyDescent="0.3">
      <c r="C22" s="20" t="s">
        <v>13</v>
      </c>
      <c r="D22" s="20" t="s">
        <v>14</v>
      </c>
      <c r="E22" s="119" t="s">
        <v>15</v>
      </c>
      <c r="F22" s="119" t="s">
        <v>16</v>
      </c>
      <c r="G22" s="119" t="s">
        <v>17</v>
      </c>
      <c r="H22" s="119" t="s">
        <v>16</v>
      </c>
    </row>
    <row r="23" spans="3:8" x14ac:dyDescent="0.25">
      <c r="C23" s="34">
        <v>2006</v>
      </c>
      <c r="D23" s="21" t="s">
        <v>18</v>
      </c>
      <c r="E23" s="35">
        <v>137039.99995000011</v>
      </c>
      <c r="F23" s="33"/>
      <c r="G23" s="36">
        <v>58475.858999999939</v>
      </c>
      <c r="H23" s="33"/>
    </row>
    <row r="24" spans="3:8" x14ac:dyDescent="0.25">
      <c r="C24" s="37"/>
      <c r="D24" s="24" t="s">
        <v>30</v>
      </c>
      <c r="E24" s="38">
        <v>121351.60920000017</v>
      </c>
      <c r="F24" s="25">
        <f>(E24-E23)/E23</f>
        <v>-0.11448037620931081</v>
      </c>
      <c r="G24" s="39">
        <v>54592.281999999992</v>
      </c>
      <c r="H24" s="25">
        <f>(G24-G23)/G23</f>
        <v>-6.6413338194825838E-2</v>
      </c>
    </row>
    <row r="25" spans="3:8" x14ac:dyDescent="0.25">
      <c r="C25" s="37"/>
      <c r="D25" s="24" t="s">
        <v>20</v>
      </c>
      <c r="E25" s="38">
        <v>148878.45490000007</v>
      </c>
      <c r="F25" s="25">
        <f>(E25-E24)/E24</f>
        <v>0.22683544026707367</v>
      </c>
      <c r="G25" s="39">
        <v>63857.760000000002</v>
      </c>
      <c r="H25" s="25">
        <f>(G25-G24)/G24</f>
        <v>0.16972139028736721</v>
      </c>
    </row>
    <row r="26" spans="3:8" x14ac:dyDescent="0.25">
      <c r="C26" s="40"/>
      <c r="D26" s="24" t="s">
        <v>21</v>
      </c>
      <c r="E26" s="38">
        <v>128135.26693333342</v>
      </c>
      <c r="F26" s="25">
        <f t="shared" ref="F26:F33" si="2">(E26-E25)/E25</f>
        <v>-0.13932968326813713</v>
      </c>
      <c r="G26" s="39">
        <v>53895.472999999998</v>
      </c>
      <c r="H26" s="25">
        <f t="shared" ref="H26:H33" si="3">(G26-G25)/G25</f>
        <v>-0.15600746095697693</v>
      </c>
    </row>
    <row r="27" spans="3:8" x14ac:dyDescent="0.25">
      <c r="C27" s="40"/>
      <c r="D27" s="24" t="s">
        <v>22</v>
      </c>
      <c r="E27" s="38">
        <v>137701.66744999995</v>
      </c>
      <c r="F27" s="25">
        <f t="shared" si="2"/>
        <v>7.4658606842749733E-2</v>
      </c>
      <c r="G27" s="39">
        <v>58067.415000000001</v>
      </c>
      <c r="H27" s="25">
        <f t="shared" si="3"/>
        <v>7.7408022748033087E-2</v>
      </c>
    </row>
    <row r="28" spans="3:8" x14ac:dyDescent="0.25">
      <c r="C28" s="40"/>
      <c r="D28" s="24" t="s">
        <v>23</v>
      </c>
      <c r="E28" s="38">
        <v>128223.38333333333</v>
      </c>
      <c r="F28" s="25">
        <f t="shared" si="2"/>
        <v>-6.8832021370461779E-2</v>
      </c>
      <c r="G28" s="39">
        <v>54811.324000000001</v>
      </c>
      <c r="H28" s="25">
        <f t="shared" si="3"/>
        <v>-5.6074323267188669E-2</v>
      </c>
    </row>
    <row r="29" spans="3:8" x14ac:dyDescent="0.25">
      <c r="C29" s="40"/>
      <c r="D29" s="24" t="s">
        <v>24</v>
      </c>
      <c r="E29" s="38">
        <v>129633.08898333339</v>
      </c>
      <c r="F29" s="25">
        <f t="shared" si="2"/>
        <v>1.0994138614603148E-2</v>
      </c>
      <c r="G29" s="39">
        <v>55580.491000000002</v>
      </c>
      <c r="H29" s="25">
        <f t="shared" si="3"/>
        <v>1.4032994349853714E-2</v>
      </c>
    </row>
    <row r="30" spans="3:8" x14ac:dyDescent="0.25">
      <c r="C30" s="40"/>
      <c r="D30" s="24" t="s">
        <v>25</v>
      </c>
      <c r="E30" s="38">
        <v>118556.48698333335</v>
      </c>
      <c r="F30" s="25">
        <f t="shared" si="2"/>
        <v>-8.5445792327174544E-2</v>
      </c>
      <c r="G30" s="39">
        <v>53673.207999999999</v>
      </c>
      <c r="H30" s="25">
        <f t="shared" si="3"/>
        <v>-3.431569181351786E-2</v>
      </c>
    </row>
    <row r="31" spans="3:8" x14ac:dyDescent="0.25">
      <c r="C31" s="40"/>
      <c r="D31" s="24" t="s">
        <v>26</v>
      </c>
      <c r="E31" s="38">
        <v>118323.20123333336</v>
      </c>
      <c r="F31" s="25">
        <f t="shared" si="2"/>
        <v>-1.9677181395632171E-3</v>
      </c>
      <c r="G31" s="39">
        <v>52874.74</v>
      </c>
      <c r="H31" s="25">
        <f t="shared" si="3"/>
        <v>-1.487647244785519E-2</v>
      </c>
    </row>
    <row r="32" spans="3:8" x14ac:dyDescent="0.25">
      <c r="C32" s="40"/>
      <c r="D32" s="24" t="s">
        <v>27</v>
      </c>
      <c r="E32" s="38">
        <v>127630.70573333318</v>
      </c>
      <c r="F32" s="25">
        <f t="shared" si="2"/>
        <v>7.8661702886532139E-2</v>
      </c>
      <c r="G32" s="39">
        <v>57215.31</v>
      </c>
      <c r="H32" s="25">
        <f t="shared" si="3"/>
        <v>8.2091562057799244E-2</v>
      </c>
    </row>
    <row r="33" spans="3:8" x14ac:dyDescent="0.25">
      <c r="C33" s="40"/>
      <c r="D33" s="24" t="s">
        <v>28</v>
      </c>
      <c r="E33" s="38">
        <v>123904.07761666662</v>
      </c>
      <c r="F33" s="25">
        <f t="shared" si="2"/>
        <v>-2.9198523155178936E-2</v>
      </c>
      <c r="G33" s="39">
        <v>55413.309000000001</v>
      </c>
      <c r="H33" s="25">
        <f t="shared" si="3"/>
        <v>-3.1495084095498158E-2</v>
      </c>
    </row>
    <row r="34" spans="3:8" x14ac:dyDescent="0.25">
      <c r="C34" s="40"/>
      <c r="D34" s="24" t="s">
        <v>29</v>
      </c>
      <c r="E34" s="38">
        <v>122730.56706666658</v>
      </c>
      <c r="F34" s="25">
        <f>(E34-E33)/E33</f>
        <v>-9.4711213107177335E-3</v>
      </c>
      <c r="G34" s="39">
        <v>55383.356</v>
      </c>
      <c r="H34" s="25">
        <f>(G34-G33)/G33</f>
        <v>-5.4053801407169782E-4</v>
      </c>
    </row>
    <row r="35" spans="3:8" ht="15.75" thickBot="1" x14ac:dyDescent="0.3">
      <c r="C35" s="41" t="s">
        <v>31</v>
      </c>
      <c r="D35" s="28"/>
      <c r="E35" s="42">
        <f>SUM(E23:E34)</f>
        <v>1542108.5093833338</v>
      </c>
      <c r="F35" s="30"/>
      <c r="G35" s="43">
        <f>SUM(G23:G34)</f>
        <v>673840.527</v>
      </c>
      <c r="H35" s="32"/>
    </row>
    <row r="36" spans="3:8" x14ac:dyDescent="0.25">
      <c r="C36" s="34">
        <v>2007</v>
      </c>
      <c r="D36" s="21" t="s">
        <v>18</v>
      </c>
      <c r="E36" s="44">
        <v>128280.45700000001</v>
      </c>
      <c r="F36" s="33">
        <f>(E36-E34)/E34</f>
        <v>4.5220111549869692E-2</v>
      </c>
      <c r="G36" s="45">
        <v>57834.184999999998</v>
      </c>
      <c r="H36" s="33">
        <f>(G36-G34)/G34</f>
        <v>4.4252085409919865E-2</v>
      </c>
    </row>
    <row r="37" spans="3:8" x14ac:dyDescent="0.25">
      <c r="C37" s="40"/>
      <c r="D37" s="24" t="s">
        <v>30</v>
      </c>
      <c r="E37" s="18">
        <v>107296.74696666669</v>
      </c>
      <c r="F37" s="25">
        <f t="shared" ref="F37:F47" si="4">(E37-E36)/E36</f>
        <v>-0.16357682630748127</v>
      </c>
      <c r="G37" s="46">
        <v>50182.330999999998</v>
      </c>
      <c r="H37" s="25">
        <f>(G37-G36)/G36</f>
        <v>-0.13230676631822511</v>
      </c>
    </row>
    <row r="38" spans="3:8" x14ac:dyDescent="0.25">
      <c r="C38" s="40"/>
      <c r="D38" s="24" t="s">
        <v>20</v>
      </c>
      <c r="E38" s="18">
        <v>130218.66369999968</v>
      </c>
      <c r="F38" s="25">
        <f t="shared" si="4"/>
        <v>0.21363105016085929</v>
      </c>
      <c r="G38" s="46">
        <v>57991.347000000002</v>
      </c>
      <c r="H38" s="25">
        <f>(G38-G37)/G37</f>
        <v>0.15561285903598226</v>
      </c>
    </row>
    <row r="39" spans="3:8" x14ac:dyDescent="0.25">
      <c r="C39" s="40"/>
      <c r="D39" s="24" t="s">
        <v>21</v>
      </c>
      <c r="E39" s="18">
        <v>121019.48046666668</v>
      </c>
      <c r="F39" s="25">
        <f t="shared" si="4"/>
        <v>-7.0644122523989869E-2</v>
      </c>
      <c r="G39" s="46">
        <v>54837.214999999997</v>
      </c>
      <c r="H39" s="25">
        <f>(G39-G38)/G38</f>
        <v>-5.4389700587572226E-2</v>
      </c>
    </row>
    <row r="40" spans="3:8" x14ac:dyDescent="0.25">
      <c r="C40" s="40"/>
      <c r="D40" s="24" t="s">
        <v>22</v>
      </c>
      <c r="E40" s="18">
        <v>126463.38269999997</v>
      </c>
      <c r="F40" s="25">
        <f t="shared" si="4"/>
        <v>4.4983685373139189E-2</v>
      </c>
      <c r="G40" s="46">
        <v>57177.159</v>
      </c>
      <c r="H40" s="25">
        <f>(G40-G39)/G39</f>
        <v>4.2670730087222761E-2</v>
      </c>
    </row>
    <row r="41" spans="3:8" x14ac:dyDescent="0.25">
      <c r="C41" s="40"/>
      <c r="D41" s="24" t="s">
        <v>23</v>
      </c>
      <c r="E41" s="18">
        <v>122462.20933333327</v>
      </c>
      <c r="F41" s="25">
        <f t="shared" si="4"/>
        <v>-3.1638987359355997E-2</v>
      </c>
      <c r="G41" s="46">
        <v>56039.644999999997</v>
      </c>
      <c r="H41" s="25">
        <f>(G41-G40)/G40</f>
        <v>-1.9894552648200007E-2</v>
      </c>
    </row>
    <row r="42" spans="3:8" x14ac:dyDescent="0.25">
      <c r="C42" s="40"/>
      <c r="D42" s="24" t="s">
        <v>24</v>
      </c>
      <c r="E42" s="18">
        <v>142233.0383166665</v>
      </c>
      <c r="F42" s="25">
        <f t="shared" si="4"/>
        <v>0.16144432711905807</v>
      </c>
      <c r="G42" s="46">
        <v>62178.298999999999</v>
      </c>
      <c r="H42" s="25">
        <f t="shared" ref="H42:H47" si="5">(G42-G41)/G41</f>
        <v>0.10954127207622394</v>
      </c>
    </row>
    <row r="43" spans="3:8" x14ac:dyDescent="0.25">
      <c r="C43" s="40"/>
      <c r="D43" s="24" t="s">
        <v>25</v>
      </c>
      <c r="E43" s="18">
        <v>126720.25151666669</v>
      </c>
      <c r="F43" s="25">
        <f t="shared" si="4"/>
        <v>-0.10906598764671165</v>
      </c>
      <c r="G43" s="46">
        <v>57781.004000000001</v>
      </c>
      <c r="H43" s="25">
        <f t="shared" si="5"/>
        <v>-7.0720734898199744E-2</v>
      </c>
    </row>
    <row r="44" spans="3:8" x14ac:dyDescent="0.25">
      <c r="C44" s="40"/>
      <c r="D44" s="24" t="s">
        <v>26</v>
      </c>
      <c r="E44" s="18">
        <v>108100.5903</v>
      </c>
      <c r="F44" s="25">
        <f t="shared" si="4"/>
        <v>-0.14693516619336702</v>
      </c>
      <c r="G44" s="46">
        <v>49845.034</v>
      </c>
      <c r="H44" s="25">
        <f t="shared" si="5"/>
        <v>-0.13734565775284904</v>
      </c>
    </row>
    <row r="45" spans="3:8" x14ac:dyDescent="0.25">
      <c r="C45" s="40"/>
      <c r="D45" s="24" t="s">
        <v>27</v>
      </c>
      <c r="E45" s="18">
        <v>102277.42968333341</v>
      </c>
      <c r="F45" s="25">
        <f t="shared" si="4"/>
        <v>-5.3867981668797492E-2</v>
      </c>
      <c r="G45" s="46">
        <v>54423.381999999998</v>
      </c>
      <c r="H45" s="25">
        <f t="shared" si="5"/>
        <v>9.1851637617500634E-2</v>
      </c>
    </row>
    <row r="46" spans="3:8" x14ac:dyDescent="0.25">
      <c r="C46" s="40"/>
      <c r="D46" s="24" t="s">
        <v>28</v>
      </c>
      <c r="E46" s="18">
        <v>101185.47280000003</v>
      </c>
      <c r="F46" s="25">
        <f t="shared" si="4"/>
        <v>-1.0676420855649597E-2</v>
      </c>
      <c r="G46" s="46">
        <v>53652.917000000001</v>
      </c>
      <c r="H46" s="25">
        <f t="shared" si="5"/>
        <v>-1.4156874705066961E-2</v>
      </c>
    </row>
    <row r="47" spans="3:8" x14ac:dyDescent="0.25">
      <c r="C47" s="40"/>
      <c r="D47" s="24" t="s">
        <v>29</v>
      </c>
      <c r="E47" s="18">
        <v>98129.888116666567</v>
      </c>
      <c r="F47" s="25">
        <f t="shared" si="4"/>
        <v>-3.0197859423684626E-2</v>
      </c>
      <c r="G47" s="46">
        <v>68511.942999999999</v>
      </c>
      <c r="H47" s="25">
        <f t="shared" si="5"/>
        <v>0.27694721612247097</v>
      </c>
    </row>
    <row r="48" spans="3:8" ht="15.75" thickBot="1" x14ac:dyDescent="0.3">
      <c r="C48" s="41" t="s">
        <v>32</v>
      </c>
      <c r="D48" s="28"/>
      <c r="E48" s="47">
        <f>SUM(E36:E47)</f>
        <v>1414387.6108999997</v>
      </c>
      <c r="F48" s="30"/>
      <c r="G48" s="48">
        <f>SUM(G36:G47)</f>
        <v>680454.46100000001</v>
      </c>
      <c r="H48" s="32"/>
    </row>
    <row r="49" spans="3:8" x14ac:dyDescent="0.25">
      <c r="C49" s="49">
        <v>2008</v>
      </c>
      <c r="D49" s="21" t="s">
        <v>18</v>
      </c>
      <c r="E49" s="50">
        <v>107677.34824999998</v>
      </c>
      <c r="F49" s="33">
        <f>(E49-E47)/E47</f>
        <v>9.7294110047108626E-2</v>
      </c>
      <c r="G49" s="51">
        <v>56896.277000000002</v>
      </c>
      <c r="H49" s="33">
        <f>(G49-G47)/G47</f>
        <v>-0.16954220667774664</v>
      </c>
    </row>
    <row r="50" spans="3:8" x14ac:dyDescent="0.25">
      <c r="C50" s="40"/>
      <c r="D50" s="24" t="s">
        <v>30</v>
      </c>
      <c r="E50" s="18">
        <v>93280.615983333279</v>
      </c>
      <c r="F50" s="25">
        <f>(E50-E49)/E49</f>
        <v>-0.13370251497316851</v>
      </c>
      <c r="G50" s="46">
        <v>51426.881999999998</v>
      </c>
      <c r="H50" s="25">
        <f>(G50-G49)/G49</f>
        <v>-9.6129224764565951E-2</v>
      </c>
    </row>
    <row r="51" spans="3:8" x14ac:dyDescent="0.25">
      <c r="C51" s="40"/>
      <c r="D51" s="24" t="s">
        <v>20</v>
      </c>
      <c r="E51" s="18">
        <v>104945.91196666664</v>
      </c>
      <c r="F51" s="25">
        <f>(E51-E50)/E50</f>
        <v>0.12505594930266789</v>
      </c>
      <c r="G51" s="46">
        <v>53491.281000000003</v>
      </c>
      <c r="H51" s="25">
        <f>(G51-G50)/G50</f>
        <v>4.0142410344846592E-2</v>
      </c>
    </row>
    <row r="52" spans="3:8" x14ac:dyDescent="0.25">
      <c r="C52" s="40"/>
      <c r="D52" s="24" t="s">
        <v>21</v>
      </c>
      <c r="E52" s="18">
        <v>115679.22524999997</v>
      </c>
      <c r="F52" s="25">
        <f>(E52-E51)/E51</f>
        <v>0.10227471544334664</v>
      </c>
      <c r="G52" s="46">
        <v>53185.169000000002</v>
      </c>
      <c r="H52" s="25">
        <f>(G52-G51)/G51</f>
        <v>-5.7226522580381082E-3</v>
      </c>
    </row>
    <row r="53" spans="3:8" x14ac:dyDescent="0.25">
      <c r="C53" s="40"/>
      <c r="D53" s="24" t="s">
        <v>22</v>
      </c>
      <c r="E53" s="18">
        <v>110785.72809999999</v>
      </c>
      <c r="F53" s="25">
        <f>(E53-E52)/E52</f>
        <v>-4.2302298787223094E-2</v>
      </c>
      <c r="G53" s="46">
        <v>50550.438000000002</v>
      </c>
      <c r="H53" s="25">
        <f>(G53-G52)/G52</f>
        <v>-4.9538829142387414E-2</v>
      </c>
    </row>
    <row r="54" spans="3:8" x14ac:dyDescent="0.25">
      <c r="C54" s="40"/>
      <c r="D54" s="24" t="s">
        <v>23</v>
      </c>
      <c r="E54" s="18">
        <v>107949.38991666664</v>
      </c>
      <c r="F54" s="25">
        <f>(E54-E53)/E53</f>
        <v>-2.5602017804794798E-2</v>
      </c>
      <c r="G54" s="46">
        <v>50039.589</v>
      </c>
      <c r="H54" s="25">
        <f>(G54-G53)/G53</f>
        <v>-1.0105728460750469E-2</v>
      </c>
    </row>
    <row r="55" spans="3:8" x14ac:dyDescent="0.25">
      <c r="C55" s="40"/>
      <c r="D55" s="24" t="s">
        <v>24</v>
      </c>
      <c r="E55" s="18">
        <v>113737.37353333333</v>
      </c>
      <c r="F55" s="25">
        <f t="shared" ref="F55:F73" si="6">(E55-E54)/E54</f>
        <v>5.3617566723951154E-2</v>
      </c>
      <c r="G55" s="46">
        <v>53528.841999999997</v>
      </c>
      <c r="H55" s="25">
        <f t="shared" ref="H55:H60" si="7">(G55-G54)/G54</f>
        <v>6.9729849299921251E-2</v>
      </c>
    </row>
    <row r="56" spans="3:8" x14ac:dyDescent="0.25">
      <c r="C56" s="40"/>
      <c r="D56" s="24" t="s">
        <v>25</v>
      </c>
      <c r="E56" s="18">
        <v>109598.29578333332</v>
      </c>
      <c r="F56" s="25">
        <f t="shared" si="6"/>
        <v>-3.6391536233135895E-2</v>
      </c>
      <c r="G56" s="46">
        <v>51405.383999999998</v>
      </c>
      <c r="H56" s="25">
        <f t="shared" si="7"/>
        <v>-3.9669417843935406E-2</v>
      </c>
    </row>
    <row r="57" spans="3:8" x14ac:dyDescent="0.25">
      <c r="C57" s="40"/>
      <c r="D57" s="24" t="s">
        <v>26</v>
      </c>
      <c r="E57" s="18">
        <v>101549.51148333334</v>
      </c>
      <c r="F57" s="25">
        <f t="shared" si="6"/>
        <v>-7.3438954889515434E-2</v>
      </c>
      <c r="G57" s="46">
        <v>48717.993999999999</v>
      </c>
      <c r="H57" s="25">
        <f t="shared" si="7"/>
        <v>-5.2278376132741264E-2</v>
      </c>
    </row>
    <row r="58" spans="3:8" x14ac:dyDescent="0.25">
      <c r="C58" s="40"/>
      <c r="D58" s="24" t="s">
        <v>27</v>
      </c>
      <c r="E58" s="18">
        <v>111765.40213333335</v>
      </c>
      <c r="F58" s="25">
        <f t="shared" si="6"/>
        <v>0.1006000964532132</v>
      </c>
      <c r="G58" s="46">
        <v>53367.481</v>
      </c>
      <c r="H58" s="25">
        <f t="shared" si="7"/>
        <v>9.5436749715105282E-2</v>
      </c>
    </row>
    <row r="59" spans="3:8" x14ac:dyDescent="0.25">
      <c r="C59" s="40"/>
      <c r="D59" s="24" t="s">
        <v>28</v>
      </c>
      <c r="E59" s="18">
        <v>106199.9537</v>
      </c>
      <c r="F59" s="25">
        <f t="shared" si="6"/>
        <v>-4.9795807352743304E-2</v>
      </c>
      <c r="G59" s="46">
        <v>49632.874000000003</v>
      </c>
      <c r="H59" s="25">
        <f t="shared" si="7"/>
        <v>-6.9979075834589163E-2</v>
      </c>
    </row>
    <row r="60" spans="3:8" x14ac:dyDescent="0.25">
      <c r="C60" s="40"/>
      <c r="D60" s="24" t="s">
        <v>29</v>
      </c>
      <c r="E60" s="18">
        <v>108314.35396666666</v>
      </c>
      <c r="F60" s="25">
        <f t="shared" si="6"/>
        <v>1.9909615710752084E-2</v>
      </c>
      <c r="G60" s="46">
        <v>51757.199000000001</v>
      </c>
      <c r="H60" s="25">
        <f t="shared" si="7"/>
        <v>4.2800765476526642E-2</v>
      </c>
    </row>
    <row r="61" spans="3:8" ht="15.75" thickBot="1" x14ac:dyDescent="0.3">
      <c r="C61" s="27" t="s">
        <v>33</v>
      </c>
      <c r="D61" s="28"/>
      <c r="E61" s="29">
        <f>SUM(E49:E60)</f>
        <v>1291483.1100666663</v>
      </c>
      <c r="F61" s="30"/>
      <c r="G61" s="31">
        <f>SUM(G49:G60)</f>
        <v>623999.41</v>
      </c>
      <c r="H61" s="30"/>
    </row>
    <row r="62" spans="3:8" x14ac:dyDescent="0.25">
      <c r="C62" s="49">
        <v>2009</v>
      </c>
      <c r="D62" s="21" t="s">
        <v>18</v>
      </c>
      <c r="E62" s="14">
        <v>104288.93290000019</v>
      </c>
      <c r="F62" s="33">
        <f>+E62/E60-1</f>
        <v>-3.7164243881335213E-2</v>
      </c>
      <c r="G62" s="22">
        <v>49977.100999992232</v>
      </c>
      <c r="H62" s="33">
        <f>+G62/G60-1</f>
        <v>-3.4393244503199805E-2</v>
      </c>
    </row>
    <row r="63" spans="3:8" x14ac:dyDescent="0.25">
      <c r="C63" s="23"/>
      <c r="D63" s="24" t="s">
        <v>30</v>
      </c>
      <c r="E63" s="16">
        <v>88061.568133333509</v>
      </c>
      <c r="F63" s="25">
        <f t="shared" si="6"/>
        <v>-0.15560006527467932</v>
      </c>
      <c r="G63" s="26">
        <v>44039.073999994318</v>
      </c>
      <c r="H63" s="25">
        <f>(G63-G62)/G62</f>
        <v>-0.11881495487300947</v>
      </c>
    </row>
    <row r="64" spans="3:8" x14ac:dyDescent="0.25">
      <c r="C64" s="23"/>
      <c r="D64" s="24" t="s">
        <v>20</v>
      </c>
      <c r="E64" s="16">
        <v>110794.24110000001</v>
      </c>
      <c r="F64" s="25">
        <f t="shared" si="6"/>
        <v>0.25814522099183035</v>
      </c>
      <c r="G64" s="26">
        <v>51554.181999999979</v>
      </c>
      <c r="H64" s="25">
        <f>(G64-G63)/G63</f>
        <v>0.17064636736019087</v>
      </c>
    </row>
    <row r="65" spans="3:8" x14ac:dyDescent="0.25">
      <c r="C65" s="23"/>
      <c r="D65" s="24" t="s">
        <v>21</v>
      </c>
      <c r="E65" s="16">
        <v>102855.94175000003</v>
      </c>
      <c r="F65" s="25">
        <f t="shared" si="6"/>
        <v>-7.1649024996119456E-2</v>
      </c>
      <c r="G65" s="26">
        <v>49029.866000000038</v>
      </c>
      <c r="H65" s="25">
        <f>(G65-G64)/G64</f>
        <v>-4.896433038157684E-2</v>
      </c>
    </row>
    <row r="66" spans="3:8" x14ac:dyDescent="0.25">
      <c r="C66" s="23"/>
      <c r="D66" s="24" t="s">
        <v>22</v>
      </c>
      <c r="E66" s="16">
        <v>99583.125700000339</v>
      </c>
      <c r="F66" s="25">
        <f t="shared" si="6"/>
        <v>-3.1819416499579013E-2</v>
      </c>
      <c r="G66" s="26">
        <v>47698.906999994288</v>
      </c>
      <c r="H66" s="25">
        <f>(G66-G65)/G65</f>
        <v>-2.7145882878932395E-2</v>
      </c>
    </row>
    <row r="67" spans="3:8" x14ac:dyDescent="0.25">
      <c r="C67" s="23"/>
      <c r="D67" s="24" t="s">
        <v>23</v>
      </c>
      <c r="E67" s="16">
        <v>101421.170916666</v>
      </c>
      <c r="F67" s="25">
        <f t="shared" si="6"/>
        <v>1.8457396308315065E-2</v>
      </c>
      <c r="G67" s="26">
        <v>48958.521999994191</v>
      </c>
      <c r="H67" s="25">
        <f>(G67-G66)/G66</f>
        <v>2.640762816640755E-2</v>
      </c>
    </row>
    <row r="68" spans="3:8" x14ac:dyDescent="0.25">
      <c r="C68" s="23"/>
      <c r="D68" s="24" t="s">
        <v>24</v>
      </c>
      <c r="E68" s="16">
        <v>100765.75990000016</v>
      </c>
      <c r="F68" s="25">
        <f t="shared" si="6"/>
        <v>-6.4622702611505291E-3</v>
      </c>
      <c r="G68" s="26">
        <v>49191.6889999942</v>
      </c>
      <c r="H68" s="25">
        <f t="shared" ref="H68:H73" si="8">(G68-G67)/G67</f>
        <v>4.7625416469891848E-3</v>
      </c>
    </row>
    <row r="69" spans="3:8" x14ac:dyDescent="0.25">
      <c r="C69" s="23"/>
      <c r="D69" s="24" t="s">
        <v>25</v>
      </c>
      <c r="E69" s="16">
        <v>101097.8424666667</v>
      </c>
      <c r="F69" s="25">
        <f t="shared" si="6"/>
        <v>3.2955893648407121E-3</v>
      </c>
      <c r="G69" s="26">
        <v>49935.844999994377</v>
      </c>
      <c r="H69" s="25">
        <f t="shared" si="8"/>
        <v>1.5127677360300946E-2</v>
      </c>
    </row>
    <row r="70" spans="3:8" x14ac:dyDescent="0.25">
      <c r="C70" s="23"/>
      <c r="D70" s="24" t="s">
        <v>26</v>
      </c>
      <c r="E70" s="16">
        <v>93179.939933333211</v>
      </c>
      <c r="F70" s="25">
        <f t="shared" si="6"/>
        <v>-7.8319203853871797E-2</v>
      </c>
      <c r="G70" s="26">
        <v>46994.858999994365</v>
      </c>
      <c r="H70" s="25">
        <f t="shared" si="8"/>
        <v>-5.8895288544738612E-2</v>
      </c>
    </row>
    <row r="71" spans="3:8" x14ac:dyDescent="0.25">
      <c r="C71" s="23"/>
      <c r="D71" s="24" t="s">
        <v>27</v>
      </c>
      <c r="E71" s="16">
        <v>96086.93474999936</v>
      </c>
      <c r="F71" s="25">
        <f t="shared" si="6"/>
        <v>3.1197646389834504E-2</v>
      </c>
      <c r="G71" s="26">
        <v>48507.765999997748</v>
      </c>
      <c r="H71" s="25">
        <f t="shared" si="8"/>
        <v>3.2193032008108885E-2</v>
      </c>
    </row>
    <row r="72" spans="3:8" x14ac:dyDescent="0.25">
      <c r="C72" s="23"/>
      <c r="D72" s="24" t="s">
        <v>28</v>
      </c>
      <c r="E72" s="16">
        <v>94933.524966665995</v>
      </c>
      <c r="F72" s="25">
        <f t="shared" si="6"/>
        <v>-1.200381494460539E-2</v>
      </c>
      <c r="G72" s="26">
        <v>47296.945999999458</v>
      </c>
      <c r="H72" s="25">
        <f t="shared" si="8"/>
        <v>-2.4961363918477426E-2</v>
      </c>
    </row>
    <row r="73" spans="3:8" x14ac:dyDescent="0.25">
      <c r="C73" s="23"/>
      <c r="D73" s="24" t="s">
        <v>29</v>
      </c>
      <c r="E73" s="16">
        <v>94167.84519999937</v>
      </c>
      <c r="F73" s="25">
        <f t="shared" si="6"/>
        <v>-8.065430699381251E-3</v>
      </c>
      <c r="G73" s="26">
        <v>47596.457999999191</v>
      </c>
      <c r="H73" s="25">
        <f t="shared" si="8"/>
        <v>6.3325864633994901E-3</v>
      </c>
    </row>
    <row r="74" spans="3:8" ht="15.75" thickBot="1" x14ac:dyDescent="0.3">
      <c r="C74" s="27" t="s">
        <v>34</v>
      </c>
      <c r="D74" s="28"/>
      <c r="E74" s="29">
        <f>SUM(E62:E73)</f>
        <v>1187236.8277166649</v>
      </c>
      <c r="F74" s="30"/>
      <c r="G74" s="31">
        <f>SUM(G62:G73)</f>
        <v>580781.21499995433</v>
      </c>
      <c r="H74" s="32"/>
    </row>
    <row r="75" spans="3:8" x14ac:dyDescent="0.25">
      <c r="C75" s="49">
        <v>2010</v>
      </c>
      <c r="D75" s="21" t="s">
        <v>18</v>
      </c>
      <c r="E75" s="14">
        <v>87088.506316666666</v>
      </c>
      <c r="F75" s="33">
        <f>+E75/E73-1</f>
        <v>-7.5177879118898505E-2</v>
      </c>
      <c r="G75" s="22">
        <v>44128.38700000001</v>
      </c>
      <c r="H75" s="33">
        <f>+G75/G73-1</f>
        <v>-7.2864056396785615E-2</v>
      </c>
    </row>
    <row r="76" spans="3:8" x14ac:dyDescent="0.25">
      <c r="C76" s="23"/>
      <c r="D76" s="24" t="s">
        <v>30</v>
      </c>
      <c r="E76" s="16">
        <v>76576.360116666721</v>
      </c>
      <c r="F76" s="25">
        <f t="shared" ref="F76:F86" si="9">+E76/E75-1</f>
        <v>-0.12070647028640302</v>
      </c>
      <c r="G76" s="26">
        <v>39443.211999999985</v>
      </c>
      <c r="H76" s="25">
        <f t="shared" ref="H76:H86" si="10">+G76/G75-1</f>
        <v>-0.10617145376285841</v>
      </c>
    </row>
    <row r="77" spans="3:8" x14ac:dyDescent="0.25">
      <c r="C77" s="23"/>
      <c r="D77" s="24" t="s">
        <v>20</v>
      </c>
      <c r="E77" s="16">
        <v>102283.08828333342</v>
      </c>
      <c r="F77" s="25">
        <f t="shared" si="9"/>
        <v>0.33570057557582533</v>
      </c>
      <c r="G77" s="26">
        <v>41803.379999999881</v>
      </c>
      <c r="H77" s="25">
        <f t="shared" si="10"/>
        <v>5.9837114685282078E-2</v>
      </c>
    </row>
    <row r="78" spans="3:8" x14ac:dyDescent="0.25">
      <c r="C78" s="23"/>
      <c r="D78" s="24" t="s">
        <v>21</v>
      </c>
      <c r="E78" s="16">
        <v>84717.88748333331</v>
      </c>
      <c r="F78" s="25">
        <f t="shared" si="9"/>
        <v>-0.17173123235527377</v>
      </c>
      <c r="G78" s="26">
        <v>39470.364999999925</v>
      </c>
      <c r="H78" s="25">
        <f t="shared" si="10"/>
        <v>-5.5809243176029311E-2</v>
      </c>
    </row>
    <row r="79" spans="3:8" x14ac:dyDescent="0.25">
      <c r="C79" s="23"/>
      <c r="D79" s="24" t="s">
        <v>22</v>
      </c>
      <c r="E79" s="16">
        <v>85262.132016666772</v>
      </c>
      <c r="F79" s="25">
        <f t="shared" si="9"/>
        <v>6.4241985901800636E-3</v>
      </c>
      <c r="G79" s="26">
        <v>39896.639999999927</v>
      </c>
      <c r="H79" s="25">
        <f t="shared" si="10"/>
        <v>1.0799874792138509E-2</v>
      </c>
    </row>
    <row r="80" spans="3:8" x14ac:dyDescent="0.25">
      <c r="C80" s="23"/>
      <c r="D80" s="24" t="s">
        <v>23</v>
      </c>
      <c r="E80" s="16">
        <v>84493.955883333241</v>
      </c>
      <c r="F80" s="25">
        <f t="shared" si="9"/>
        <v>-9.0095815711407345E-3</v>
      </c>
      <c r="G80" s="26">
        <v>39964.37799999991</v>
      </c>
      <c r="H80" s="25">
        <f t="shared" si="10"/>
        <v>1.6978372113536366E-3</v>
      </c>
    </row>
    <row r="81" spans="3:8" x14ac:dyDescent="0.25">
      <c r="C81" s="23"/>
      <c r="D81" s="24" t="s">
        <v>24</v>
      </c>
      <c r="E81" s="16">
        <v>87108.733283333437</v>
      </c>
      <c r="F81" s="25">
        <f t="shared" si="9"/>
        <v>3.0946324771568223E-2</v>
      </c>
      <c r="G81" s="26">
        <v>42808.139999999919</v>
      </c>
      <c r="H81" s="25">
        <f t="shared" si="10"/>
        <v>7.1157419239704423E-2</v>
      </c>
    </row>
    <row r="82" spans="3:8" x14ac:dyDescent="0.25">
      <c r="C82" s="23"/>
      <c r="D82" s="24" t="s">
        <v>25</v>
      </c>
      <c r="E82" s="16">
        <v>90038.667483333309</v>
      </c>
      <c r="F82" s="25">
        <f t="shared" si="9"/>
        <v>3.3635366852022175E-2</v>
      </c>
      <c r="G82" s="26">
        <v>43340.802999999862</v>
      </c>
      <c r="H82" s="25">
        <f t="shared" si="10"/>
        <v>1.2443030694628154E-2</v>
      </c>
    </row>
    <row r="83" spans="3:8" x14ac:dyDescent="0.25">
      <c r="C83" s="23"/>
      <c r="D83" s="24" t="s">
        <v>26</v>
      </c>
      <c r="E83" s="16">
        <v>81850.043149999998</v>
      </c>
      <c r="F83" s="25">
        <f t="shared" si="9"/>
        <v>-9.094564104748748E-2</v>
      </c>
      <c r="G83" s="26">
        <v>39445.787999999826</v>
      </c>
      <c r="H83" s="25">
        <f t="shared" si="10"/>
        <v>-8.9869470115725547E-2</v>
      </c>
    </row>
    <row r="84" spans="3:8" x14ac:dyDescent="0.25">
      <c r="C84" s="23"/>
      <c r="D84" s="24" t="s">
        <v>27</v>
      </c>
      <c r="E84" s="16">
        <v>83502.732666666634</v>
      </c>
      <c r="F84" s="25">
        <f t="shared" si="9"/>
        <v>2.0191675569894096E-2</v>
      </c>
      <c r="G84" s="26">
        <v>43709.889999999832</v>
      </c>
      <c r="H84" s="25">
        <f t="shared" si="10"/>
        <v>0.10810031225640682</v>
      </c>
    </row>
    <row r="85" spans="3:8" x14ac:dyDescent="0.25">
      <c r="C85" s="23"/>
      <c r="D85" s="24" t="s">
        <v>28</v>
      </c>
      <c r="E85" s="16">
        <v>84704.601716666672</v>
      </c>
      <c r="F85" s="25">
        <f t="shared" si="9"/>
        <v>1.439317027860354E-2</v>
      </c>
      <c r="G85" s="26">
        <v>40715.864999999882</v>
      </c>
      <c r="H85" s="25">
        <f t="shared" si="10"/>
        <v>-6.8497655793687939E-2</v>
      </c>
    </row>
    <row r="86" spans="3:8" x14ac:dyDescent="0.25">
      <c r="C86" s="23"/>
      <c r="D86" s="24" t="s">
        <v>29</v>
      </c>
      <c r="E86" s="16">
        <v>83486.52474999991</v>
      </c>
      <c r="F86" s="25">
        <f t="shared" si="9"/>
        <v>-1.4380292711146603E-2</v>
      </c>
      <c r="G86" s="26">
        <v>41797.61099999983</v>
      </c>
      <c r="H86" s="25">
        <f t="shared" si="10"/>
        <v>2.6568169434689759E-2</v>
      </c>
    </row>
    <row r="87" spans="3:8" ht="15.75" thickBot="1" x14ac:dyDescent="0.3">
      <c r="C87" s="52" t="s">
        <v>35</v>
      </c>
      <c r="D87" s="28"/>
      <c r="E87" s="29">
        <f>SUM(E75:E86)</f>
        <v>1031113.23315</v>
      </c>
      <c r="F87" s="30"/>
      <c r="G87" s="31">
        <f>SUM(G75:G86)</f>
        <v>496524.45899999875</v>
      </c>
      <c r="H87" s="32"/>
    </row>
    <row r="88" spans="3:8" x14ac:dyDescent="0.25">
      <c r="C88" s="37">
        <v>2011</v>
      </c>
      <c r="D88" s="24" t="s">
        <v>36</v>
      </c>
      <c r="E88" s="16">
        <v>79761.594833333205</v>
      </c>
      <c r="F88" s="25">
        <f>+E88/E86-1</f>
        <v>-4.461713944640755E-2</v>
      </c>
      <c r="G88" s="26">
        <v>40482.237999999939</v>
      </c>
      <c r="H88" s="25">
        <f>+G88/G86-1</f>
        <v>-3.1470052199870868E-2</v>
      </c>
    </row>
    <row r="89" spans="3:8" x14ac:dyDescent="0.25">
      <c r="C89" s="23"/>
      <c r="D89" s="24" t="s">
        <v>19</v>
      </c>
      <c r="E89" s="16">
        <v>69341.475833333359</v>
      </c>
      <c r="F89" s="25">
        <f t="shared" ref="F89:F99" si="11">+E89/E88-1</f>
        <v>-0.1306408055377194</v>
      </c>
      <c r="G89" s="26">
        <v>36087.871999999952</v>
      </c>
      <c r="H89" s="25">
        <f t="shared" ref="H89:H99" si="12">+G89/G88-1</f>
        <v>-0.10855047094975312</v>
      </c>
    </row>
    <row r="90" spans="3:8" x14ac:dyDescent="0.25">
      <c r="C90" s="23"/>
      <c r="D90" s="24" t="s">
        <v>20</v>
      </c>
      <c r="E90" s="16">
        <v>88848.698700000023</v>
      </c>
      <c r="F90" s="25">
        <f t="shared" si="11"/>
        <v>0.28132113763418465</v>
      </c>
      <c r="G90" s="26">
        <v>42815.959999999963</v>
      </c>
      <c r="H90" s="25">
        <f t="shared" si="12"/>
        <v>0.18643626313017347</v>
      </c>
    </row>
    <row r="91" spans="3:8" x14ac:dyDescent="0.25">
      <c r="C91" s="23"/>
      <c r="D91" s="24" t="s">
        <v>21</v>
      </c>
      <c r="E91" s="16">
        <v>79333.096200000073</v>
      </c>
      <c r="F91" s="25">
        <f t="shared" si="11"/>
        <v>-0.10709895180490636</v>
      </c>
      <c r="G91" s="26">
        <v>38865.739999999882</v>
      </c>
      <c r="H91" s="25">
        <f t="shared" si="12"/>
        <v>-9.2260456147662762E-2</v>
      </c>
    </row>
    <row r="92" spans="3:8" x14ac:dyDescent="0.25">
      <c r="C92" s="23"/>
      <c r="D92" s="24" t="s">
        <v>22</v>
      </c>
      <c r="E92" s="16">
        <v>81788.644099999961</v>
      </c>
      <c r="F92" s="25">
        <f t="shared" si="11"/>
        <v>3.0952376972775753E-2</v>
      </c>
      <c r="G92" s="26">
        <v>39191.66099999992</v>
      </c>
      <c r="H92" s="25">
        <f t="shared" si="12"/>
        <v>8.3858174320117218E-3</v>
      </c>
    </row>
    <row r="93" spans="3:8" x14ac:dyDescent="0.25">
      <c r="C93" s="23"/>
      <c r="D93" s="24" t="s">
        <v>23</v>
      </c>
      <c r="E93" s="16">
        <v>78364.553466666621</v>
      </c>
      <c r="F93" s="25">
        <f t="shared" si="11"/>
        <v>-4.1865110627666513E-2</v>
      </c>
      <c r="G93" s="26">
        <v>37918.585999999988</v>
      </c>
      <c r="H93" s="25">
        <f t="shared" si="12"/>
        <v>-3.2483313223186316E-2</v>
      </c>
    </row>
    <row r="94" spans="3:8" x14ac:dyDescent="0.25">
      <c r="C94" s="23"/>
      <c r="D94" s="24" t="s">
        <v>24</v>
      </c>
      <c r="E94" s="16">
        <v>73917.403266666704</v>
      </c>
      <c r="F94" s="25">
        <f t="shared" si="11"/>
        <v>-5.6749512416880754E-2</v>
      </c>
      <c r="G94" s="26">
        <v>36981.031999999876</v>
      </c>
      <c r="H94" s="25">
        <f t="shared" si="12"/>
        <v>-2.4725447304393522E-2</v>
      </c>
    </row>
    <row r="95" spans="3:8" x14ac:dyDescent="0.25">
      <c r="C95" s="23"/>
      <c r="D95" s="24" t="s">
        <v>25</v>
      </c>
      <c r="E95" s="16">
        <v>77325.621233333222</v>
      </c>
      <c r="F95" s="25">
        <f t="shared" si="11"/>
        <v>4.6108464529941884E-2</v>
      </c>
      <c r="G95" s="26">
        <v>38827.082999999999</v>
      </c>
      <c r="H95" s="25">
        <f t="shared" si="12"/>
        <v>4.9918861106962309E-2</v>
      </c>
    </row>
    <row r="96" spans="3:8" x14ac:dyDescent="0.25">
      <c r="C96" s="23"/>
      <c r="D96" s="24" t="s">
        <v>26</v>
      </c>
      <c r="E96" s="16">
        <v>67344.003933333282</v>
      </c>
      <c r="F96" s="25">
        <f t="shared" si="11"/>
        <v>-0.12908551060818507</v>
      </c>
      <c r="G96" s="26">
        <v>35806.689999999966</v>
      </c>
      <c r="H96" s="25">
        <f t="shared" si="12"/>
        <v>-7.7790881174360504E-2</v>
      </c>
    </row>
    <row r="97" spans="3:8" x14ac:dyDescent="0.25">
      <c r="C97" s="23"/>
      <c r="D97" s="24" t="s">
        <v>27</v>
      </c>
      <c r="E97" s="16">
        <v>70520.376050000035</v>
      </c>
      <c r="F97" s="25">
        <f t="shared" si="11"/>
        <v>4.7166368661583968E-2</v>
      </c>
      <c r="G97" s="26">
        <v>35077.573999999993</v>
      </c>
      <c r="H97" s="25">
        <f t="shared" si="12"/>
        <v>-2.0362563532121292E-2</v>
      </c>
    </row>
    <row r="98" spans="3:8" x14ac:dyDescent="0.25">
      <c r="C98" s="23"/>
      <c r="D98" s="24" t="s">
        <v>28</v>
      </c>
      <c r="E98" s="16">
        <v>71302.297433333326</v>
      </c>
      <c r="F98" s="25">
        <f t="shared" si="11"/>
        <v>1.1087878810783547E-2</v>
      </c>
      <c r="G98" s="26">
        <v>35957.847999999969</v>
      </c>
      <c r="H98" s="25">
        <f t="shared" si="12"/>
        <v>2.5095065012191942E-2</v>
      </c>
    </row>
    <row r="99" spans="3:8" x14ac:dyDescent="0.25">
      <c r="C99" s="23"/>
      <c r="D99" s="24" t="s">
        <v>29</v>
      </c>
      <c r="E99" s="16">
        <v>70230.592366666606</v>
      </c>
      <c r="F99" s="25">
        <f t="shared" si="11"/>
        <v>-1.5030442289307056E-2</v>
      </c>
      <c r="G99" s="26">
        <v>37134.953000000038</v>
      </c>
      <c r="H99" s="25">
        <f t="shared" si="12"/>
        <v>3.2735690967937492E-2</v>
      </c>
    </row>
    <row r="100" spans="3:8" ht="15.75" thickBot="1" x14ac:dyDescent="0.3">
      <c r="C100" s="27" t="s">
        <v>37</v>
      </c>
      <c r="D100" s="28"/>
      <c r="E100" s="29">
        <f>SUM(E88:E99)</f>
        <v>908078.35741666658</v>
      </c>
      <c r="F100" s="30"/>
      <c r="G100" s="29">
        <f>SUM(G88:G99)</f>
        <v>455147.23699999944</v>
      </c>
      <c r="H100" s="32"/>
    </row>
    <row r="101" spans="3:8" x14ac:dyDescent="0.25">
      <c r="C101" s="34">
        <v>2012</v>
      </c>
      <c r="D101" s="21" t="s">
        <v>36</v>
      </c>
      <c r="E101" s="14">
        <v>68251.302383333314</v>
      </c>
      <c r="F101" s="33">
        <f>+E101/E99-1</f>
        <v>-2.8182732291358481E-2</v>
      </c>
      <c r="G101" s="22">
        <v>35959.465000000004</v>
      </c>
      <c r="H101" s="33">
        <f>+G101/G99-1</f>
        <v>-3.1654490043384054E-2</v>
      </c>
    </row>
    <row r="102" spans="3:8" x14ac:dyDescent="0.25">
      <c r="C102" s="23"/>
      <c r="D102" s="24" t="s">
        <v>19</v>
      </c>
      <c r="E102" s="16">
        <v>60679.239100000013</v>
      </c>
      <c r="F102" s="25">
        <f>+E102/E101-1</f>
        <v>-0.11094386508267373</v>
      </c>
      <c r="G102" s="26">
        <v>32831.739000000031</v>
      </c>
      <c r="H102" s="25">
        <f>+G102/G101-1</f>
        <v>-8.6979213956602908E-2</v>
      </c>
    </row>
    <row r="103" spans="3:8" x14ac:dyDescent="0.25">
      <c r="C103" s="23"/>
      <c r="D103" s="24" t="s">
        <v>20</v>
      </c>
      <c r="E103" s="16">
        <v>67777.608433333357</v>
      </c>
      <c r="F103" s="25">
        <f t="shared" ref="F103:F107" si="13">+E103/E102-1</f>
        <v>0.11698184483881136</v>
      </c>
      <c r="G103" s="26">
        <v>34149.82699999999</v>
      </c>
      <c r="H103" s="25">
        <f t="shared" ref="H103:H108" si="14">+G103/G102-1</f>
        <v>4.0146761644272333E-2</v>
      </c>
    </row>
    <row r="104" spans="3:8" x14ac:dyDescent="0.25">
      <c r="C104" s="23"/>
      <c r="D104" s="24" t="s">
        <v>21</v>
      </c>
      <c r="E104" s="16">
        <v>65702.68064999998</v>
      </c>
      <c r="F104" s="25">
        <f t="shared" si="13"/>
        <v>-3.0613765095802936E-2</v>
      </c>
      <c r="G104" s="26">
        <v>33969.089000000007</v>
      </c>
      <c r="H104" s="25">
        <f t="shared" si="14"/>
        <v>-5.2925011889513041E-3</v>
      </c>
    </row>
    <row r="105" spans="3:8" x14ac:dyDescent="0.25">
      <c r="C105" s="23"/>
      <c r="D105" s="24" t="s">
        <v>22</v>
      </c>
      <c r="E105" s="16">
        <v>67978.231050000002</v>
      </c>
      <c r="F105" s="25">
        <f t="shared" si="13"/>
        <v>3.4634057202657331E-2</v>
      </c>
      <c r="G105" s="26">
        <v>35484.082999999919</v>
      </c>
      <c r="H105" s="25">
        <f t="shared" si="14"/>
        <v>4.459919428513115E-2</v>
      </c>
    </row>
    <row r="106" spans="3:8" x14ac:dyDescent="0.25">
      <c r="C106" s="23"/>
      <c r="D106" s="24" t="s">
        <v>23</v>
      </c>
      <c r="E106" s="16">
        <v>63048.599399999963</v>
      </c>
      <c r="F106" s="25">
        <f t="shared" si="13"/>
        <v>-7.2517798328322947E-2</v>
      </c>
      <c r="G106" s="26">
        <v>32869.142000000022</v>
      </c>
      <c r="H106" s="25">
        <f t="shared" si="14"/>
        <v>-7.3693351466907142E-2</v>
      </c>
    </row>
    <row r="107" spans="3:8" x14ac:dyDescent="0.25">
      <c r="C107" s="23"/>
      <c r="D107" s="24" t="s">
        <v>24</v>
      </c>
      <c r="E107" s="16">
        <v>57868.523616666636</v>
      </c>
      <c r="F107" s="25">
        <f t="shared" si="13"/>
        <v>-8.2160045308370955E-2</v>
      </c>
      <c r="G107" s="26">
        <v>31777.271999999983</v>
      </c>
      <c r="H107" s="25">
        <f t="shared" si="14"/>
        <v>-3.321869490843532E-2</v>
      </c>
    </row>
    <row r="108" spans="3:8" x14ac:dyDescent="0.25">
      <c r="C108" s="23"/>
      <c r="D108" s="24" t="s">
        <v>25</v>
      </c>
      <c r="E108" s="16">
        <v>59741.828383333355</v>
      </c>
      <c r="F108" s="25">
        <f>+E108/E107-1</f>
        <v>3.2371739411841238E-2</v>
      </c>
      <c r="G108" s="26">
        <v>33264.795999999988</v>
      </c>
      <c r="H108" s="25">
        <f t="shared" si="14"/>
        <v>4.6810940851058858E-2</v>
      </c>
    </row>
    <row r="109" spans="3:8" x14ac:dyDescent="0.25">
      <c r="C109" s="23"/>
      <c r="D109" s="24" t="s">
        <v>26</v>
      </c>
      <c r="E109" s="16">
        <v>52764.602866666675</v>
      </c>
      <c r="F109" s="25">
        <f>+E109/E108-1</f>
        <v>-0.11678962136708171</v>
      </c>
      <c r="G109" s="26">
        <v>28714.718000000015</v>
      </c>
      <c r="H109" s="25">
        <f>+G109/G108-1</f>
        <v>-0.13678358346162633</v>
      </c>
    </row>
    <row r="110" spans="3:8" x14ac:dyDescent="0.25">
      <c r="C110" s="23"/>
      <c r="D110" s="24" t="s">
        <v>27</v>
      </c>
      <c r="E110" s="16">
        <v>66519.214416666684</v>
      </c>
      <c r="F110" s="25">
        <f t="shared" ref="F110:F112" si="15">+E110/E109-1</f>
        <v>0.26067876573916759</v>
      </c>
      <c r="G110" s="26">
        <v>34031.214000000044</v>
      </c>
      <c r="H110" s="25">
        <f t="shared" ref="H110:H112" si="16">+G110/G109-1</f>
        <v>0.18514881462530908</v>
      </c>
    </row>
    <row r="111" spans="3:8" x14ac:dyDescent="0.25">
      <c r="C111" s="37"/>
      <c r="D111" s="24" t="s">
        <v>28</v>
      </c>
      <c r="E111" s="16">
        <v>60832.513649999986</v>
      </c>
      <c r="F111" s="25">
        <f t="shared" si="15"/>
        <v>-8.5489595999225565E-2</v>
      </c>
      <c r="G111" s="26">
        <v>31438.941000000024</v>
      </c>
      <c r="H111" s="25">
        <f t="shared" si="16"/>
        <v>-7.6173391874883367E-2</v>
      </c>
    </row>
    <row r="112" spans="3:8" x14ac:dyDescent="0.25">
      <c r="C112" s="23"/>
      <c r="D112" s="24" t="s">
        <v>29</v>
      </c>
      <c r="E112" s="16">
        <v>58201.220866666714</v>
      </c>
      <c r="F112" s="25">
        <f t="shared" si="15"/>
        <v>-4.3254710769842997E-2</v>
      </c>
      <c r="G112" s="26">
        <v>31363.972000000056</v>
      </c>
      <c r="H112" s="25">
        <f t="shared" si="16"/>
        <v>-2.3845904987692679E-3</v>
      </c>
    </row>
    <row r="113" spans="3:8" ht="15.75" thickBot="1" x14ac:dyDescent="0.3">
      <c r="C113" s="23" t="s">
        <v>67</v>
      </c>
      <c r="D113" s="88"/>
      <c r="E113" s="92">
        <f>SUM(E101:E112)</f>
        <v>749365.56481666665</v>
      </c>
      <c r="F113" s="25"/>
      <c r="G113" s="92">
        <f>SUM(G101:G112)</f>
        <v>395854.25800000009</v>
      </c>
      <c r="H113" s="25"/>
    </row>
    <row r="114" spans="3:8" x14ac:dyDescent="0.25">
      <c r="C114" s="93">
        <v>2013</v>
      </c>
      <c r="D114" s="97" t="s">
        <v>36</v>
      </c>
      <c r="E114" s="14">
        <v>60222.717466666632</v>
      </c>
      <c r="F114" s="33">
        <v>-4.7698199302495858E-2</v>
      </c>
      <c r="G114" s="22">
        <v>32284.942000000057</v>
      </c>
      <c r="H114" s="33">
        <v>-6.1003802331310863E-3</v>
      </c>
    </row>
    <row r="115" spans="3:8" x14ac:dyDescent="0.25">
      <c r="C115" s="94"/>
      <c r="D115" s="98" t="s">
        <v>19</v>
      </c>
      <c r="E115" s="16">
        <v>47870.263716666712</v>
      </c>
      <c r="F115" s="25">
        <v>-0.20529556763135492</v>
      </c>
      <c r="G115" s="26">
        <v>27366.010000000042</v>
      </c>
      <c r="H115" s="25">
        <v>-0.15187258996913977</v>
      </c>
    </row>
    <row r="116" spans="3:8" x14ac:dyDescent="0.25">
      <c r="C116" s="95"/>
      <c r="D116" s="98" t="s">
        <v>20</v>
      </c>
      <c r="E116" s="16">
        <v>56019.939583333282</v>
      </c>
      <c r="F116" s="25">
        <v>0.16563563937709969</v>
      </c>
      <c r="G116" s="26">
        <v>29723.571000000036</v>
      </c>
      <c r="H116" s="25">
        <v>8.5155614010894443E-2</v>
      </c>
    </row>
    <row r="117" spans="3:8" x14ac:dyDescent="0.25">
      <c r="C117" s="95"/>
      <c r="D117" s="24" t="s">
        <v>21</v>
      </c>
      <c r="E117" s="16">
        <v>57611.356916666671</v>
      </c>
      <c r="F117" s="25">
        <f>+E117/E112-1</f>
        <v>-1.0134906814950884E-2</v>
      </c>
      <c r="G117" s="26">
        <v>30513.882000000012</v>
      </c>
      <c r="H117" s="25">
        <f>+G117/G112-1</f>
        <v>-2.7104028788191847E-2</v>
      </c>
    </row>
    <row r="118" spans="3:8" x14ac:dyDescent="0.25">
      <c r="C118" s="95"/>
      <c r="D118" s="24" t="s">
        <v>22</v>
      </c>
      <c r="E118" s="16">
        <v>55783.461383333291</v>
      </c>
      <c r="F118" s="25">
        <f>+E118/E117-1</f>
        <v>-3.1728041677223207E-2</v>
      </c>
      <c r="G118" s="26">
        <v>29482.601999999966</v>
      </c>
      <c r="H118" s="25">
        <f>+G118/G117-1</f>
        <v>-3.3797076360197131E-2</v>
      </c>
    </row>
    <row r="119" spans="3:8" x14ac:dyDescent="0.25">
      <c r="C119" s="95"/>
      <c r="D119" s="24" t="s">
        <v>23</v>
      </c>
      <c r="E119" s="16">
        <v>52673.628766666647</v>
      </c>
      <c r="F119" s="25">
        <f>+E119/E118-1</f>
        <v>-5.5748290614246243E-2</v>
      </c>
      <c r="G119" s="26">
        <v>27973.840000000007</v>
      </c>
      <c r="H119" s="25">
        <f>+G119/G118-1</f>
        <v>-5.1174655479864328E-2</v>
      </c>
    </row>
    <row r="120" spans="3:8" x14ac:dyDescent="0.25">
      <c r="C120" s="94"/>
      <c r="D120" s="24" t="s">
        <v>24</v>
      </c>
      <c r="E120" s="16">
        <v>53591.015916666671</v>
      </c>
      <c r="F120" s="25">
        <f>+E120/E119-1</f>
        <v>1.7416441044224573E-2</v>
      </c>
      <c r="G120" s="26">
        <v>28917.560000000038</v>
      </c>
      <c r="H120" s="25">
        <f>+G120/G119-1</f>
        <v>3.3735804594579477E-2</v>
      </c>
    </row>
    <row r="121" spans="3:8" x14ac:dyDescent="0.25">
      <c r="C121" s="95"/>
      <c r="D121" s="24" t="s">
        <v>25</v>
      </c>
      <c r="E121" s="16">
        <v>53718.746066666652</v>
      </c>
      <c r="F121" s="25">
        <f t="shared" ref="F121:F122" si="17">+E121/E120-1</f>
        <v>2.3834246807077353E-3</v>
      </c>
      <c r="G121" s="26">
        <v>29030.393000000018</v>
      </c>
      <c r="H121" s="25">
        <f t="shared" ref="H121:H122" si="18">+G121/G120-1</f>
        <v>3.9018852212973076E-3</v>
      </c>
    </row>
    <row r="122" spans="3:8" x14ac:dyDescent="0.25">
      <c r="C122" s="95"/>
      <c r="D122" s="24" t="s">
        <v>26</v>
      </c>
      <c r="E122" s="16">
        <v>46726.051949999957</v>
      </c>
      <c r="F122" s="25">
        <f t="shared" si="17"/>
        <v>-0.13017232583926175</v>
      </c>
      <c r="G122" s="26">
        <v>25777.510000000009</v>
      </c>
      <c r="H122" s="25">
        <f t="shared" si="18"/>
        <v>-0.11205094605505361</v>
      </c>
    </row>
    <row r="123" spans="3:8" x14ac:dyDescent="0.25">
      <c r="C123" s="95"/>
      <c r="D123" s="24" t="s">
        <v>27</v>
      </c>
      <c r="E123" s="16">
        <v>53392.484483333385</v>
      </c>
      <c r="F123" s="25">
        <v>0.14383399536247521</v>
      </c>
      <c r="G123" s="26">
        <v>29881.378000000019</v>
      </c>
      <c r="H123" s="25">
        <v>0.1584102645929395</v>
      </c>
    </row>
    <row r="124" spans="3:8" x14ac:dyDescent="0.25">
      <c r="C124" s="95"/>
      <c r="D124" s="24" t="s">
        <v>28</v>
      </c>
      <c r="E124" s="16">
        <v>50067.037366666642</v>
      </c>
      <c r="F124" s="25">
        <v>-6.221020872537808E-2</v>
      </c>
      <c r="G124" s="26">
        <v>27719.225000000057</v>
      </c>
      <c r="H124" s="25">
        <v>-7.2058300584903034E-2</v>
      </c>
    </row>
    <row r="125" spans="3:8" x14ac:dyDescent="0.25">
      <c r="C125" s="95"/>
      <c r="D125" s="24" t="s">
        <v>29</v>
      </c>
      <c r="E125" s="16">
        <v>49894.215016666676</v>
      </c>
      <c r="F125" s="25">
        <v>-2.9406468756565385E-3</v>
      </c>
      <c r="G125" s="26">
        <v>28589.625000000047</v>
      </c>
      <c r="H125" s="25">
        <v>3.2394127067414624E-2</v>
      </c>
    </row>
    <row r="126" spans="3:8" ht="15.75" thickBot="1" x14ac:dyDescent="0.3">
      <c r="C126" s="95" t="s">
        <v>80</v>
      </c>
      <c r="D126" s="24"/>
      <c r="E126" s="92">
        <v>588095.06841666659</v>
      </c>
      <c r="F126" s="129"/>
      <c r="G126" s="69">
        <v>336699.69600000035</v>
      </c>
      <c r="H126" s="129"/>
    </row>
    <row r="127" spans="3:8" x14ac:dyDescent="0.25">
      <c r="C127" s="93">
        <v>2014</v>
      </c>
      <c r="D127" s="21" t="s">
        <v>36</v>
      </c>
      <c r="E127" s="14">
        <v>49703.181449999931</v>
      </c>
      <c r="F127" s="33">
        <f>+E127/E125-1</f>
        <v>-3.8287718646927704E-3</v>
      </c>
      <c r="G127" s="22">
        <v>28213.303000000029</v>
      </c>
      <c r="H127" s="33">
        <f>+G127/G125-1</f>
        <v>-1.3162886886414871E-2</v>
      </c>
    </row>
    <row r="128" spans="3:8" x14ac:dyDescent="0.25">
      <c r="C128" s="95"/>
      <c r="D128" s="24" t="s">
        <v>19</v>
      </c>
      <c r="E128" s="16">
        <v>42068.724183333339</v>
      </c>
      <c r="F128" s="25">
        <f>+E128/E127-1</f>
        <v>-0.15360097772305881</v>
      </c>
      <c r="G128" s="26">
        <v>24553.462999999989</v>
      </c>
      <c r="H128" s="25">
        <f>+G128/G127-1</f>
        <v>-0.12972036631088657</v>
      </c>
    </row>
    <row r="129" spans="3:8" x14ac:dyDescent="0.25">
      <c r="C129" s="95"/>
      <c r="D129" s="24" t="s">
        <v>20</v>
      </c>
      <c r="E129" s="16">
        <v>49847.829016666721</v>
      </c>
      <c r="F129" s="25">
        <f t="shared" ref="F129:F134" si="19">+E129/E128-1</f>
        <v>0.18491420846119411</v>
      </c>
      <c r="G129" s="26">
        <v>27340.933000000019</v>
      </c>
      <c r="H129" s="25">
        <f t="shared" ref="H129:H135" si="20">+G129/G128-1</f>
        <v>0.11352655224234698</v>
      </c>
    </row>
    <row r="130" spans="3:8" x14ac:dyDescent="0.25">
      <c r="C130" s="95"/>
      <c r="D130" s="24" t="s">
        <v>21</v>
      </c>
      <c r="E130" s="16">
        <v>45855.705833333333</v>
      </c>
      <c r="F130" s="25">
        <f t="shared" si="19"/>
        <v>-8.0086199581502648E-2</v>
      </c>
      <c r="G130" s="26">
        <v>24772.192000000006</v>
      </c>
      <c r="H130" s="25">
        <f t="shared" si="20"/>
        <v>-9.3952207117438569E-2</v>
      </c>
    </row>
    <row r="131" spans="3:8" x14ac:dyDescent="0.25">
      <c r="C131" s="95"/>
      <c r="D131" s="24" t="s">
        <v>22</v>
      </c>
      <c r="E131" s="16">
        <v>41429.848533333359</v>
      </c>
      <c r="F131" s="25">
        <f t="shared" si="19"/>
        <v>-9.6517046669963968E-2</v>
      </c>
      <c r="G131" s="26">
        <v>23222.59400000003</v>
      </c>
      <c r="H131" s="25">
        <f t="shared" si="20"/>
        <v>-6.2553931440543331E-2</v>
      </c>
    </row>
    <row r="132" spans="3:8" x14ac:dyDescent="0.25">
      <c r="C132" s="95"/>
      <c r="D132" s="24" t="s">
        <v>23</v>
      </c>
      <c r="E132" s="16">
        <v>32126.634683333319</v>
      </c>
      <c r="F132" s="25">
        <f t="shared" si="19"/>
        <v>-0.22455341207716273</v>
      </c>
      <c r="G132" s="26">
        <v>18523.43900000002</v>
      </c>
      <c r="H132" s="25">
        <f t="shared" si="20"/>
        <v>-0.20235271735793181</v>
      </c>
    </row>
    <row r="133" spans="3:8" x14ac:dyDescent="0.25">
      <c r="C133" s="95"/>
      <c r="D133" s="24" t="s">
        <v>24</v>
      </c>
      <c r="E133" s="16">
        <v>19404.765466666653</v>
      </c>
      <c r="F133" s="25">
        <f>+E133/E132-1</f>
        <v>-0.39599134307293404</v>
      </c>
      <c r="G133" s="26">
        <v>12214.507000000003</v>
      </c>
      <c r="H133" s="25">
        <f>+G133/G132-1</f>
        <v>-0.3405918307070307</v>
      </c>
    </row>
    <row r="134" spans="3:8" x14ac:dyDescent="0.25">
      <c r="C134" s="95"/>
      <c r="D134" s="24" t="s">
        <v>25</v>
      </c>
      <c r="E134" s="16">
        <v>4484.9822999999978</v>
      </c>
      <c r="F134" s="25">
        <f t="shared" si="19"/>
        <v>-0.76887212021684759</v>
      </c>
      <c r="G134" s="26">
        <v>2986.1270000000004</v>
      </c>
      <c r="H134" s="25">
        <f t="shared" si="20"/>
        <v>-0.75552619520378517</v>
      </c>
    </row>
    <row r="135" spans="3:8" x14ac:dyDescent="0.25">
      <c r="C135" s="95"/>
      <c r="D135" s="24" t="s">
        <v>26</v>
      </c>
      <c r="E135" s="16">
        <v>235.40416666666661</v>
      </c>
      <c r="F135" s="25">
        <f>+E135/E134-1</f>
        <v>-0.94751279917723052</v>
      </c>
      <c r="G135" s="26">
        <v>291.75399999999991</v>
      </c>
      <c r="H135" s="25">
        <f t="shared" si="20"/>
        <v>-0.90229685475534027</v>
      </c>
    </row>
    <row r="136" spans="3:8" ht="15.75" thickBot="1" x14ac:dyDescent="0.3">
      <c r="C136" s="96" t="s">
        <v>82</v>
      </c>
      <c r="D136" s="28"/>
      <c r="E136" s="29">
        <f>SUM(E127:E135)</f>
        <v>285157.0756333333</v>
      </c>
      <c r="F136" s="32"/>
      <c r="G136" s="31">
        <f>SUM(G127:G135)</f>
        <v>162118.31200000009</v>
      </c>
      <c r="H136" s="32"/>
    </row>
    <row r="137" spans="3:8" ht="15.75" thickBot="1" x14ac:dyDescent="0.3">
      <c r="C137" s="67"/>
      <c r="D137" s="68"/>
      <c r="E137" s="69"/>
      <c r="F137" s="70"/>
      <c r="G137" s="69"/>
      <c r="H137" s="70"/>
    </row>
    <row r="138" spans="3:8" ht="15.75" thickBot="1" x14ac:dyDescent="0.3">
      <c r="C138" s="73" t="s">
        <v>83</v>
      </c>
      <c r="D138" s="72"/>
      <c r="E138" s="101">
        <f>+SUM(E133:E135)/SUM(E120:E122)-1</f>
        <v>-0.84337959259413087</v>
      </c>
      <c r="F138" s="75"/>
      <c r="G138" s="101">
        <f>+SUM(G133:G135)/SUM(G120:G122)-1</f>
        <v>-0.81496205043380898</v>
      </c>
      <c r="H138" s="76"/>
    </row>
    <row r="139" spans="3:8" x14ac:dyDescent="0.25">
      <c r="C139" s="80"/>
      <c r="D139" s="81"/>
      <c r="E139" s="99"/>
      <c r="F139" s="99"/>
      <c r="G139" s="99"/>
      <c r="H139" s="74"/>
    </row>
    <row r="140" spans="3:8" x14ac:dyDescent="0.25">
      <c r="C140" s="54" t="s">
        <v>8</v>
      </c>
      <c r="E140" s="88"/>
      <c r="F140" s="88"/>
      <c r="G140" s="88"/>
    </row>
    <row r="141" spans="3:8" x14ac:dyDescent="0.25">
      <c r="E141" s="120"/>
      <c r="F141" s="120"/>
      <c r="G141" s="120"/>
    </row>
    <row r="142" spans="3:8" x14ac:dyDescent="0.25"/>
    <row r="143" spans="3:8" x14ac:dyDescent="0.25"/>
    <row r="144" spans="3:8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</sheetData>
  <sheetProtection sheet="1" objects="1" scenarios="1"/>
  <mergeCells count="15">
    <mergeCell ref="C21:D21"/>
    <mergeCell ref="C20:D20"/>
    <mergeCell ref="C7:D7"/>
    <mergeCell ref="C8:D8"/>
    <mergeCell ref="C9:D9"/>
    <mergeCell ref="C10:D10"/>
    <mergeCell ref="C11:D11"/>
    <mergeCell ref="C12:D12"/>
    <mergeCell ref="C19:D19"/>
    <mergeCell ref="C13:D13"/>
    <mergeCell ref="C14:D14"/>
    <mergeCell ref="C15:D15"/>
    <mergeCell ref="C16:D16"/>
    <mergeCell ref="C17:D17"/>
    <mergeCell ref="C18:D18"/>
  </mergeCells>
  <hyperlinks>
    <hyperlink ref="C6" location="INDICE!A1" display="&lt;&lt; VOLVER"/>
    <hyperlink ref="C140" location="INDICE!A1" display="&lt;&lt; VOLVER"/>
  </hyperlink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5"/>
  <sheetViews>
    <sheetView showGridLines="0" showRowColHeaders="0" topLeftCell="M236" zoomScaleNormal="100" zoomScalePageLayoutView="75" workbookViewId="0">
      <selection activeCell="AD124" sqref="AD124"/>
    </sheetView>
  </sheetViews>
  <sheetFormatPr baseColWidth="10" defaultColWidth="0" defaultRowHeight="15" zeroHeight="1" x14ac:dyDescent="0.25"/>
  <cols>
    <col min="1" max="2" width="11.42578125" customWidth="1"/>
    <col min="3" max="3" width="23.42578125" customWidth="1"/>
    <col min="4" max="4" width="9.7109375" customWidth="1"/>
    <col min="5" max="29" width="11.42578125" customWidth="1"/>
    <col min="30" max="30" width="13.28515625" customWidth="1"/>
    <col min="31" max="32" width="11.42578125" customWidth="1"/>
    <col min="33" max="16384" width="11.42578125" hidden="1"/>
  </cols>
  <sheetData>
    <row r="1" spans="3:31" x14ac:dyDescent="0.25"/>
    <row r="2" spans="3:31" x14ac:dyDescent="0.25"/>
    <row r="3" spans="3:31" x14ac:dyDescent="0.25">
      <c r="C3" s="58" t="s">
        <v>7</v>
      </c>
    </row>
    <row r="4" spans="3:31" x14ac:dyDescent="0.25">
      <c r="C4" s="58" t="s">
        <v>38</v>
      </c>
    </row>
    <row r="5" spans="3:31" x14ac:dyDescent="0.25"/>
    <row r="6" spans="3:31" ht="15.75" thickBot="1" x14ac:dyDescent="0.3">
      <c r="C6" s="54" t="s">
        <v>8</v>
      </c>
    </row>
    <row r="7" spans="3:31" ht="15.75" thickBot="1" x14ac:dyDescent="0.3">
      <c r="C7" s="59" t="s">
        <v>13</v>
      </c>
      <c r="D7" s="60" t="s">
        <v>14</v>
      </c>
      <c r="E7" s="61" t="s">
        <v>39</v>
      </c>
      <c r="F7" s="61" t="s">
        <v>40</v>
      </c>
      <c r="G7" s="61" t="s">
        <v>41</v>
      </c>
      <c r="H7" s="61" t="s">
        <v>42</v>
      </c>
      <c r="I7" s="61" t="s">
        <v>43</v>
      </c>
      <c r="J7" s="61" t="s">
        <v>44</v>
      </c>
      <c r="K7" s="61" t="s">
        <v>45</v>
      </c>
      <c r="L7" s="61" t="s">
        <v>46</v>
      </c>
      <c r="M7" s="61" t="s">
        <v>47</v>
      </c>
      <c r="N7" s="61" t="s">
        <v>48</v>
      </c>
      <c r="O7" s="61" t="s">
        <v>49</v>
      </c>
      <c r="P7" s="61" t="s">
        <v>50</v>
      </c>
      <c r="Q7" s="61" t="s">
        <v>51</v>
      </c>
      <c r="R7" s="61" t="s">
        <v>52</v>
      </c>
      <c r="S7" s="61" t="s">
        <v>53</v>
      </c>
      <c r="T7" s="61" t="s">
        <v>54</v>
      </c>
      <c r="U7" s="61" t="s">
        <v>55</v>
      </c>
      <c r="V7" s="61" t="s">
        <v>56</v>
      </c>
      <c r="W7" s="61" t="s">
        <v>57</v>
      </c>
      <c r="X7" s="61" t="s">
        <v>58</v>
      </c>
      <c r="Y7" s="61" t="s">
        <v>59</v>
      </c>
      <c r="Z7" s="61" t="s">
        <v>60</v>
      </c>
      <c r="AA7" s="61" t="s">
        <v>61</v>
      </c>
      <c r="AB7" s="61" t="s">
        <v>62</v>
      </c>
      <c r="AC7" s="61" t="s">
        <v>65</v>
      </c>
      <c r="AD7" s="60" t="s">
        <v>63</v>
      </c>
    </row>
    <row r="8" spans="3:31" x14ac:dyDescent="0.25">
      <c r="C8" s="34">
        <v>2006</v>
      </c>
      <c r="D8" s="21" t="s">
        <v>18</v>
      </c>
      <c r="E8" s="64">
        <v>38934.011416666661</v>
      </c>
      <c r="F8" s="64">
        <v>13275.710216666666</v>
      </c>
      <c r="G8" s="64">
        <v>3069.0038166666682</v>
      </c>
      <c r="H8" s="64">
        <v>2391.2074333333335</v>
      </c>
      <c r="I8" s="64">
        <v>2431.686216666666</v>
      </c>
      <c r="J8" s="64">
        <v>9618.3053166666668</v>
      </c>
      <c r="K8" s="64">
        <v>2717.4438500000006</v>
      </c>
      <c r="L8" s="64">
        <v>2437.2211666666667</v>
      </c>
      <c r="M8" s="64">
        <v>6216.5730166666654</v>
      </c>
      <c r="N8" s="64">
        <v>5221.240233333333</v>
      </c>
      <c r="O8" s="64">
        <v>2826.6553500000005</v>
      </c>
      <c r="P8" s="64">
        <v>1882.1802499999994</v>
      </c>
      <c r="Q8" s="64">
        <v>8404.8727500000023</v>
      </c>
      <c r="R8" s="64">
        <v>4328.8887000000004</v>
      </c>
      <c r="S8" s="64">
        <v>2387.8125833333329</v>
      </c>
      <c r="T8" s="64">
        <v>2977.8558833333336</v>
      </c>
      <c r="U8" s="64">
        <v>3490.9974666666662</v>
      </c>
      <c r="V8" s="64">
        <v>2653.6783166666664</v>
      </c>
      <c r="W8" s="64">
        <v>6295.5546000000013</v>
      </c>
      <c r="X8" s="64">
        <v>1270.0532999999998</v>
      </c>
      <c r="Y8" s="64">
        <v>2845.7881999999995</v>
      </c>
      <c r="Z8" s="64">
        <v>6497.7068499999996</v>
      </c>
      <c r="AA8" s="64">
        <v>1781.1325000000002</v>
      </c>
      <c r="AB8" s="64">
        <v>2275.9513666666671</v>
      </c>
      <c r="AC8" s="64">
        <v>808.4691499999999</v>
      </c>
      <c r="AD8" s="62">
        <f>SUM(E8:AC8)</f>
        <v>137039.99995000003</v>
      </c>
      <c r="AE8" s="66"/>
    </row>
    <row r="9" spans="3:31" x14ac:dyDescent="0.25">
      <c r="C9" s="37"/>
      <c r="D9" s="24" t="s">
        <v>30</v>
      </c>
      <c r="E9" s="65">
        <v>33786.234933333333</v>
      </c>
      <c r="F9" s="65">
        <v>12130.244166666667</v>
      </c>
      <c r="G9" s="65">
        <v>2786.1102500000006</v>
      </c>
      <c r="H9" s="65">
        <v>2182.8277333333331</v>
      </c>
      <c r="I9" s="65">
        <v>2419.4774833333327</v>
      </c>
      <c r="J9" s="65">
        <v>8383.9210000000003</v>
      </c>
      <c r="K9" s="65">
        <v>2429.9428166666662</v>
      </c>
      <c r="L9" s="65">
        <v>2277.3134000000005</v>
      </c>
      <c r="M9" s="65">
        <v>5466.183116666668</v>
      </c>
      <c r="N9" s="65">
        <v>4703.040500000001</v>
      </c>
      <c r="O9" s="65">
        <v>2466.6129666666666</v>
      </c>
      <c r="P9" s="65">
        <v>1745.5193166666668</v>
      </c>
      <c r="Q9" s="65">
        <v>7440.3236333333325</v>
      </c>
      <c r="R9" s="65">
        <v>3863.858166666666</v>
      </c>
      <c r="S9" s="65">
        <v>2162.5968666666668</v>
      </c>
      <c r="T9" s="65">
        <v>2589.7514833333335</v>
      </c>
      <c r="U9" s="65">
        <v>3058.790766666667</v>
      </c>
      <c r="V9" s="65">
        <v>2282.4119833333334</v>
      </c>
      <c r="W9" s="65">
        <v>5378.4891499999994</v>
      </c>
      <c r="X9" s="65">
        <v>1034.6030666666668</v>
      </c>
      <c r="Y9" s="65">
        <v>2441.2161000000001</v>
      </c>
      <c r="Z9" s="65">
        <v>5816.7622833333326</v>
      </c>
      <c r="AA9" s="65">
        <v>1617.1098333333334</v>
      </c>
      <c r="AB9" s="65">
        <v>2029.9007333333332</v>
      </c>
      <c r="AC9" s="65">
        <v>858.36745000000019</v>
      </c>
      <c r="AD9" s="63">
        <f t="shared" ref="AD9:AD72" si="0">SUM(E9:AC9)</f>
        <v>121351.60920000002</v>
      </c>
      <c r="AE9" s="66"/>
    </row>
    <row r="10" spans="3:31" x14ac:dyDescent="0.25">
      <c r="C10" s="37"/>
      <c r="D10" s="24" t="s">
        <v>20</v>
      </c>
      <c r="E10" s="65">
        <v>43024.737849999998</v>
      </c>
      <c r="F10" s="65">
        <v>14505.185816666663</v>
      </c>
      <c r="G10" s="65">
        <v>3188.8629666666675</v>
      </c>
      <c r="H10" s="65">
        <v>2670.5042999999991</v>
      </c>
      <c r="I10" s="65">
        <v>2065.618833333333</v>
      </c>
      <c r="J10" s="65">
        <v>10701.117283333337</v>
      </c>
      <c r="K10" s="65">
        <v>2960.3606166666668</v>
      </c>
      <c r="L10" s="65">
        <v>2784.1943833333326</v>
      </c>
      <c r="M10" s="65">
        <v>6536.6175500000018</v>
      </c>
      <c r="N10" s="65">
        <v>5631.3018000000002</v>
      </c>
      <c r="O10" s="65">
        <v>3136.1390666666653</v>
      </c>
      <c r="P10" s="65">
        <v>1988.7374000000007</v>
      </c>
      <c r="Q10" s="65">
        <v>9155.5435166666703</v>
      </c>
      <c r="R10" s="65">
        <v>4659.9328666666661</v>
      </c>
      <c r="S10" s="65">
        <v>2603.9643166666669</v>
      </c>
      <c r="T10" s="65">
        <v>3323.9229333333333</v>
      </c>
      <c r="U10" s="65">
        <v>3632.6890333333336</v>
      </c>
      <c r="V10" s="65">
        <v>2824.9220999999993</v>
      </c>
      <c r="W10" s="65">
        <v>6611.6305333333339</v>
      </c>
      <c r="X10" s="65">
        <v>1346.7893000000001</v>
      </c>
      <c r="Y10" s="65">
        <v>3233.755716666667</v>
      </c>
      <c r="Z10" s="65">
        <v>7053.5164333333332</v>
      </c>
      <c r="AA10" s="65">
        <v>1949.2312333333334</v>
      </c>
      <c r="AB10" s="65">
        <v>2512.832183333333</v>
      </c>
      <c r="AC10" s="65">
        <v>776.34686666666664</v>
      </c>
      <c r="AD10" s="63">
        <f t="shared" si="0"/>
        <v>148878.45490000001</v>
      </c>
      <c r="AE10" s="66"/>
    </row>
    <row r="11" spans="3:31" x14ac:dyDescent="0.25">
      <c r="C11" s="37"/>
      <c r="D11" s="24" t="s">
        <v>21</v>
      </c>
      <c r="E11" s="65">
        <v>39292.828549999977</v>
      </c>
      <c r="F11" s="65">
        <v>13356.259316666687</v>
      </c>
      <c r="G11" s="65">
        <v>2664.824083333333</v>
      </c>
      <c r="H11" s="65">
        <v>2237.7803500000023</v>
      </c>
      <c r="I11" s="65">
        <v>1719.9133999999985</v>
      </c>
      <c r="J11" s="65">
        <v>9356.6100166666747</v>
      </c>
      <c r="K11" s="65">
        <v>2555.6011166666676</v>
      </c>
      <c r="L11" s="65">
        <v>2221.5994499999997</v>
      </c>
      <c r="M11" s="65">
        <v>5032.3334500000028</v>
      </c>
      <c r="N11" s="65">
        <v>4906.0957499999995</v>
      </c>
      <c r="O11" s="65">
        <v>2673.0791333333332</v>
      </c>
      <c r="P11" s="65">
        <v>1661.1724833333335</v>
      </c>
      <c r="Q11" s="65">
        <v>8564.8909000000003</v>
      </c>
      <c r="R11" s="65">
        <v>4365.8407833333331</v>
      </c>
      <c r="S11" s="65">
        <v>2426.6181166666665</v>
      </c>
      <c r="T11" s="65">
        <v>2826.2103999999999</v>
      </c>
      <c r="U11" s="65">
        <v>2427.9735166666674</v>
      </c>
      <c r="V11" s="65">
        <v>1909.4077666666669</v>
      </c>
      <c r="W11" s="65">
        <v>4478.3088500000003</v>
      </c>
      <c r="X11" s="65">
        <v>991.93601666666643</v>
      </c>
      <c r="Y11" s="65">
        <v>2682.0917999999997</v>
      </c>
      <c r="Z11" s="65">
        <v>6044.5047666666642</v>
      </c>
      <c r="AA11" s="65">
        <v>1640.0254666666665</v>
      </c>
      <c r="AB11" s="65">
        <v>2099.3597666666674</v>
      </c>
      <c r="AC11" s="65">
        <v>1.6833333333333333E-3</v>
      </c>
      <c r="AD11" s="63">
        <f>SUM(E11:AC11)</f>
        <v>128135.26693333332</v>
      </c>
      <c r="AE11" s="66"/>
    </row>
    <row r="12" spans="3:31" x14ac:dyDescent="0.25">
      <c r="C12" s="37"/>
      <c r="D12" s="24" t="s">
        <v>22</v>
      </c>
      <c r="E12" s="65">
        <v>42571.626783333355</v>
      </c>
      <c r="F12" s="65">
        <v>14185.69301666667</v>
      </c>
      <c r="G12" s="65">
        <v>2824.1697500000014</v>
      </c>
      <c r="H12" s="65">
        <v>2378.5443833333325</v>
      </c>
      <c r="I12" s="65">
        <v>1721.6678499999985</v>
      </c>
      <c r="J12" s="65">
        <v>10028.408016666683</v>
      </c>
      <c r="K12" s="65">
        <v>2816.4369999999994</v>
      </c>
      <c r="L12" s="65">
        <v>2382.286516666667</v>
      </c>
      <c r="M12" s="65">
        <v>5465.5862333333334</v>
      </c>
      <c r="N12" s="65">
        <v>5236.7603333333327</v>
      </c>
      <c r="O12" s="65">
        <v>2859.5052833333339</v>
      </c>
      <c r="P12" s="65">
        <v>1733.5394166666642</v>
      </c>
      <c r="Q12" s="65">
        <v>9116.3635833333228</v>
      </c>
      <c r="R12" s="65">
        <v>4734.3489333333328</v>
      </c>
      <c r="S12" s="65">
        <v>2610.4924666666666</v>
      </c>
      <c r="T12" s="65">
        <v>3013.9163499999991</v>
      </c>
      <c r="U12" s="65">
        <v>2655.5171999999998</v>
      </c>
      <c r="V12" s="65">
        <v>2107.6753666666682</v>
      </c>
      <c r="W12" s="65">
        <v>4869.175316666664</v>
      </c>
      <c r="X12" s="65">
        <v>1063.4481000000005</v>
      </c>
      <c r="Y12" s="65">
        <v>2889.3995</v>
      </c>
      <c r="Z12" s="65">
        <v>6460.7827999999927</v>
      </c>
      <c r="AA12" s="65">
        <v>1742.5899666666655</v>
      </c>
      <c r="AB12" s="65">
        <v>2233.7327833333347</v>
      </c>
      <c r="AC12" s="65">
        <v>5.0000000000000001E-4</v>
      </c>
      <c r="AD12" s="63">
        <f t="shared" si="0"/>
        <v>137701.66745000001</v>
      </c>
      <c r="AE12" s="66"/>
    </row>
    <row r="13" spans="3:31" x14ac:dyDescent="0.25">
      <c r="C13" s="37"/>
      <c r="D13" s="24" t="s">
        <v>23</v>
      </c>
      <c r="E13" s="65">
        <v>39266.129250000071</v>
      </c>
      <c r="F13" s="65">
        <v>13313.048750000007</v>
      </c>
      <c r="G13" s="65">
        <v>2661.4449666666665</v>
      </c>
      <c r="H13" s="65">
        <v>2177.8905499999996</v>
      </c>
      <c r="I13" s="65">
        <v>1632.5018666666672</v>
      </c>
      <c r="J13" s="65">
        <v>9495.8282333333264</v>
      </c>
      <c r="K13" s="65">
        <v>2623.9914499999995</v>
      </c>
      <c r="L13" s="65">
        <v>2256.2513499999995</v>
      </c>
      <c r="M13" s="65">
        <v>5161.9443000000001</v>
      </c>
      <c r="N13" s="65">
        <v>4816.3275999999914</v>
      </c>
      <c r="O13" s="65">
        <v>2633.6052333333337</v>
      </c>
      <c r="P13" s="65">
        <v>1588.7899500000005</v>
      </c>
      <c r="Q13" s="65">
        <v>8502.8148666666657</v>
      </c>
      <c r="R13" s="65">
        <v>4454.0387833333261</v>
      </c>
      <c r="S13" s="65">
        <v>2445.2201333333333</v>
      </c>
      <c r="T13" s="65">
        <v>2830.2861999999959</v>
      </c>
      <c r="U13" s="65">
        <v>2480.0443833333334</v>
      </c>
      <c r="V13" s="65">
        <v>1943.4770999999994</v>
      </c>
      <c r="W13" s="65">
        <v>4556.7307166666669</v>
      </c>
      <c r="X13" s="65">
        <v>1001.2762999999997</v>
      </c>
      <c r="Y13" s="65">
        <v>2688.1941666666667</v>
      </c>
      <c r="Z13" s="65">
        <v>5997.0961166666684</v>
      </c>
      <c r="AA13" s="65">
        <v>1615.6552500000003</v>
      </c>
      <c r="AB13" s="65">
        <v>2080.7909666666692</v>
      </c>
      <c r="AC13" s="65">
        <v>4.8499999999999993E-3</v>
      </c>
      <c r="AD13" s="63">
        <f t="shared" si="0"/>
        <v>128223.3833333334</v>
      </c>
      <c r="AE13" s="66"/>
    </row>
    <row r="14" spans="3:31" x14ac:dyDescent="0.25">
      <c r="C14" s="37"/>
      <c r="D14" s="24" t="s">
        <v>24</v>
      </c>
      <c r="E14" s="65">
        <v>40109.979616666591</v>
      </c>
      <c r="F14" s="65">
        <v>12950.501900000001</v>
      </c>
      <c r="G14" s="65">
        <v>2697.3575000000005</v>
      </c>
      <c r="H14" s="65">
        <v>2155.7356</v>
      </c>
      <c r="I14" s="65">
        <v>1710.8210833333337</v>
      </c>
      <c r="J14" s="65">
        <v>9587.74708333333</v>
      </c>
      <c r="K14" s="65">
        <v>2687.5694333333331</v>
      </c>
      <c r="L14" s="65">
        <v>2335.4457833333336</v>
      </c>
      <c r="M14" s="65">
        <v>5271.3321999999953</v>
      </c>
      <c r="N14" s="65">
        <v>4827.7344333333294</v>
      </c>
      <c r="O14" s="65">
        <v>2705.1513999999997</v>
      </c>
      <c r="P14" s="65">
        <v>1640.4014833333326</v>
      </c>
      <c r="Q14" s="65">
        <v>8462.3388833333247</v>
      </c>
      <c r="R14" s="65">
        <v>4365.4745666666686</v>
      </c>
      <c r="S14" s="65">
        <v>2474.5628833333335</v>
      </c>
      <c r="T14" s="65">
        <v>2839.6651666666667</v>
      </c>
      <c r="U14" s="65">
        <v>2592.630333333334</v>
      </c>
      <c r="V14" s="65">
        <v>2034.8827000000006</v>
      </c>
      <c r="W14" s="65">
        <v>4653.9757833333369</v>
      </c>
      <c r="X14" s="65">
        <v>1008.0976000000001</v>
      </c>
      <c r="Y14" s="65">
        <v>2803.6854000000003</v>
      </c>
      <c r="Z14" s="65">
        <v>6139.308100000002</v>
      </c>
      <c r="AA14" s="65">
        <v>1635.9039000000002</v>
      </c>
      <c r="AB14" s="65">
        <v>1942.62905</v>
      </c>
      <c r="AC14" s="65">
        <v>0.15709999999999996</v>
      </c>
      <c r="AD14" s="63">
        <f t="shared" si="0"/>
        <v>129633.08898333326</v>
      </c>
      <c r="AE14" s="66"/>
    </row>
    <row r="15" spans="3:31" x14ac:dyDescent="0.25">
      <c r="C15" s="37"/>
      <c r="D15" s="24" t="s">
        <v>25</v>
      </c>
      <c r="E15" s="65">
        <v>37937.107366666656</v>
      </c>
      <c r="F15" s="65">
        <v>11284.155783333304</v>
      </c>
      <c r="G15" s="65">
        <v>2401.5296499999968</v>
      </c>
      <c r="H15" s="65">
        <v>2018.9997500000004</v>
      </c>
      <c r="I15" s="65">
        <v>1528.6724666666667</v>
      </c>
      <c r="J15" s="65">
        <v>8555.2758499999982</v>
      </c>
      <c r="K15" s="65">
        <v>2351.5949166666674</v>
      </c>
      <c r="L15" s="65">
        <v>2129.0303000000013</v>
      </c>
      <c r="M15" s="65">
        <v>4670.4175666666642</v>
      </c>
      <c r="N15" s="65">
        <v>4383.8376666666654</v>
      </c>
      <c r="O15" s="65">
        <v>2427.1754333333329</v>
      </c>
      <c r="P15" s="65">
        <v>1434.8417666666671</v>
      </c>
      <c r="Q15" s="65">
        <v>7619.0029833333401</v>
      </c>
      <c r="R15" s="65">
        <v>3928.9960500000038</v>
      </c>
      <c r="S15" s="65">
        <v>2085.9560666666666</v>
      </c>
      <c r="T15" s="65">
        <v>2609.3529666666686</v>
      </c>
      <c r="U15" s="65">
        <v>2496.8595833333338</v>
      </c>
      <c r="V15" s="65">
        <v>1897.7037833333318</v>
      </c>
      <c r="W15" s="65">
        <v>4465.1831500000008</v>
      </c>
      <c r="X15" s="65">
        <v>981.31021666666663</v>
      </c>
      <c r="Y15" s="65">
        <v>2453.0655833333349</v>
      </c>
      <c r="Z15" s="65">
        <v>5708.5791499999914</v>
      </c>
      <c r="AA15" s="65">
        <v>1441.5205833333332</v>
      </c>
      <c r="AB15" s="65">
        <v>1746.2843666666661</v>
      </c>
      <c r="AC15" s="65">
        <v>3.3983333333333338E-2</v>
      </c>
      <c r="AD15" s="63">
        <f t="shared" si="0"/>
        <v>118556.48698333326</v>
      </c>
      <c r="AE15" s="66"/>
    </row>
    <row r="16" spans="3:31" x14ac:dyDescent="0.25">
      <c r="C16" s="37"/>
      <c r="D16" s="24" t="s">
        <v>26</v>
      </c>
      <c r="E16" s="65">
        <v>36899.641149999981</v>
      </c>
      <c r="F16" s="65">
        <v>11899.766933333345</v>
      </c>
      <c r="G16" s="65">
        <v>2404.0006499999995</v>
      </c>
      <c r="H16" s="65">
        <v>1996.0080999999996</v>
      </c>
      <c r="I16" s="65">
        <v>1566.2870166666667</v>
      </c>
      <c r="J16" s="65">
        <v>8588.2867499999993</v>
      </c>
      <c r="K16" s="65">
        <v>2409.0725833333349</v>
      </c>
      <c r="L16" s="65">
        <v>2096.145183333334</v>
      </c>
      <c r="M16" s="65">
        <v>4725.8349666666672</v>
      </c>
      <c r="N16" s="65">
        <v>4468.9080000000076</v>
      </c>
      <c r="O16" s="65">
        <v>2499.561216666667</v>
      </c>
      <c r="P16" s="65">
        <v>1507.4994999999999</v>
      </c>
      <c r="Q16" s="65">
        <v>7803.4085499999983</v>
      </c>
      <c r="R16" s="65">
        <v>3931.1660000000024</v>
      </c>
      <c r="S16" s="65">
        <v>2243.4929666666658</v>
      </c>
      <c r="T16" s="65">
        <v>2661.5280999999995</v>
      </c>
      <c r="U16" s="65">
        <v>2338.8687833333315</v>
      </c>
      <c r="V16" s="65">
        <v>1841.8399333333327</v>
      </c>
      <c r="W16" s="65">
        <v>4282.1850666666687</v>
      </c>
      <c r="X16" s="65">
        <v>924.63076666666643</v>
      </c>
      <c r="Y16" s="65">
        <v>2474.4325999999996</v>
      </c>
      <c r="Z16" s="65">
        <v>5516.6573333333317</v>
      </c>
      <c r="AA16" s="65">
        <v>1504.2329166666684</v>
      </c>
      <c r="AB16" s="65">
        <v>1739.6967166666666</v>
      </c>
      <c r="AC16" s="65">
        <v>4.9450000000000001E-2</v>
      </c>
      <c r="AD16" s="63">
        <f t="shared" si="0"/>
        <v>118323.20123333336</v>
      </c>
      <c r="AE16" s="66"/>
    </row>
    <row r="17" spans="3:31" x14ac:dyDescent="0.25">
      <c r="C17" s="37"/>
      <c r="D17" s="24" t="s">
        <v>27</v>
      </c>
      <c r="E17" s="65">
        <v>40070.277616666732</v>
      </c>
      <c r="F17" s="65">
        <v>12837.35623333333</v>
      </c>
      <c r="G17" s="65">
        <v>2559.21985</v>
      </c>
      <c r="H17" s="65">
        <v>2186.8473499999996</v>
      </c>
      <c r="I17" s="65">
        <v>1634.4064500000013</v>
      </c>
      <c r="J17" s="65">
        <v>9224.161416666675</v>
      </c>
      <c r="K17" s="65">
        <v>2560.0111666666689</v>
      </c>
      <c r="L17" s="65">
        <v>2258.8331000000012</v>
      </c>
      <c r="M17" s="65">
        <v>5053.2232333333359</v>
      </c>
      <c r="N17" s="65">
        <v>4813.9000166666647</v>
      </c>
      <c r="O17" s="65">
        <v>2739.1658833333331</v>
      </c>
      <c r="P17" s="65">
        <v>1610.5512833333332</v>
      </c>
      <c r="Q17" s="65">
        <v>8343.1929999999993</v>
      </c>
      <c r="R17" s="65">
        <v>4241.2230833333351</v>
      </c>
      <c r="S17" s="65">
        <v>2378.7899500000003</v>
      </c>
      <c r="T17" s="65">
        <v>2830.5019999999995</v>
      </c>
      <c r="U17" s="65">
        <v>2518.5277000000001</v>
      </c>
      <c r="V17" s="65">
        <v>2018.423833333334</v>
      </c>
      <c r="W17" s="65">
        <v>4702.4687833333292</v>
      </c>
      <c r="X17" s="65">
        <v>996.89533333333316</v>
      </c>
      <c r="Y17" s="65">
        <v>2707.2946166666629</v>
      </c>
      <c r="Z17" s="65">
        <v>5863.2560166666744</v>
      </c>
      <c r="AA17" s="65">
        <v>1615.2023666666666</v>
      </c>
      <c r="AB17" s="65">
        <v>1866.9711333333323</v>
      </c>
      <c r="AC17" s="65">
        <v>4.3166666666666666E-3</v>
      </c>
      <c r="AD17" s="63">
        <f t="shared" si="0"/>
        <v>127630.70573333342</v>
      </c>
      <c r="AE17" s="66"/>
    </row>
    <row r="18" spans="3:31" x14ac:dyDescent="0.25">
      <c r="C18" s="37"/>
      <c r="D18" s="24" t="s">
        <v>28</v>
      </c>
      <c r="E18" s="65">
        <v>39259.217399999972</v>
      </c>
      <c r="F18" s="65">
        <v>12529.513983333331</v>
      </c>
      <c r="G18" s="65">
        <v>2456.1789999999992</v>
      </c>
      <c r="H18" s="65">
        <v>2114.7191166666685</v>
      </c>
      <c r="I18" s="65">
        <v>1575.1110833333332</v>
      </c>
      <c r="J18" s="65">
        <v>8969.568483333338</v>
      </c>
      <c r="K18" s="65">
        <v>2445.6793833333327</v>
      </c>
      <c r="L18" s="65">
        <v>2144.8186833333357</v>
      </c>
      <c r="M18" s="65">
        <v>4840.6742000000013</v>
      </c>
      <c r="N18" s="65">
        <v>4663.6100666666634</v>
      </c>
      <c r="O18" s="65">
        <v>2692.3236500000007</v>
      </c>
      <c r="P18" s="65">
        <v>1553.8695500000003</v>
      </c>
      <c r="Q18" s="65">
        <v>8076.8685666666734</v>
      </c>
      <c r="R18" s="65">
        <v>4123.2062333333333</v>
      </c>
      <c r="S18" s="65">
        <v>2264.2082166666669</v>
      </c>
      <c r="T18" s="65">
        <v>2667.494283333333</v>
      </c>
      <c r="U18" s="65">
        <v>2422.8192833333314</v>
      </c>
      <c r="V18" s="65">
        <v>1888.9115833333349</v>
      </c>
      <c r="W18" s="65">
        <v>4550.9643333333315</v>
      </c>
      <c r="X18" s="65">
        <v>988.35964999999965</v>
      </c>
      <c r="Y18" s="65">
        <v>2638.6995666666658</v>
      </c>
      <c r="Z18" s="65">
        <v>5667.8118166666618</v>
      </c>
      <c r="AA18" s="65">
        <v>1566.2775166666665</v>
      </c>
      <c r="AB18" s="65">
        <v>1803.0944166666666</v>
      </c>
      <c r="AC18" s="65">
        <v>7.7549999999999994E-2</v>
      </c>
      <c r="AD18" s="63">
        <f t="shared" si="0"/>
        <v>123904.07761666663</v>
      </c>
      <c r="AE18" s="66"/>
    </row>
    <row r="19" spans="3:31" x14ac:dyDescent="0.25">
      <c r="C19" s="37"/>
      <c r="D19" s="24" t="s">
        <v>29</v>
      </c>
      <c r="E19" s="65">
        <v>38182.790966666653</v>
      </c>
      <c r="F19" s="65">
        <v>12512.232449999989</v>
      </c>
      <c r="G19" s="65">
        <v>2520.7072499999977</v>
      </c>
      <c r="H19" s="65">
        <v>2112.5891666666671</v>
      </c>
      <c r="I19" s="65">
        <v>1646.4722000000011</v>
      </c>
      <c r="J19" s="65">
        <v>9124.9035333333231</v>
      </c>
      <c r="K19" s="65">
        <v>2395.189083333335</v>
      </c>
      <c r="L19" s="65">
        <v>2151.2840500000002</v>
      </c>
      <c r="M19" s="65">
        <v>4866.9965166666716</v>
      </c>
      <c r="N19" s="65">
        <v>4733.2408999999998</v>
      </c>
      <c r="O19" s="65">
        <v>2682.0148166666663</v>
      </c>
      <c r="P19" s="65">
        <v>1554.9397999999974</v>
      </c>
      <c r="Q19" s="65">
        <v>8045.2805666666691</v>
      </c>
      <c r="R19" s="65">
        <v>4103.9971999999989</v>
      </c>
      <c r="S19" s="65">
        <v>2250.3233333333342</v>
      </c>
      <c r="T19" s="65">
        <v>2714.0986666666663</v>
      </c>
      <c r="U19" s="65">
        <v>2362.1818499999999</v>
      </c>
      <c r="V19" s="65">
        <v>1830.953016666665</v>
      </c>
      <c r="W19" s="65">
        <v>4491.0461666666661</v>
      </c>
      <c r="X19" s="65">
        <v>953.13263333333418</v>
      </c>
      <c r="Y19" s="65">
        <v>2536.2100166666651</v>
      </c>
      <c r="Z19" s="65">
        <v>5636.4993666666705</v>
      </c>
      <c r="AA19" s="65">
        <v>1524.7876833333335</v>
      </c>
      <c r="AB19" s="65">
        <v>1798.6936833333323</v>
      </c>
      <c r="AC19" s="65">
        <v>2.15E-3</v>
      </c>
      <c r="AD19" s="63">
        <f t="shared" si="0"/>
        <v>122730.56706666661</v>
      </c>
      <c r="AE19" s="66"/>
    </row>
    <row r="20" spans="3:31" ht="15.75" thickBot="1" x14ac:dyDescent="0.3">
      <c r="C20" s="41" t="s">
        <v>31</v>
      </c>
      <c r="D20" s="28"/>
      <c r="E20" s="71">
        <f t="shared" ref="E20:AD20" si="1">SUM(E8:E19)</f>
        <v>469334.58289999998</v>
      </c>
      <c r="F20" s="71">
        <f t="shared" si="1"/>
        <v>154779.66856666663</v>
      </c>
      <c r="G20" s="71">
        <f t="shared" si="1"/>
        <v>32233.409733333334</v>
      </c>
      <c r="H20" s="71">
        <f t="shared" si="1"/>
        <v>26623.653833333334</v>
      </c>
      <c r="I20" s="71">
        <f t="shared" si="1"/>
        <v>21652.63595</v>
      </c>
      <c r="J20" s="71">
        <f t="shared" si="1"/>
        <v>111634.13298333334</v>
      </c>
      <c r="K20" s="71">
        <f t="shared" si="1"/>
        <v>30952.893416666673</v>
      </c>
      <c r="L20" s="71">
        <f t="shared" si="1"/>
        <v>27474.42336666667</v>
      </c>
      <c r="M20" s="71">
        <f t="shared" si="1"/>
        <v>63307.716350000017</v>
      </c>
      <c r="N20" s="71">
        <f t="shared" si="1"/>
        <v>58405.997299999988</v>
      </c>
      <c r="O20" s="71">
        <f t="shared" si="1"/>
        <v>32340.989433333336</v>
      </c>
      <c r="P20" s="71">
        <f t="shared" si="1"/>
        <v>19902.042199999993</v>
      </c>
      <c r="Q20" s="71">
        <f t="shared" si="1"/>
        <v>99534.901799999992</v>
      </c>
      <c r="R20" s="71">
        <f t="shared" si="1"/>
        <v>51100.971366666665</v>
      </c>
      <c r="S20" s="71">
        <f t="shared" si="1"/>
        <v>28334.037899999996</v>
      </c>
      <c r="T20" s="71">
        <f t="shared" si="1"/>
        <v>33884.58443333333</v>
      </c>
      <c r="U20" s="71">
        <f t="shared" si="1"/>
        <v>32477.899899999997</v>
      </c>
      <c r="V20" s="71">
        <f t="shared" si="1"/>
        <v>25234.287483333334</v>
      </c>
      <c r="W20" s="71">
        <f t="shared" si="1"/>
        <v>59335.712449999999</v>
      </c>
      <c r="X20" s="71">
        <f t="shared" si="1"/>
        <v>12560.532283333336</v>
      </c>
      <c r="Y20" s="71">
        <f t="shared" si="1"/>
        <v>32393.833266666661</v>
      </c>
      <c r="Z20" s="71">
        <f t="shared" si="1"/>
        <v>72402.48103333333</v>
      </c>
      <c r="AA20" s="71">
        <f t="shared" si="1"/>
        <v>19633.669216666665</v>
      </c>
      <c r="AB20" s="71">
        <f t="shared" si="1"/>
        <v>24129.937166666667</v>
      </c>
      <c r="AC20" s="71">
        <f t="shared" si="1"/>
        <v>2443.5150499999995</v>
      </c>
      <c r="AD20" s="83">
        <f t="shared" si="1"/>
        <v>1542108.5093833336</v>
      </c>
      <c r="AE20" s="66"/>
    </row>
    <row r="21" spans="3:31" x14ac:dyDescent="0.25">
      <c r="C21" s="34">
        <v>2007</v>
      </c>
      <c r="D21" s="21" t="s">
        <v>18</v>
      </c>
      <c r="E21" s="64">
        <v>40664.726483333339</v>
      </c>
      <c r="F21" s="64">
        <v>13342.474900000014</v>
      </c>
      <c r="G21" s="64">
        <v>2772.1075666666698</v>
      </c>
      <c r="H21" s="64">
        <v>2185.0967166666669</v>
      </c>
      <c r="I21" s="64">
        <v>2128.5135166666669</v>
      </c>
      <c r="J21" s="64">
        <v>9185.511466666665</v>
      </c>
      <c r="K21" s="64">
        <v>2494.8899000000001</v>
      </c>
      <c r="L21" s="64">
        <v>2247.5803833333316</v>
      </c>
      <c r="M21" s="64">
        <v>5185.1030999999994</v>
      </c>
      <c r="N21" s="64">
        <v>5045.5783999999994</v>
      </c>
      <c r="O21" s="64">
        <v>2641.3128166666688</v>
      </c>
      <c r="P21" s="64">
        <v>1653.586666666667</v>
      </c>
      <c r="Q21" s="64">
        <v>7933.3473499999845</v>
      </c>
      <c r="R21" s="64">
        <v>4049.5554666666612</v>
      </c>
      <c r="S21" s="64">
        <v>2223.7609500000003</v>
      </c>
      <c r="T21" s="64">
        <v>2533.2711500000005</v>
      </c>
      <c r="U21" s="64">
        <v>2417.8312833333348</v>
      </c>
      <c r="V21" s="64">
        <v>1920.7868333333329</v>
      </c>
      <c r="W21" s="64">
        <v>4641.9682166666662</v>
      </c>
      <c r="X21" s="64">
        <v>922.26958333333323</v>
      </c>
      <c r="Y21" s="64">
        <v>2657.3187000000007</v>
      </c>
      <c r="Z21" s="64">
        <v>5919.0070333333333</v>
      </c>
      <c r="AA21" s="64">
        <v>1613.9945000000007</v>
      </c>
      <c r="AB21" s="64">
        <v>1900.8503499999983</v>
      </c>
      <c r="AC21" s="64">
        <v>1.3666666666666666E-2</v>
      </c>
      <c r="AD21" s="62">
        <f t="shared" si="0"/>
        <v>128280.45699999997</v>
      </c>
      <c r="AE21" s="66"/>
    </row>
    <row r="22" spans="3:31" x14ac:dyDescent="0.25">
      <c r="C22" s="37"/>
      <c r="D22" s="24" t="s">
        <v>30</v>
      </c>
      <c r="E22" s="65">
        <v>33034.697316666643</v>
      </c>
      <c r="F22" s="65">
        <v>11591.536866666676</v>
      </c>
      <c r="G22" s="65">
        <v>2394.8179666666706</v>
      </c>
      <c r="H22" s="65">
        <v>1851.6131666666679</v>
      </c>
      <c r="I22" s="65">
        <v>1922.9712166666666</v>
      </c>
      <c r="J22" s="65">
        <v>7620.8229666666666</v>
      </c>
      <c r="K22" s="65">
        <v>2102.6424666666658</v>
      </c>
      <c r="L22" s="65">
        <v>1929.8276333333326</v>
      </c>
      <c r="M22" s="65">
        <v>4313.949566666668</v>
      </c>
      <c r="N22" s="65">
        <v>4233.7701333333334</v>
      </c>
      <c r="O22" s="65">
        <v>2172.340266666667</v>
      </c>
      <c r="P22" s="65">
        <v>1427.2117499999999</v>
      </c>
      <c r="Q22" s="65">
        <v>6752.7915333333331</v>
      </c>
      <c r="R22" s="65">
        <v>3458.0824499999999</v>
      </c>
      <c r="S22" s="65">
        <v>1901.4289833333335</v>
      </c>
      <c r="T22" s="65">
        <v>2141.2233333333356</v>
      </c>
      <c r="U22" s="65">
        <v>2051.1672666666664</v>
      </c>
      <c r="V22" s="65">
        <v>1588.1874666666672</v>
      </c>
      <c r="W22" s="65">
        <v>3861.8539666666661</v>
      </c>
      <c r="X22" s="65">
        <v>734.50861666666674</v>
      </c>
      <c r="Y22" s="65">
        <v>2169.1768499999998</v>
      </c>
      <c r="Z22" s="65">
        <v>5018.792783333336</v>
      </c>
      <c r="AA22" s="65">
        <v>1394.1089500000003</v>
      </c>
      <c r="AB22" s="65">
        <v>1629.2090666666663</v>
      </c>
      <c r="AC22" s="65">
        <v>1.4383333333333333E-2</v>
      </c>
      <c r="AD22" s="63">
        <f t="shared" si="0"/>
        <v>107296.74696666667</v>
      </c>
      <c r="AE22" s="66"/>
    </row>
    <row r="23" spans="3:31" x14ac:dyDescent="0.25">
      <c r="C23" s="37"/>
      <c r="D23" s="24" t="s">
        <v>20</v>
      </c>
      <c r="E23" s="65">
        <v>41614.343216666719</v>
      </c>
      <c r="F23" s="65">
        <v>13231.042316666639</v>
      </c>
      <c r="G23" s="65">
        <v>2675.0772166666661</v>
      </c>
      <c r="H23" s="65">
        <v>2189.2133666666668</v>
      </c>
      <c r="I23" s="65">
        <v>1709.113949999999</v>
      </c>
      <c r="J23" s="65">
        <v>9357.5005666666639</v>
      </c>
      <c r="K23" s="65">
        <v>2638.0419333333325</v>
      </c>
      <c r="L23" s="65">
        <v>2339.248</v>
      </c>
      <c r="M23" s="65">
        <v>5122.2714000000033</v>
      </c>
      <c r="N23" s="65">
        <v>5002.2812666666623</v>
      </c>
      <c r="O23" s="65">
        <v>2714.7426666666665</v>
      </c>
      <c r="P23" s="65">
        <v>1618.1139333333354</v>
      </c>
      <c r="Q23" s="65">
        <v>8231.5827166666659</v>
      </c>
      <c r="R23" s="65">
        <v>4269.65311666666</v>
      </c>
      <c r="S23" s="65">
        <v>2334.0676000000017</v>
      </c>
      <c r="T23" s="65">
        <v>2738.1184833333332</v>
      </c>
      <c r="U23" s="65">
        <v>2473.1064833333344</v>
      </c>
      <c r="V23" s="65">
        <v>1955.6662499999998</v>
      </c>
      <c r="W23" s="65">
        <v>4640.0001333333348</v>
      </c>
      <c r="X23" s="65">
        <v>931.50064999999995</v>
      </c>
      <c r="Y23" s="65">
        <v>2755.1846499999997</v>
      </c>
      <c r="Z23" s="65">
        <v>6030.8337333333429</v>
      </c>
      <c r="AA23" s="65">
        <v>1673.8620499999981</v>
      </c>
      <c r="AB23" s="65">
        <v>1974.0920000000006</v>
      </c>
      <c r="AC23" s="65">
        <v>6.0000000000000001E-3</v>
      </c>
      <c r="AD23" s="63">
        <f t="shared" si="0"/>
        <v>130218.66370000002</v>
      </c>
      <c r="AE23" s="66"/>
    </row>
    <row r="24" spans="3:31" x14ac:dyDescent="0.25">
      <c r="C24" s="37"/>
      <c r="D24" s="24" t="s">
        <v>21</v>
      </c>
      <c r="E24" s="65">
        <v>39341.599950000003</v>
      </c>
      <c r="F24" s="65">
        <v>12087.644749999992</v>
      </c>
      <c r="G24" s="65">
        <v>2437.6830666666665</v>
      </c>
      <c r="H24" s="65">
        <v>1984.3829666666657</v>
      </c>
      <c r="I24" s="65">
        <v>1556.0862833333335</v>
      </c>
      <c r="J24" s="65">
        <v>8685.4683666666697</v>
      </c>
      <c r="K24" s="65">
        <v>2396.0498166666639</v>
      </c>
      <c r="L24" s="65">
        <v>2113.6964333333331</v>
      </c>
      <c r="M24" s="65">
        <v>4699.463733333333</v>
      </c>
      <c r="N24" s="65">
        <v>4642.9525333333304</v>
      </c>
      <c r="O24" s="65">
        <v>2530.6367333333328</v>
      </c>
      <c r="P24" s="65">
        <v>1458.8735666666635</v>
      </c>
      <c r="Q24" s="65">
        <v>7752.2119333333349</v>
      </c>
      <c r="R24" s="65">
        <v>3995.4283833333334</v>
      </c>
      <c r="S24" s="65">
        <v>2207.2357666666685</v>
      </c>
      <c r="T24" s="65">
        <v>2653.3659666666663</v>
      </c>
      <c r="U24" s="65">
        <v>2261.7644166666673</v>
      </c>
      <c r="V24" s="65">
        <v>1782.1257999999989</v>
      </c>
      <c r="W24" s="65">
        <v>4274.2256333333353</v>
      </c>
      <c r="X24" s="65">
        <v>889.66578333333382</v>
      </c>
      <c r="Y24" s="65">
        <v>2516.5500666666667</v>
      </c>
      <c r="Z24" s="65">
        <v>5489.0825500000019</v>
      </c>
      <c r="AA24" s="65">
        <v>1483.4237000000001</v>
      </c>
      <c r="AB24" s="65">
        <v>1779.8608833333349</v>
      </c>
      <c r="AC24" s="65">
        <v>1.3833333333333332E-3</v>
      </c>
      <c r="AD24" s="63">
        <f t="shared" si="0"/>
        <v>121019.48046666666</v>
      </c>
      <c r="AE24" s="66"/>
    </row>
    <row r="25" spans="3:31" x14ac:dyDescent="0.25">
      <c r="C25" s="37"/>
      <c r="D25" s="24" t="s">
        <v>22</v>
      </c>
      <c r="E25" s="65">
        <v>41335.843150000001</v>
      </c>
      <c r="F25" s="65">
        <v>12652.652166666665</v>
      </c>
      <c r="G25" s="65">
        <v>2488.6013833333332</v>
      </c>
      <c r="H25" s="65">
        <v>2074.7137833333295</v>
      </c>
      <c r="I25" s="65">
        <v>1561.0927999999994</v>
      </c>
      <c r="J25" s="65">
        <v>9007.6191666666637</v>
      </c>
      <c r="K25" s="65">
        <v>2493.8553333333352</v>
      </c>
      <c r="L25" s="65">
        <v>2171.8359166666664</v>
      </c>
      <c r="M25" s="65">
        <v>4866.144783333335</v>
      </c>
      <c r="N25" s="65">
        <v>4874.476949999992</v>
      </c>
      <c r="O25" s="65">
        <v>2708.1243166666663</v>
      </c>
      <c r="P25" s="65">
        <v>1499.1036833333358</v>
      </c>
      <c r="Q25" s="65">
        <v>8237.9598999999998</v>
      </c>
      <c r="R25" s="65">
        <v>4231.7541499999961</v>
      </c>
      <c r="S25" s="65">
        <v>2275.2115999999974</v>
      </c>
      <c r="T25" s="65">
        <v>2769.8525499999982</v>
      </c>
      <c r="U25" s="65">
        <v>2376.5218833333333</v>
      </c>
      <c r="V25" s="65">
        <v>1854.2699666666672</v>
      </c>
      <c r="W25" s="65">
        <v>4378.6977666666662</v>
      </c>
      <c r="X25" s="65">
        <v>872.26491666666652</v>
      </c>
      <c r="Y25" s="65">
        <v>2642.8463500000048</v>
      </c>
      <c r="Z25" s="65">
        <v>5700.2283166666712</v>
      </c>
      <c r="AA25" s="65">
        <v>1538.5935333333334</v>
      </c>
      <c r="AB25" s="65">
        <v>1851.1172666666666</v>
      </c>
      <c r="AC25" s="65">
        <v>1.0666666666666667E-3</v>
      </c>
      <c r="AD25" s="63">
        <f t="shared" si="0"/>
        <v>126463.3827</v>
      </c>
      <c r="AE25" s="66"/>
    </row>
    <row r="26" spans="3:31" x14ac:dyDescent="0.25">
      <c r="C26" s="37"/>
      <c r="D26" s="24" t="s">
        <v>23</v>
      </c>
      <c r="E26" s="65">
        <v>40425.901216666702</v>
      </c>
      <c r="F26" s="65">
        <v>12055.107299999987</v>
      </c>
      <c r="G26" s="65">
        <v>2421.0557833333328</v>
      </c>
      <c r="H26" s="65">
        <v>1990.5872166666661</v>
      </c>
      <c r="I26" s="65">
        <v>1505.0034166666676</v>
      </c>
      <c r="J26" s="65">
        <v>8720.557716666659</v>
      </c>
      <c r="K26" s="65">
        <v>2395.0435500000021</v>
      </c>
      <c r="L26" s="65">
        <v>2116.7933999999991</v>
      </c>
      <c r="M26" s="65">
        <v>4675.5959999999986</v>
      </c>
      <c r="N26" s="65">
        <v>4667.069950000001</v>
      </c>
      <c r="O26" s="65">
        <v>2569.3036333333334</v>
      </c>
      <c r="P26" s="65">
        <v>1425.8200499999996</v>
      </c>
      <c r="Q26" s="65">
        <v>7917.7417500000065</v>
      </c>
      <c r="R26" s="65">
        <v>4124.5248499999998</v>
      </c>
      <c r="S26" s="65">
        <v>2197.2496333333356</v>
      </c>
      <c r="T26" s="65">
        <v>2725.6469999999999</v>
      </c>
      <c r="U26" s="65">
        <v>2322.2512333333329</v>
      </c>
      <c r="V26" s="65">
        <v>1783.7984833333317</v>
      </c>
      <c r="W26" s="65">
        <v>4257.0374833333326</v>
      </c>
      <c r="X26" s="65">
        <v>849.55949999999962</v>
      </c>
      <c r="Y26" s="65">
        <v>2548.349216666667</v>
      </c>
      <c r="Z26" s="65">
        <v>5521.6328500000027</v>
      </c>
      <c r="AA26" s="65">
        <v>1491.0842166666691</v>
      </c>
      <c r="AB26" s="65">
        <v>1755.4938833333333</v>
      </c>
      <c r="AC26" s="65">
        <v>0</v>
      </c>
      <c r="AD26" s="63">
        <f t="shared" si="0"/>
        <v>122462.20933333336</v>
      </c>
      <c r="AE26" s="66"/>
    </row>
    <row r="27" spans="3:31" x14ac:dyDescent="0.25">
      <c r="C27" s="37"/>
      <c r="D27" s="24" t="s">
        <v>24</v>
      </c>
      <c r="E27" s="65">
        <v>47422.121833333353</v>
      </c>
      <c r="F27" s="65">
        <v>14142.254883333328</v>
      </c>
      <c r="G27" s="65">
        <v>2869.492416666666</v>
      </c>
      <c r="H27" s="65">
        <v>2248.6173333333331</v>
      </c>
      <c r="I27" s="65">
        <v>1784.4415666666664</v>
      </c>
      <c r="J27" s="65">
        <v>10158.054066666678</v>
      </c>
      <c r="K27" s="65">
        <v>2799.9379500000032</v>
      </c>
      <c r="L27" s="65">
        <v>2499.1734166666665</v>
      </c>
      <c r="M27" s="65">
        <v>5379.9736166666744</v>
      </c>
      <c r="N27" s="65">
        <v>5488.6967500000046</v>
      </c>
      <c r="O27" s="65">
        <v>2957.6407333333332</v>
      </c>
      <c r="P27" s="65">
        <v>1704.4465833333336</v>
      </c>
      <c r="Q27" s="65">
        <v>9191.1047666666764</v>
      </c>
      <c r="R27" s="65">
        <v>4897.8603666666631</v>
      </c>
      <c r="S27" s="65">
        <v>2596.0347666666662</v>
      </c>
      <c r="T27" s="65">
        <v>3163.9273999999982</v>
      </c>
      <c r="U27" s="65">
        <v>2436.7524333333317</v>
      </c>
      <c r="V27" s="65">
        <v>1931.8098166666664</v>
      </c>
      <c r="W27" s="65">
        <v>4637.3581833333328</v>
      </c>
      <c r="X27" s="65">
        <v>852.9028000000003</v>
      </c>
      <c r="Y27" s="65">
        <v>2999.8262333333332</v>
      </c>
      <c r="Z27" s="65">
        <v>6357.9946666666619</v>
      </c>
      <c r="AA27" s="65">
        <v>1726.5121333333334</v>
      </c>
      <c r="AB27" s="65">
        <v>1986.1033</v>
      </c>
      <c r="AC27" s="65">
        <v>2.9999999999999997E-4</v>
      </c>
      <c r="AD27" s="63">
        <f t="shared" si="0"/>
        <v>142233.0383166667</v>
      </c>
      <c r="AE27" s="66"/>
    </row>
    <row r="28" spans="3:31" x14ac:dyDescent="0.25">
      <c r="C28" s="37"/>
      <c r="D28" s="24" t="s">
        <v>25</v>
      </c>
      <c r="E28" s="65">
        <v>41413.081383333287</v>
      </c>
      <c r="F28" s="65">
        <v>12692.232083333343</v>
      </c>
      <c r="G28" s="65">
        <v>2513.609466666664</v>
      </c>
      <c r="H28" s="65">
        <v>2070.9989333333328</v>
      </c>
      <c r="I28" s="65">
        <v>1570.6736666666663</v>
      </c>
      <c r="J28" s="65">
        <v>9170.173499999999</v>
      </c>
      <c r="K28" s="65">
        <v>2529.5208166666634</v>
      </c>
      <c r="L28" s="65">
        <v>2213.9906500000029</v>
      </c>
      <c r="M28" s="65">
        <v>5041.5850666666665</v>
      </c>
      <c r="N28" s="65">
        <v>4903.393366666669</v>
      </c>
      <c r="O28" s="65">
        <v>2711.5933499999956</v>
      </c>
      <c r="P28" s="65">
        <v>1481.5470666666674</v>
      </c>
      <c r="Q28" s="65">
        <v>7539.7434500000008</v>
      </c>
      <c r="R28" s="65">
        <v>4227.5355833333342</v>
      </c>
      <c r="S28" s="65">
        <v>2275.7218666666663</v>
      </c>
      <c r="T28" s="65">
        <v>2835.2611333333334</v>
      </c>
      <c r="U28" s="65">
        <v>2446.332933333334</v>
      </c>
      <c r="V28" s="65">
        <v>1904.2941333333335</v>
      </c>
      <c r="W28" s="65">
        <v>4509.635966666664</v>
      </c>
      <c r="X28" s="65">
        <v>836.03278333333299</v>
      </c>
      <c r="Y28" s="65">
        <v>2714.5817666666667</v>
      </c>
      <c r="Z28" s="65">
        <v>5750.6132499999985</v>
      </c>
      <c r="AA28" s="65">
        <v>1574.2001666666681</v>
      </c>
      <c r="AB28" s="65">
        <v>1793.8807000000004</v>
      </c>
      <c r="AC28" s="65">
        <v>1.8433333333333333E-2</v>
      </c>
      <c r="AD28" s="63">
        <f t="shared" si="0"/>
        <v>126720.25151666661</v>
      </c>
      <c r="AE28" s="66"/>
    </row>
    <row r="29" spans="3:31" x14ac:dyDescent="0.25">
      <c r="C29" s="37"/>
      <c r="D29" s="24" t="s">
        <v>26</v>
      </c>
      <c r="E29" s="65">
        <v>34803.866883333329</v>
      </c>
      <c r="F29" s="65">
        <v>11054.94683333333</v>
      </c>
      <c r="G29" s="65">
        <v>2193.4687833333319</v>
      </c>
      <c r="H29" s="65">
        <v>1741.7116666666668</v>
      </c>
      <c r="I29" s="65">
        <v>1396.7180666666659</v>
      </c>
      <c r="J29" s="65">
        <v>7727.8879666666535</v>
      </c>
      <c r="K29" s="65">
        <v>2136.7273333333355</v>
      </c>
      <c r="L29" s="65">
        <v>1846.0274333333334</v>
      </c>
      <c r="M29" s="65">
        <v>4276.8540500000008</v>
      </c>
      <c r="N29" s="65">
        <v>4199.1189666666669</v>
      </c>
      <c r="O29" s="65">
        <v>2259.3073333333332</v>
      </c>
      <c r="P29" s="65">
        <v>1253.3319833333333</v>
      </c>
      <c r="Q29" s="65">
        <v>6908.2218666666622</v>
      </c>
      <c r="R29" s="65">
        <v>3635.132933333336</v>
      </c>
      <c r="S29" s="65">
        <v>1978.0860833333334</v>
      </c>
      <c r="T29" s="65">
        <v>2544.7332333333366</v>
      </c>
      <c r="U29" s="65">
        <v>2100.942683333335</v>
      </c>
      <c r="V29" s="65">
        <v>1598.7643666666665</v>
      </c>
      <c r="W29" s="65">
        <v>3789.1226333333325</v>
      </c>
      <c r="X29" s="65">
        <v>706.94935000000032</v>
      </c>
      <c r="Y29" s="65">
        <v>2256.1332500000008</v>
      </c>
      <c r="Z29" s="65">
        <v>4821.4404999999997</v>
      </c>
      <c r="AA29" s="65">
        <v>1367.2900833333331</v>
      </c>
      <c r="AB29" s="65">
        <v>1503.7897499999985</v>
      </c>
      <c r="AC29" s="65">
        <v>1.6266666666666665E-2</v>
      </c>
      <c r="AD29" s="63">
        <f t="shared" si="0"/>
        <v>108100.59029999997</v>
      </c>
      <c r="AE29" s="66"/>
    </row>
    <row r="30" spans="3:31" x14ac:dyDescent="0.25">
      <c r="C30" s="37"/>
      <c r="D30" s="24" t="s">
        <v>27</v>
      </c>
      <c r="E30" s="65">
        <v>34837.645000000077</v>
      </c>
      <c r="F30" s="65">
        <v>10450.550033333331</v>
      </c>
      <c r="G30" s="65">
        <v>2002.9277500000021</v>
      </c>
      <c r="H30" s="65">
        <v>1691.1641666666667</v>
      </c>
      <c r="I30" s="65">
        <v>1295.4961166666662</v>
      </c>
      <c r="J30" s="65">
        <v>6953.5421500000048</v>
      </c>
      <c r="K30" s="65">
        <v>2151.5556666666666</v>
      </c>
      <c r="L30" s="65">
        <v>1869.8153666666667</v>
      </c>
      <c r="M30" s="65">
        <v>3517.1594333333337</v>
      </c>
      <c r="N30" s="65">
        <v>4002.3784166666669</v>
      </c>
      <c r="O30" s="65">
        <v>2317.7447166666689</v>
      </c>
      <c r="P30" s="65">
        <v>1385.2310333333328</v>
      </c>
      <c r="Q30" s="65">
        <v>7033.2009166666667</v>
      </c>
      <c r="R30" s="65">
        <v>3764.8970666666632</v>
      </c>
      <c r="S30" s="65">
        <v>2007.3904</v>
      </c>
      <c r="T30" s="65">
        <v>2248.9773666666674</v>
      </c>
      <c r="U30" s="65">
        <v>1199.2421333333346</v>
      </c>
      <c r="V30" s="65">
        <v>1073.7213833333333</v>
      </c>
      <c r="W30" s="65">
        <v>2394.1192499999961</v>
      </c>
      <c r="X30" s="65">
        <v>466.22683333333339</v>
      </c>
      <c r="Y30" s="65">
        <v>2259.2320833333315</v>
      </c>
      <c r="Z30" s="65">
        <v>4499.0140999999949</v>
      </c>
      <c r="AA30" s="65">
        <v>1350.0507</v>
      </c>
      <c r="AB30" s="65">
        <v>1506.1476000000005</v>
      </c>
      <c r="AC30" s="65">
        <v>0</v>
      </c>
      <c r="AD30" s="63">
        <f t="shared" si="0"/>
        <v>102277.42968333344</v>
      </c>
      <c r="AE30" s="66"/>
    </row>
    <row r="31" spans="3:31" x14ac:dyDescent="0.25">
      <c r="C31" s="37"/>
      <c r="D31" s="24" t="s">
        <v>28</v>
      </c>
      <c r="E31" s="65">
        <v>34426.024333333364</v>
      </c>
      <c r="F31" s="65">
        <v>10425.465683333316</v>
      </c>
      <c r="G31" s="65">
        <v>2140.5608333333334</v>
      </c>
      <c r="H31" s="65">
        <v>1710.0590000000013</v>
      </c>
      <c r="I31" s="65">
        <v>1280.370483333335</v>
      </c>
      <c r="J31" s="65">
        <v>6813.8021999999928</v>
      </c>
      <c r="K31" s="65">
        <v>2114.6410499999997</v>
      </c>
      <c r="L31" s="65">
        <v>1815.0768833333334</v>
      </c>
      <c r="M31" s="65">
        <v>3261.4271333333331</v>
      </c>
      <c r="N31" s="65">
        <v>3999.6173833333351</v>
      </c>
      <c r="O31" s="65">
        <v>2304.4526166666674</v>
      </c>
      <c r="P31" s="65">
        <v>1376.7781999999995</v>
      </c>
      <c r="Q31" s="65">
        <v>7006.4208833333332</v>
      </c>
      <c r="R31" s="65">
        <v>3827.1542666666637</v>
      </c>
      <c r="S31" s="65">
        <v>2047.3818333333336</v>
      </c>
      <c r="T31" s="65">
        <v>2225.2859333333304</v>
      </c>
      <c r="U31" s="65">
        <v>1130.9173999999987</v>
      </c>
      <c r="V31" s="65">
        <v>1041.442</v>
      </c>
      <c r="W31" s="65">
        <v>2340.1284666666661</v>
      </c>
      <c r="X31" s="65">
        <v>447.17715000000015</v>
      </c>
      <c r="Y31" s="65">
        <v>2215.2308666666677</v>
      </c>
      <c r="Z31" s="65">
        <v>4406.6162999999997</v>
      </c>
      <c r="AA31" s="65">
        <v>1337.9884999999995</v>
      </c>
      <c r="AB31" s="65">
        <v>1491.453399999999</v>
      </c>
      <c r="AC31" s="65">
        <v>0</v>
      </c>
      <c r="AD31" s="63">
        <f t="shared" si="0"/>
        <v>101185.47279999999</v>
      </c>
      <c r="AE31" s="66"/>
    </row>
    <row r="32" spans="3:31" x14ac:dyDescent="0.25">
      <c r="C32" s="37"/>
      <c r="D32" s="24" t="s">
        <v>29</v>
      </c>
      <c r="E32" s="65">
        <v>33371.998449999992</v>
      </c>
      <c r="F32" s="65">
        <v>10383.784150000012</v>
      </c>
      <c r="G32" s="65">
        <v>2048.4248166666666</v>
      </c>
      <c r="H32" s="65">
        <v>1627.1850833333338</v>
      </c>
      <c r="I32" s="65">
        <v>1248.8007333333339</v>
      </c>
      <c r="J32" s="65">
        <v>6650.8531000000012</v>
      </c>
      <c r="K32" s="65">
        <v>2039.9422500000007</v>
      </c>
      <c r="L32" s="65">
        <v>1793.1073499999998</v>
      </c>
      <c r="M32" s="65">
        <v>3185.9343999999978</v>
      </c>
      <c r="N32" s="65">
        <v>3903.8707333333332</v>
      </c>
      <c r="O32" s="65">
        <v>2301.049716666666</v>
      </c>
      <c r="P32" s="65">
        <v>1320.565649999998</v>
      </c>
      <c r="Q32" s="65">
        <v>6778.9770500000013</v>
      </c>
      <c r="R32" s="65">
        <v>3676.3211499999998</v>
      </c>
      <c r="S32" s="65">
        <v>1998.4312833333333</v>
      </c>
      <c r="T32" s="65">
        <v>2192.3337999999994</v>
      </c>
      <c r="U32" s="65">
        <v>1103.5108166666673</v>
      </c>
      <c r="V32" s="65">
        <v>1045.8152166666673</v>
      </c>
      <c r="W32" s="65">
        <v>2250.54495</v>
      </c>
      <c r="X32" s="65">
        <v>434.90301666666676</v>
      </c>
      <c r="Y32" s="65">
        <v>2102.3151500000008</v>
      </c>
      <c r="Z32" s="65">
        <v>4088.9693499999958</v>
      </c>
      <c r="AA32" s="65">
        <v>1243.7799166666666</v>
      </c>
      <c r="AB32" s="65">
        <v>1338.46705</v>
      </c>
      <c r="AC32" s="65">
        <v>2.9333333333333329E-3</v>
      </c>
      <c r="AD32" s="63">
        <f t="shared" si="0"/>
        <v>98129.888116666669</v>
      </c>
      <c r="AE32" s="66"/>
    </row>
    <row r="33" spans="3:31" ht="15.75" thickBot="1" x14ac:dyDescent="0.3">
      <c r="C33" s="41" t="s">
        <v>32</v>
      </c>
      <c r="D33" s="28"/>
      <c r="E33" s="71">
        <f t="shared" ref="E33:AD33" si="2">SUM(E21:E32)</f>
        <v>462691.84921666683</v>
      </c>
      <c r="F33" s="71">
        <f t="shared" si="2"/>
        <v>144109.69196666667</v>
      </c>
      <c r="G33" s="71">
        <f t="shared" si="2"/>
        <v>28957.827050000004</v>
      </c>
      <c r="H33" s="71">
        <f t="shared" si="2"/>
        <v>23365.343399999998</v>
      </c>
      <c r="I33" s="71">
        <f t="shared" si="2"/>
        <v>18959.281816666669</v>
      </c>
      <c r="J33" s="71">
        <f t="shared" si="2"/>
        <v>100051.79323333332</v>
      </c>
      <c r="K33" s="71">
        <f t="shared" si="2"/>
        <v>28292.848066666666</v>
      </c>
      <c r="L33" s="71">
        <f t="shared" si="2"/>
        <v>24956.172866666664</v>
      </c>
      <c r="M33" s="71">
        <f t="shared" si="2"/>
        <v>53525.462283333341</v>
      </c>
      <c r="N33" s="71">
        <f t="shared" si="2"/>
        <v>54963.204849999995</v>
      </c>
      <c r="O33" s="71">
        <f t="shared" si="2"/>
        <v>30188.248899999995</v>
      </c>
      <c r="P33" s="71">
        <f t="shared" si="2"/>
        <v>17604.610166666665</v>
      </c>
      <c r="Q33" s="71">
        <f t="shared" si="2"/>
        <v>91283.304116666681</v>
      </c>
      <c r="R33" s="71">
        <f t="shared" si="2"/>
        <v>48157.899783333312</v>
      </c>
      <c r="S33" s="71">
        <f t="shared" si="2"/>
        <v>26042.000766666664</v>
      </c>
      <c r="T33" s="71">
        <f t="shared" si="2"/>
        <v>30771.997349999994</v>
      </c>
      <c r="U33" s="71">
        <f t="shared" si="2"/>
        <v>24320.340966666667</v>
      </c>
      <c r="V33" s="71">
        <f t="shared" si="2"/>
        <v>19480.681716666662</v>
      </c>
      <c r="W33" s="71">
        <f t="shared" si="2"/>
        <v>45974.692649999997</v>
      </c>
      <c r="X33" s="71">
        <f t="shared" si="2"/>
        <v>8943.9609833333325</v>
      </c>
      <c r="Y33" s="71">
        <f t="shared" si="2"/>
        <v>29836.745183333347</v>
      </c>
      <c r="Z33" s="71">
        <f t="shared" si="2"/>
        <v>63604.22543333334</v>
      </c>
      <c r="AA33" s="71">
        <f t="shared" si="2"/>
        <v>17794.888450000002</v>
      </c>
      <c r="AB33" s="71">
        <f t="shared" si="2"/>
        <v>20510.465249999997</v>
      </c>
      <c r="AC33" s="71">
        <f t="shared" si="2"/>
        <v>7.4433333333333324E-2</v>
      </c>
      <c r="AD33" s="83">
        <f t="shared" si="2"/>
        <v>1414387.6109000002</v>
      </c>
      <c r="AE33" s="66"/>
    </row>
    <row r="34" spans="3:31" x14ac:dyDescent="0.25">
      <c r="C34" s="34">
        <v>2008</v>
      </c>
      <c r="D34" s="21" t="s">
        <v>18</v>
      </c>
      <c r="E34" s="64">
        <v>34834.696566666709</v>
      </c>
      <c r="F34" s="64">
        <v>10881.804766666657</v>
      </c>
      <c r="G34" s="64">
        <v>2147.5920833333334</v>
      </c>
      <c r="H34" s="64">
        <v>1728.139000000001</v>
      </c>
      <c r="I34" s="64">
        <v>1445.5045333333335</v>
      </c>
      <c r="J34" s="64">
        <v>7599.0775500000082</v>
      </c>
      <c r="K34" s="64">
        <v>2138.6636999999996</v>
      </c>
      <c r="L34" s="64">
        <v>1872.6886333333314</v>
      </c>
      <c r="M34" s="64">
        <v>4070.5518999999999</v>
      </c>
      <c r="N34" s="64">
        <v>4040.9875166666679</v>
      </c>
      <c r="O34" s="64">
        <v>2257.1050999999993</v>
      </c>
      <c r="P34" s="64">
        <v>1355.7212000000004</v>
      </c>
      <c r="Q34" s="64">
        <v>6658.5567166666624</v>
      </c>
      <c r="R34" s="64">
        <v>3633.7020499999976</v>
      </c>
      <c r="S34" s="64">
        <v>1928.4681666666668</v>
      </c>
      <c r="T34" s="64">
        <v>2208.2019166666669</v>
      </c>
      <c r="U34" s="64">
        <v>2396.9806333333308</v>
      </c>
      <c r="V34" s="64">
        <v>1818.3042333333315</v>
      </c>
      <c r="W34" s="64">
        <v>4164.4933500000006</v>
      </c>
      <c r="X34" s="64">
        <v>739.67473333333339</v>
      </c>
      <c r="Y34" s="64">
        <v>2229.2297333333336</v>
      </c>
      <c r="Z34" s="64">
        <v>4474.2622833333335</v>
      </c>
      <c r="AA34" s="64">
        <v>1351.5113000000001</v>
      </c>
      <c r="AB34" s="64">
        <v>1512.5914666666665</v>
      </c>
      <c r="AC34" s="64">
        <v>188.83911666666663</v>
      </c>
      <c r="AD34" s="62">
        <f t="shared" si="0"/>
        <v>107677.34825000004</v>
      </c>
      <c r="AE34" s="66"/>
    </row>
    <row r="35" spans="3:31" x14ac:dyDescent="0.25">
      <c r="C35" s="37"/>
      <c r="D35" s="24" t="s">
        <v>30</v>
      </c>
      <c r="E35" s="65">
        <v>30161.610316666691</v>
      </c>
      <c r="F35" s="65">
        <v>9338.7338166666759</v>
      </c>
      <c r="G35" s="65">
        <v>1978.9360666666669</v>
      </c>
      <c r="H35" s="65">
        <v>1482.9498166666665</v>
      </c>
      <c r="I35" s="65">
        <v>1352.156633333333</v>
      </c>
      <c r="J35" s="65">
        <v>6495.427499999998</v>
      </c>
      <c r="K35" s="65">
        <v>1841.0903999999998</v>
      </c>
      <c r="L35" s="65">
        <v>1586.4292666666665</v>
      </c>
      <c r="M35" s="65">
        <v>3650.5541500000013</v>
      </c>
      <c r="N35" s="65">
        <v>3511.0331333333352</v>
      </c>
      <c r="O35" s="65">
        <v>1901.1870499999984</v>
      </c>
      <c r="P35" s="65">
        <v>1183.8284333333334</v>
      </c>
      <c r="Q35" s="65">
        <v>5819.4265833333357</v>
      </c>
      <c r="R35" s="65">
        <v>3185.783333333331</v>
      </c>
      <c r="S35" s="65">
        <v>1704.912</v>
      </c>
      <c r="T35" s="65">
        <v>1876.6777999999997</v>
      </c>
      <c r="U35" s="65">
        <v>2077.5213499999986</v>
      </c>
      <c r="V35" s="65">
        <v>1568.2199499999992</v>
      </c>
      <c r="W35" s="65">
        <v>3564.4648499999998</v>
      </c>
      <c r="X35" s="65">
        <v>637.28498333333391</v>
      </c>
      <c r="Y35" s="65">
        <v>1868.9423833333349</v>
      </c>
      <c r="Z35" s="65">
        <v>3868.0211666666678</v>
      </c>
      <c r="AA35" s="65">
        <v>1184.249749999999</v>
      </c>
      <c r="AB35" s="65">
        <v>1297.7717666666663</v>
      </c>
      <c r="AC35" s="65">
        <v>143.40348333333333</v>
      </c>
      <c r="AD35" s="63">
        <f t="shared" si="0"/>
        <v>93280.615983333395</v>
      </c>
      <c r="AE35" s="66"/>
    </row>
    <row r="36" spans="3:31" x14ac:dyDescent="0.25">
      <c r="C36" s="37"/>
      <c r="D36" s="24" t="s">
        <v>20</v>
      </c>
      <c r="E36" s="65">
        <v>33906.8377833333</v>
      </c>
      <c r="F36" s="65">
        <v>10188.180266666666</v>
      </c>
      <c r="G36" s="65">
        <v>2116.9988333333345</v>
      </c>
      <c r="H36" s="65">
        <v>1779.0954833333335</v>
      </c>
      <c r="I36" s="65">
        <v>1340.5643166666666</v>
      </c>
      <c r="J36" s="65">
        <v>7479.0740500000047</v>
      </c>
      <c r="K36" s="65">
        <v>2089.3931166666662</v>
      </c>
      <c r="L36" s="65">
        <v>1822.8528000000019</v>
      </c>
      <c r="M36" s="65">
        <v>3958.4824333333318</v>
      </c>
      <c r="N36" s="65">
        <v>3911.5668166666669</v>
      </c>
      <c r="O36" s="65">
        <v>2248.7674499999998</v>
      </c>
      <c r="P36" s="65">
        <v>1299.0734333333332</v>
      </c>
      <c r="Q36" s="65">
        <v>6621.9316000000035</v>
      </c>
      <c r="R36" s="65">
        <v>3615.3181500000005</v>
      </c>
      <c r="S36" s="65">
        <v>1964.6121166666685</v>
      </c>
      <c r="T36" s="65">
        <v>2168.244250000002</v>
      </c>
      <c r="U36" s="65">
        <v>2306.7348500000003</v>
      </c>
      <c r="V36" s="65">
        <v>1760.1553833333307</v>
      </c>
      <c r="W36" s="65">
        <v>4040.3379999999979</v>
      </c>
      <c r="X36" s="65">
        <v>780.99051666666662</v>
      </c>
      <c r="Y36" s="65">
        <v>2200.0966166666635</v>
      </c>
      <c r="Z36" s="65">
        <v>4380.9102500000017</v>
      </c>
      <c r="AA36" s="65">
        <v>1319.4862166666665</v>
      </c>
      <c r="AB36" s="65">
        <v>1487.2013166666666</v>
      </c>
      <c r="AC36" s="65">
        <v>159.00591666666668</v>
      </c>
      <c r="AD36" s="63">
        <f t="shared" si="0"/>
        <v>104945.91196666665</v>
      </c>
      <c r="AE36" s="66"/>
    </row>
    <row r="37" spans="3:31" x14ac:dyDescent="0.25">
      <c r="C37" s="37"/>
      <c r="D37" s="24" t="s">
        <v>21</v>
      </c>
      <c r="E37" s="65">
        <v>38328.041016666677</v>
      </c>
      <c r="F37" s="65">
        <v>11131.891250000001</v>
      </c>
      <c r="G37" s="65">
        <v>2336.7427166666666</v>
      </c>
      <c r="H37" s="65">
        <v>1870.7914166666669</v>
      </c>
      <c r="I37" s="65">
        <v>1464.5167333333331</v>
      </c>
      <c r="J37" s="65">
        <v>8176.6584666666668</v>
      </c>
      <c r="K37" s="65">
        <v>2228.8733999999999</v>
      </c>
      <c r="L37" s="65">
        <v>1939.8465666666664</v>
      </c>
      <c r="M37" s="65">
        <v>4357.0373166666668</v>
      </c>
      <c r="N37" s="65">
        <v>4488.0140499999998</v>
      </c>
      <c r="O37" s="65">
        <v>2396.7620166666666</v>
      </c>
      <c r="P37" s="65">
        <v>1248.8823333333335</v>
      </c>
      <c r="Q37" s="65">
        <v>7357.812899999999</v>
      </c>
      <c r="R37" s="65">
        <v>3793.7367333333327</v>
      </c>
      <c r="S37" s="65">
        <v>2067.4800500000001</v>
      </c>
      <c r="T37" s="65">
        <v>2544.5519666666669</v>
      </c>
      <c r="U37" s="65">
        <v>2291.8296500000001</v>
      </c>
      <c r="V37" s="65">
        <v>1784.489583333333</v>
      </c>
      <c r="W37" s="65">
        <v>4284.0928666666678</v>
      </c>
      <c r="X37" s="65">
        <v>782.30066666666664</v>
      </c>
      <c r="Y37" s="65">
        <v>2462.7647000000002</v>
      </c>
      <c r="Z37" s="65">
        <v>5221.6115</v>
      </c>
      <c r="AA37" s="65">
        <v>1439.6220333333335</v>
      </c>
      <c r="AB37" s="65">
        <v>1680.8753166666668</v>
      </c>
      <c r="AC37" s="65">
        <v>0</v>
      </c>
      <c r="AD37" s="63">
        <f t="shared" si="0"/>
        <v>115679.22525</v>
      </c>
      <c r="AE37" s="66"/>
    </row>
    <row r="38" spans="3:31" x14ac:dyDescent="0.25">
      <c r="C38" s="37"/>
      <c r="D38" s="24" t="s">
        <v>22</v>
      </c>
      <c r="E38" s="65">
        <v>36089.621949999993</v>
      </c>
      <c r="F38" s="65">
        <v>10776.673200000001</v>
      </c>
      <c r="G38" s="65">
        <v>2242.4220499999997</v>
      </c>
      <c r="H38" s="65">
        <v>1792.8452666666667</v>
      </c>
      <c r="I38" s="65">
        <v>1397.6712500000001</v>
      </c>
      <c r="J38" s="65">
        <v>8021.6108333333332</v>
      </c>
      <c r="K38" s="65">
        <v>2139.5682000000002</v>
      </c>
      <c r="L38" s="65">
        <v>1826.3223833333334</v>
      </c>
      <c r="M38" s="65">
        <v>4192.6595166666675</v>
      </c>
      <c r="N38" s="65">
        <v>4249.2395833333339</v>
      </c>
      <c r="O38" s="65">
        <v>2264.5254166666673</v>
      </c>
      <c r="P38" s="65">
        <v>1165.9462166666667</v>
      </c>
      <c r="Q38" s="65">
        <v>7199.0061666666661</v>
      </c>
      <c r="R38" s="65">
        <v>3731.1214833333329</v>
      </c>
      <c r="S38" s="65">
        <v>2060.747683333333</v>
      </c>
      <c r="T38" s="65">
        <v>2588.6847166666662</v>
      </c>
      <c r="U38" s="65">
        <v>2237.6702666666665</v>
      </c>
      <c r="V38" s="65">
        <v>1719.67795</v>
      </c>
      <c r="W38" s="65">
        <v>4090.8237333333327</v>
      </c>
      <c r="X38" s="65">
        <v>786.37786666666659</v>
      </c>
      <c r="Y38" s="65">
        <v>2335.9534666666668</v>
      </c>
      <c r="Z38" s="65">
        <v>4926.8825999999999</v>
      </c>
      <c r="AA38" s="65">
        <v>1381.1310000000001</v>
      </c>
      <c r="AB38" s="65">
        <v>1568.5453</v>
      </c>
      <c r="AC38" s="65">
        <v>0</v>
      </c>
      <c r="AD38" s="63">
        <f t="shared" si="0"/>
        <v>110785.72809999998</v>
      </c>
      <c r="AE38" s="66"/>
    </row>
    <row r="39" spans="3:31" x14ac:dyDescent="0.25">
      <c r="C39" s="37"/>
      <c r="D39" s="24" t="s">
        <v>23</v>
      </c>
      <c r="E39" s="65">
        <v>35562.425183333333</v>
      </c>
      <c r="F39" s="65">
        <v>10513.302750000001</v>
      </c>
      <c r="G39" s="65">
        <v>2163.5561000000002</v>
      </c>
      <c r="H39" s="65">
        <v>1746.5605666666665</v>
      </c>
      <c r="I39" s="65">
        <v>1318.4016833333333</v>
      </c>
      <c r="J39" s="65">
        <v>7793.4335166666679</v>
      </c>
      <c r="K39" s="65">
        <v>2063.1240833333331</v>
      </c>
      <c r="L39" s="65">
        <v>1785.7868000000001</v>
      </c>
      <c r="M39" s="65">
        <v>4069.2259833333333</v>
      </c>
      <c r="N39" s="65">
        <v>4119.4700499999999</v>
      </c>
      <c r="O39" s="65">
        <v>2223.5328833333338</v>
      </c>
      <c r="P39" s="65">
        <v>1141.4246166666662</v>
      </c>
      <c r="Q39" s="65">
        <v>6901.9455333333344</v>
      </c>
      <c r="R39" s="65">
        <v>3581.9049166666673</v>
      </c>
      <c r="S39" s="65">
        <v>1942.3440666666668</v>
      </c>
      <c r="T39" s="65">
        <v>2454.4952499999999</v>
      </c>
      <c r="U39" s="65">
        <v>2178.8832666666667</v>
      </c>
      <c r="V39" s="65">
        <v>1688.3320000000001</v>
      </c>
      <c r="W39" s="65">
        <v>4011.1287499999999</v>
      </c>
      <c r="X39" s="65">
        <v>748.59064999999998</v>
      </c>
      <c r="Y39" s="65">
        <v>2286.7522000000004</v>
      </c>
      <c r="Z39" s="65">
        <v>4796.2360666666655</v>
      </c>
      <c r="AA39" s="65">
        <v>1333.1829</v>
      </c>
      <c r="AB39" s="65">
        <v>1525.3501000000001</v>
      </c>
      <c r="AC39" s="65">
        <v>0</v>
      </c>
      <c r="AD39" s="63">
        <f t="shared" si="0"/>
        <v>107949.38991666668</v>
      </c>
      <c r="AE39" s="66"/>
    </row>
    <row r="40" spans="3:31" x14ac:dyDescent="0.25">
      <c r="C40" s="37"/>
      <c r="D40" s="24" t="s">
        <v>24</v>
      </c>
      <c r="E40" s="65">
        <v>37829.703549999998</v>
      </c>
      <c r="F40" s="65">
        <v>11126.28458333333</v>
      </c>
      <c r="G40" s="65">
        <v>2255.9940833333335</v>
      </c>
      <c r="H40" s="65">
        <v>1881.3027500000005</v>
      </c>
      <c r="I40" s="65">
        <v>1446.30395</v>
      </c>
      <c r="J40" s="65">
        <v>8306.7802500000016</v>
      </c>
      <c r="K40" s="65">
        <v>2202.0372833333327</v>
      </c>
      <c r="L40" s="65">
        <v>1893.309116666667</v>
      </c>
      <c r="M40" s="65">
        <v>4343.4026666666659</v>
      </c>
      <c r="N40" s="65">
        <v>4338.9412166666671</v>
      </c>
      <c r="O40" s="65">
        <v>2252.2671833333334</v>
      </c>
      <c r="P40" s="65">
        <v>1198.1933166666668</v>
      </c>
      <c r="Q40" s="65">
        <v>7037.7677333333349</v>
      </c>
      <c r="R40" s="65">
        <v>3670.0556666666662</v>
      </c>
      <c r="S40" s="65">
        <v>2047.8281833333335</v>
      </c>
      <c r="T40" s="65">
        <v>2553.8029999999999</v>
      </c>
      <c r="U40" s="65">
        <v>2294.9266166666662</v>
      </c>
      <c r="V40" s="65">
        <v>1750.0865333333334</v>
      </c>
      <c r="W40" s="65">
        <v>4117.6413166666662</v>
      </c>
      <c r="X40" s="65">
        <v>740.2141499999999</v>
      </c>
      <c r="Y40" s="65">
        <v>2409.5594666666666</v>
      </c>
      <c r="Z40" s="65">
        <v>5035.8968166666691</v>
      </c>
      <c r="AA40" s="65">
        <v>1426.0166666666667</v>
      </c>
      <c r="AB40" s="65">
        <v>1579.0574333333332</v>
      </c>
      <c r="AC40" s="65">
        <v>0</v>
      </c>
      <c r="AD40" s="63">
        <f t="shared" si="0"/>
        <v>113737.37353333335</v>
      </c>
      <c r="AE40" s="66"/>
    </row>
    <row r="41" spans="3:31" x14ac:dyDescent="0.25">
      <c r="C41" s="37"/>
      <c r="D41" s="24" t="s">
        <v>25</v>
      </c>
      <c r="E41" s="65">
        <v>36583.393466666668</v>
      </c>
      <c r="F41" s="65">
        <v>10689.529516666666</v>
      </c>
      <c r="G41" s="65">
        <v>2120.2663999999995</v>
      </c>
      <c r="H41" s="65">
        <v>1771.9015166666666</v>
      </c>
      <c r="I41" s="65">
        <v>1357.74945</v>
      </c>
      <c r="J41" s="65">
        <v>7874.3370666666669</v>
      </c>
      <c r="K41" s="65">
        <v>2092.9711166666666</v>
      </c>
      <c r="L41" s="65">
        <v>1794.7815499999999</v>
      </c>
      <c r="M41" s="65">
        <v>4204.1166666666668</v>
      </c>
      <c r="N41" s="65">
        <v>4170.2493833333338</v>
      </c>
      <c r="O41" s="65">
        <v>2302.9338666666667</v>
      </c>
      <c r="P41" s="65">
        <v>1153.0325333333335</v>
      </c>
      <c r="Q41" s="65">
        <v>6984.2766833333353</v>
      </c>
      <c r="R41" s="65">
        <v>3581.9005999999999</v>
      </c>
      <c r="S41" s="65">
        <v>1963.0596166666667</v>
      </c>
      <c r="T41" s="65">
        <v>2535.0478000000012</v>
      </c>
      <c r="U41" s="65">
        <v>2195.6672333333336</v>
      </c>
      <c r="V41" s="65">
        <v>1681.2376666666667</v>
      </c>
      <c r="W41" s="65">
        <v>3870.5903333333331</v>
      </c>
      <c r="X41" s="65">
        <v>744.96826666666664</v>
      </c>
      <c r="Y41" s="65">
        <v>2293.9854</v>
      </c>
      <c r="Z41" s="65">
        <v>4779.6659666666665</v>
      </c>
      <c r="AA41" s="65">
        <v>1350.5012666666669</v>
      </c>
      <c r="AB41" s="65">
        <v>1502.1324166666666</v>
      </c>
      <c r="AC41" s="65">
        <v>0</v>
      </c>
      <c r="AD41" s="63">
        <f t="shared" si="0"/>
        <v>109598.29578333332</v>
      </c>
      <c r="AE41" s="66"/>
    </row>
    <row r="42" spans="3:31" x14ac:dyDescent="0.25">
      <c r="C42" s="37"/>
      <c r="D42" s="24" t="s">
        <v>26</v>
      </c>
      <c r="E42" s="65">
        <v>33731.577516666664</v>
      </c>
      <c r="F42" s="65">
        <v>9961.0549833333316</v>
      </c>
      <c r="G42" s="65">
        <v>2017.5563999999999</v>
      </c>
      <c r="H42" s="65">
        <v>1660.8181999999999</v>
      </c>
      <c r="I42" s="65">
        <v>1294.2541999999999</v>
      </c>
      <c r="J42" s="65">
        <v>7286.5870999999997</v>
      </c>
      <c r="K42" s="65">
        <v>1931.4080166666665</v>
      </c>
      <c r="L42" s="65">
        <v>1683.0738333333334</v>
      </c>
      <c r="M42" s="65">
        <v>3912.0052833333334</v>
      </c>
      <c r="N42" s="65">
        <v>3847.5526833333333</v>
      </c>
      <c r="O42" s="65">
        <v>2125.3046333333332</v>
      </c>
      <c r="P42" s="65">
        <v>1094.5085833333335</v>
      </c>
      <c r="Q42" s="65">
        <v>6362.6864500000011</v>
      </c>
      <c r="R42" s="65">
        <v>3309.8653333333336</v>
      </c>
      <c r="S42" s="65">
        <v>1802.9575000000002</v>
      </c>
      <c r="T42" s="65">
        <v>2332.5800833333333</v>
      </c>
      <c r="U42" s="65">
        <v>2041.42085</v>
      </c>
      <c r="V42" s="65">
        <v>1582.8096500000001</v>
      </c>
      <c r="W42" s="65">
        <v>3584.535816666667</v>
      </c>
      <c r="X42" s="65">
        <v>693.82163333333335</v>
      </c>
      <c r="Y42" s="65">
        <v>2135.110716666667</v>
      </c>
      <c r="Z42" s="65">
        <v>4461.8979333333336</v>
      </c>
      <c r="AA42" s="65">
        <v>1294.0832333333333</v>
      </c>
      <c r="AB42" s="65">
        <v>1402.0408500000001</v>
      </c>
      <c r="AC42" s="65">
        <v>0</v>
      </c>
      <c r="AD42" s="63">
        <f t="shared" si="0"/>
        <v>101549.51148333332</v>
      </c>
      <c r="AE42" s="66"/>
    </row>
    <row r="43" spans="3:31" x14ac:dyDescent="0.25">
      <c r="C43" s="37"/>
      <c r="D43" s="24" t="s">
        <v>27</v>
      </c>
      <c r="E43" s="65">
        <v>37452.586583333345</v>
      </c>
      <c r="F43" s="65">
        <v>10818.330516666665</v>
      </c>
      <c r="G43" s="65">
        <v>2239.8610166666667</v>
      </c>
      <c r="H43" s="65">
        <v>1765.6224</v>
      </c>
      <c r="I43" s="65">
        <v>1380.1017500000005</v>
      </c>
      <c r="J43" s="65">
        <v>7943.1853833333334</v>
      </c>
      <c r="K43" s="65">
        <v>2088.6975499999999</v>
      </c>
      <c r="L43" s="65">
        <v>1832.8594499999999</v>
      </c>
      <c r="M43" s="65">
        <v>4285.189800000001</v>
      </c>
      <c r="N43" s="65">
        <v>4268.5701833333324</v>
      </c>
      <c r="O43" s="65">
        <v>2383.7324666666664</v>
      </c>
      <c r="P43" s="65">
        <v>1196.6216333333336</v>
      </c>
      <c r="Q43" s="65">
        <v>7137.9651166666663</v>
      </c>
      <c r="R43" s="65">
        <v>3622.7191833333331</v>
      </c>
      <c r="S43" s="65">
        <v>1978.852166666667</v>
      </c>
      <c r="T43" s="65">
        <v>2624.2577666666666</v>
      </c>
      <c r="U43" s="65">
        <v>2186.0722666666675</v>
      </c>
      <c r="V43" s="65">
        <v>1720.6284999999993</v>
      </c>
      <c r="W43" s="65">
        <v>3958.8868166666675</v>
      </c>
      <c r="X43" s="65">
        <v>754.80394999999999</v>
      </c>
      <c r="Y43" s="65">
        <v>2343.9156666666663</v>
      </c>
      <c r="Z43" s="65">
        <v>4859.0237166666666</v>
      </c>
      <c r="AA43" s="65">
        <v>1392.5730499999997</v>
      </c>
      <c r="AB43" s="65">
        <v>1530.3452000000002</v>
      </c>
      <c r="AC43" s="65">
        <v>0</v>
      </c>
      <c r="AD43" s="63">
        <f t="shared" si="0"/>
        <v>111765.40213333335</v>
      </c>
      <c r="AE43" s="66"/>
    </row>
    <row r="44" spans="3:31" x14ac:dyDescent="0.25">
      <c r="C44" s="37"/>
      <c r="D44" s="24" t="s">
        <v>28</v>
      </c>
      <c r="E44" s="65">
        <v>35576.499966666677</v>
      </c>
      <c r="F44" s="65">
        <v>10385.037716666669</v>
      </c>
      <c r="G44" s="65">
        <v>2072.8238999999999</v>
      </c>
      <c r="H44" s="65">
        <v>1650.3031166666665</v>
      </c>
      <c r="I44" s="65">
        <v>1330.6140166666664</v>
      </c>
      <c r="J44" s="65">
        <v>7537.2974000000013</v>
      </c>
      <c r="K44" s="65">
        <v>1966.8378666666667</v>
      </c>
      <c r="L44" s="65">
        <v>1727.2022333333332</v>
      </c>
      <c r="M44" s="65">
        <v>4075.2959166666665</v>
      </c>
      <c r="N44" s="65">
        <v>4104.621133333334</v>
      </c>
      <c r="O44" s="65">
        <v>2278.0995166666667</v>
      </c>
      <c r="P44" s="65">
        <v>1119.4639000000002</v>
      </c>
      <c r="Q44" s="65">
        <v>6781.4173333333329</v>
      </c>
      <c r="R44" s="65">
        <v>3475.7492999999999</v>
      </c>
      <c r="S44" s="65">
        <v>1896.8315833333334</v>
      </c>
      <c r="T44" s="65">
        <v>2552.352766666666</v>
      </c>
      <c r="U44" s="65">
        <v>2065.9947333333334</v>
      </c>
      <c r="V44" s="65">
        <v>1599.2338000000004</v>
      </c>
      <c r="W44" s="65">
        <v>3731.0707666666658</v>
      </c>
      <c r="X44" s="65">
        <v>721.75468333333333</v>
      </c>
      <c r="Y44" s="65">
        <v>2189.2575166666666</v>
      </c>
      <c r="Z44" s="65">
        <v>4620.3865999999989</v>
      </c>
      <c r="AA44" s="65">
        <v>1304.0881999999999</v>
      </c>
      <c r="AB44" s="65">
        <v>1437.7197333333334</v>
      </c>
      <c r="AC44" s="65">
        <v>0</v>
      </c>
      <c r="AD44" s="63">
        <f t="shared" si="0"/>
        <v>106199.95370000001</v>
      </c>
      <c r="AE44" s="66"/>
    </row>
    <row r="45" spans="3:31" x14ac:dyDescent="0.25">
      <c r="C45" s="37"/>
      <c r="D45" s="24" t="s">
        <v>29</v>
      </c>
      <c r="E45" s="65">
        <v>36232.875200000002</v>
      </c>
      <c r="F45" s="65">
        <v>10623.340016666667</v>
      </c>
      <c r="G45" s="65">
        <v>2189.0628666666667</v>
      </c>
      <c r="H45" s="65">
        <v>1821.8728833333334</v>
      </c>
      <c r="I45" s="65">
        <v>1426.7450166666665</v>
      </c>
      <c r="J45" s="65">
        <v>7604.0949166666669</v>
      </c>
      <c r="K45" s="65">
        <v>2011.1693333333335</v>
      </c>
      <c r="L45" s="65">
        <v>1783.89005</v>
      </c>
      <c r="M45" s="65">
        <v>4126.6260333333339</v>
      </c>
      <c r="N45" s="65">
        <v>4210.4290499999997</v>
      </c>
      <c r="O45" s="65">
        <v>2337.2100666666665</v>
      </c>
      <c r="P45" s="65">
        <v>1127.5393166666668</v>
      </c>
      <c r="Q45" s="65">
        <v>6800.4523500000014</v>
      </c>
      <c r="R45" s="65">
        <v>3518.1868833333338</v>
      </c>
      <c r="S45" s="65">
        <v>1948.9549833333333</v>
      </c>
      <c r="T45" s="65">
        <v>2581.4149666666663</v>
      </c>
      <c r="U45" s="65">
        <v>2128.17535</v>
      </c>
      <c r="V45" s="65">
        <v>1649.7970666666668</v>
      </c>
      <c r="W45" s="65">
        <v>3735.5661500000001</v>
      </c>
      <c r="X45" s="65">
        <v>708.68074999999999</v>
      </c>
      <c r="Y45" s="65">
        <v>2248.0537333333332</v>
      </c>
      <c r="Z45" s="65">
        <v>4715.7588499999993</v>
      </c>
      <c r="AA45" s="65">
        <v>1326.9584166666666</v>
      </c>
      <c r="AB45" s="65">
        <v>1457.4997166666667</v>
      </c>
      <c r="AC45" s="65">
        <v>0</v>
      </c>
      <c r="AD45" s="63">
        <f t="shared" si="0"/>
        <v>108314.35396666668</v>
      </c>
      <c r="AE45" s="66"/>
    </row>
    <row r="46" spans="3:31" ht="15.75" thickBot="1" x14ac:dyDescent="0.3">
      <c r="C46" s="41" t="s">
        <v>33</v>
      </c>
      <c r="D46" s="28"/>
      <c r="E46" s="71">
        <f>SUM(E34:E45)</f>
        <v>426289.86910000007</v>
      </c>
      <c r="F46" s="71">
        <f t="shared" ref="F46:AC46" si="3">SUM(F34:F45)</f>
        <v>126434.16338333335</v>
      </c>
      <c r="G46" s="71">
        <f t="shared" si="3"/>
        <v>25881.812516666665</v>
      </c>
      <c r="H46" s="71">
        <f t="shared" si="3"/>
        <v>20952.202416666667</v>
      </c>
      <c r="I46" s="71">
        <f t="shared" si="3"/>
        <v>16554.583533333331</v>
      </c>
      <c r="J46" s="71">
        <f t="shared" si="3"/>
        <v>92117.564033333343</v>
      </c>
      <c r="K46" s="71">
        <f t="shared" si="3"/>
        <v>24793.834066666666</v>
      </c>
      <c r="L46" s="71">
        <f t="shared" si="3"/>
        <v>21549.042683333333</v>
      </c>
      <c r="M46" s="71">
        <f t="shared" si="3"/>
        <v>49245.147666666671</v>
      </c>
      <c r="N46" s="71">
        <f t="shared" si="3"/>
        <v>49260.674800000001</v>
      </c>
      <c r="O46" s="71">
        <f t="shared" si="3"/>
        <v>26971.427649999994</v>
      </c>
      <c r="P46" s="71">
        <f t="shared" si="3"/>
        <v>14284.235516666669</v>
      </c>
      <c r="Q46" s="71">
        <f t="shared" si="3"/>
        <v>81663.245166666675</v>
      </c>
      <c r="R46" s="71">
        <f t="shared" si="3"/>
        <v>42720.043633333335</v>
      </c>
      <c r="S46" s="71">
        <f t="shared" si="3"/>
        <v>23307.048116666669</v>
      </c>
      <c r="T46" s="71">
        <f t="shared" si="3"/>
        <v>29020.312283333336</v>
      </c>
      <c r="U46" s="71">
        <f t="shared" si="3"/>
        <v>26401.877066666664</v>
      </c>
      <c r="V46" s="71">
        <f t="shared" si="3"/>
        <v>20322.972316666659</v>
      </c>
      <c r="W46" s="71">
        <f t="shared" si="3"/>
        <v>47153.632749999997</v>
      </c>
      <c r="X46" s="71">
        <f t="shared" si="3"/>
        <v>8839.4628499999999</v>
      </c>
      <c r="Y46" s="71">
        <f t="shared" si="3"/>
        <v>27003.621600000006</v>
      </c>
      <c r="Z46" s="71">
        <f t="shared" si="3"/>
        <v>56140.553750000006</v>
      </c>
      <c r="AA46" s="71">
        <f t="shared" si="3"/>
        <v>16103.404033333331</v>
      </c>
      <c r="AB46" s="71">
        <f t="shared" si="3"/>
        <v>17981.130616666662</v>
      </c>
      <c r="AC46" s="71">
        <f t="shared" si="3"/>
        <v>491.2485166666666</v>
      </c>
      <c r="AD46" s="83">
        <f t="shared" si="0"/>
        <v>1291483.110066667</v>
      </c>
      <c r="AE46" s="66"/>
    </row>
    <row r="47" spans="3:31" x14ac:dyDescent="0.25">
      <c r="C47" s="34">
        <v>2009</v>
      </c>
      <c r="D47" s="21" t="s">
        <v>18</v>
      </c>
      <c r="E47" s="64">
        <v>34890.534666666703</v>
      </c>
      <c r="F47" s="64">
        <v>10371.945933333329</v>
      </c>
      <c r="G47" s="64">
        <v>2177.4691499999985</v>
      </c>
      <c r="H47" s="64">
        <v>1663.2517666666683</v>
      </c>
      <c r="I47" s="64">
        <v>1598.8513499999997</v>
      </c>
      <c r="J47" s="64">
        <v>7265.9769333333243</v>
      </c>
      <c r="K47" s="64">
        <v>1954.1451833333335</v>
      </c>
      <c r="L47" s="64">
        <v>1700.3549666666684</v>
      </c>
      <c r="M47" s="64">
        <v>4080.9599166666653</v>
      </c>
      <c r="N47" s="64">
        <v>4120.279683333335</v>
      </c>
      <c r="O47" s="64">
        <v>2149.7076333333325</v>
      </c>
      <c r="P47" s="64">
        <v>1143.9883999999997</v>
      </c>
      <c r="Q47" s="64">
        <v>6300.0920333333406</v>
      </c>
      <c r="R47" s="64">
        <v>3310.0980499999996</v>
      </c>
      <c r="S47" s="64">
        <v>1785.0108166666662</v>
      </c>
      <c r="T47" s="64">
        <v>2290.8246500000023</v>
      </c>
      <c r="U47" s="64">
        <v>2075.0532333333344</v>
      </c>
      <c r="V47" s="64">
        <v>1616.6814333333334</v>
      </c>
      <c r="W47" s="64">
        <v>3622.638150000002</v>
      </c>
      <c r="X47" s="64">
        <v>662.39198333333297</v>
      </c>
      <c r="Y47" s="64">
        <v>2148.3217166666614</v>
      </c>
      <c r="Z47" s="64">
        <v>4625.0544166666614</v>
      </c>
      <c r="AA47" s="64">
        <v>1309.0457000000008</v>
      </c>
      <c r="AB47" s="64">
        <v>1426.2551333333331</v>
      </c>
      <c r="AC47" s="64">
        <v>0</v>
      </c>
      <c r="AD47" s="62">
        <f t="shared" si="0"/>
        <v>104288.93290000003</v>
      </c>
      <c r="AE47" s="66"/>
    </row>
    <row r="48" spans="3:31" x14ac:dyDescent="0.25">
      <c r="C48" s="37"/>
      <c r="D48" s="24" t="s">
        <v>30</v>
      </c>
      <c r="E48" s="65">
        <v>29173.650883333295</v>
      </c>
      <c r="F48" s="65">
        <v>8718.1773666666631</v>
      </c>
      <c r="G48" s="65">
        <v>1847.9283666666677</v>
      </c>
      <c r="H48" s="65">
        <v>1477.009716666666</v>
      </c>
      <c r="I48" s="65">
        <v>1442.8045666666674</v>
      </c>
      <c r="J48" s="65">
        <v>6188.2609666666676</v>
      </c>
      <c r="K48" s="65">
        <v>1678.5575500000009</v>
      </c>
      <c r="L48" s="65">
        <v>1484.0787166666664</v>
      </c>
      <c r="M48" s="65">
        <v>3554.6722999999979</v>
      </c>
      <c r="N48" s="65">
        <v>3425.6887333333352</v>
      </c>
      <c r="O48" s="65">
        <v>1758.3046166666675</v>
      </c>
      <c r="P48" s="65">
        <v>931.90831666666668</v>
      </c>
      <c r="Q48" s="65">
        <v>5267.999816666671</v>
      </c>
      <c r="R48" s="65">
        <v>2793.2008333333342</v>
      </c>
      <c r="S48" s="65">
        <v>1522.1556999999996</v>
      </c>
      <c r="T48" s="65">
        <v>1887.3655833333339</v>
      </c>
      <c r="U48" s="65">
        <v>1851.0756500000005</v>
      </c>
      <c r="V48" s="65">
        <v>1367.7669666666679</v>
      </c>
      <c r="W48" s="65">
        <v>3084.2013666666671</v>
      </c>
      <c r="X48" s="65">
        <v>558.86400000000003</v>
      </c>
      <c r="Y48" s="65">
        <v>1772.0816500000003</v>
      </c>
      <c r="Z48" s="65">
        <v>3943.0822333333344</v>
      </c>
      <c r="AA48" s="65">
        <v>1107.4943833333334</v>
      </c>
      <c r="AB48" s="65">
        <v>1225.2378500000013</v>
      </c>
      <c r="AC48" s="65">
        <v>0</v>
      </c>
      <c r="AD48" s="63">
        <f t="shared" si="0"/>
        <v>88061.56813333332</v>
      </c>
      <c r="AE48" s="66"/>
    </row>
    <row r="49" spans="3:31" x14ac:dyDescent="0.25">
      <c r="C49" s="37"/>
      <c r="D49" s="24" t="s">
        <v>20</v>
      </c>
      <c r="E49" s="65">
        <v>37345.306783333341</v>
      </c>
      <c r="F49" s="65">
        <v>10669.195416666666</v>
      </c>
      <c r="G49" s="65">
        <v>2190.9209333333329</v>
      </c>
      <c r="H49" s="65">
        <v>1831.8030833333332</v>
      </c>
      <c r="I49" s="65">
        <v>1421.1321833333334</v>
      </c>
      <c r="J49" s="65">
        <v>7904.5205166666665</v>
      </c>
      <c r="K49" s="65">
        <v>2104.0727999999999</v>
      </c>
      <c r="L49" s="65">
        <v>1830.9517833333334</v>
      </c>
      <c r="M49" s="65">
        <v>4272.6021333333347</v>
      </c>
      <c r="N49" s="65">
        <v>4263.5949666666666</v>
      </c>
      <c r="O49" s="65">
        <v>2295.1192999999998</v>
      </c>
      <c r="P49" s="65">
        <v>1142.7463500000001</v>
      </c>
      <c r="Q49" s="65">
        <v>6867.4515499999998</v>
      </c>
      <c r="R49" s="65">
        <v>3513.4662666666663</v>
      </c>
      <c r="S49" s="65">
        <v>1925.7977666666666</v>
      </c>
      <c r="T49" s="65">
        <v>2541.0135999999998</v>
      </c>
      <c r="U49" s="65">
        <v>2242.4310666666665</v>
      </c>
      <c r="V49" s="65">
        <v>1715.0245833333333</v>
      </c>
      <c r="W49" s="65">
        <v>3777.362066666667</v>
      </c>
      <c r="X49" s="65">
        <v>721.06495000000018</v>
      </c>
      <c r="Y49" s="65">
        <v>2318.3632333333335</v>
      </c>
      <c r="Z49" s="65">
        <v>4950.9437333333326</v>
      </c>
      <c r="AA49" s="65">
        <v>1400.6755499999999</v>
      </c>
      <c r="AB49" s="65">
        <v>1548.6804833333333</v>
      </c>
      <c r="AC49" s="65">
        <v>0</v>
      </c>
      <c r="AD49" s="63">
        <f t="shared" si="0"/>
        <v>110794.24110000003</v>
      </c>
      <c r="AE49" s="66"/>
    </row>
    <row r="50" spans="3:31" x14ac:dyDescent="0.25">
      <c r="C50" s="37"/>
      <c r="D50" s="24" t="s">
        <v>21</v>
      </c>
      <c r="E50" s="65">
        <v>35066.989333333331</v>
      </c>
      <c r="F50" s="65">
        <v>9862.2030666666669</v>
      </c>
      <c r="G50" s="65">
        <v>2013.0907333333337</v>
      </c>
      <c r="H50" s="65">
        <v>1695.1299333333334</v>
      </c>
      <c r="I50" s="65">
        <v>1298.2053000000001</v>
      </c>
      <c r="J50" s="65">
        <v>7216.738916666668</v>
      </c>
      <c r="K50" s="65">
        <v>1916.3783000000001</v>
      </c>
      <c r="L50" s="65">
        <v>1659.5296166666667</v>
      </c>
      <c r="M50" s="65">
        <v>3929.8401833333328</v>
      </c>
      <c r="N50" s="65">
        <v>3929.7241833333323</v>
      </c>
      <c r="O50" s="65">
        <v>2162.4186166666664</v>
      </c>
      <c r="P50" s="65">
        <v>1063.3470666666667</v>
      </c>
      <c r="Q50" s="65">
        <v>6503.45</v>
      </c>
      <c r="R50" s="65">
        <v>3307.6917666666668</v>
      </c>
      <c r="S50" s="65">
        <v>1804.1520499999999</v>
      </c>
      <c r="T50" s="65">
        <v>2420.9676333333332</v>
      </c>
      <c r="U50" s="65">
        <v>1992.56565</v>
      </c>
      <c r="V50" s="65">
        <v>1570.9073166666665</v>
      </c>
      <c r="W50" s="65">
        <v>3452.9357333333346</v>
      </c>
      <c r="X50" s="65">
        <v>676.01723333333302</v>
      </c>
      <c r="Y50" s="65">
        <v>2140.5847166666672</v>
      </c>
      <c r="Z50" s="65">
        <v>4495.0811833333328</v>
      </c>
      <c r="AA50" s="65">
        <v>1290.9640833333333</v>
      </c>
      <c r="AB50" s="65">
        <v>1387.0291333333334</v>
      </c>
      <c r="AC50" s="65">
        <v>0</v>
      </c>
      <c r="AD50" s="63">
        <f t="shared" si="0"/>
        <v>102855.94175</v>
      </c>
      <c r="AE50" s="66"/>
    </row>
    <row r="51" spans="3:31" x14ac:dyDescent="0.25">
      <c r="C51" s="37"/>
      <c r="D51" s="24" t="s">
        <v>22</v>
      </c>
      <c r="E51" s="65">
        <v>33380.506983333304</v>
      </c>
      <c r="F51" s="65">
        <v>9664.0813333333281</v>
      </c>
      <c r="G51" s="65">
        <v>1981.3744166666672</v>
      </c>
      <c r="H51" s="65">
        <v>1614.2318500000003</v>
      </c>
      <c r="I51" s="65">
        <v>1253.9480166666651</v>
      </c>
      <c r="J51" s="65">
        <v>7051.7155666666677</v>
      </c>
      <c r="K51" s="65">
        <v>1834.8059500000011</v>
      </c>
      <c r="L51" s="65">
        <v>1584.9214499999998</v>
      </c>
      <c r="M51" s="65">
        <v>3838.9285833333302</v>
      </c>
      <c r="N51" s="65">
        <v>3851.8727666666678</v>
      </c>
      <c r="O51" s="65">
        <v>2151.5125666666663</v>
      </c>
      <c r="P51" s="65">
        <v>1026.3004333333331</v>
      </c>
      <c r="Q51" s="65">
        <v>6369.9734333333381</v>
      </c>
      <c r="R51" s="65">
        <v>3315.6455500000015</v>
      </c>
      <c r="S51" s="65">
        <v>1814.6454833333337</v>
      </c>
      <c r="T51" s="65">
        <v>2433.0769500000042</v>
      </c>
      <c r="U51" s="65">
        <v>1995.1771333333338</v>
      </c>
      <c r="V51" s="65">
        <v>1529.8623500000003</v>
      </c>
      <c r="W51" s="65">
        <v>3338.6353166666668</v>
      </c>
      <c r="X51" s="65">
        <v>667.42689999999959</v>
      </c>
      <c r="Y51" s="65">
        <v>2045.1050499999997</v>
      </c>
      <c r="Z51" s="65">
        <v>4293.0111833333294</v>
      </c>
      <c r="AA51" s="65">
        <v>1220.9264333333313</v>
      </c>
      <c r="AB51" s="65">
        <v>1325.44</v>
      </c>
      <c r="AC51" s="65">
        <v>0</v>
      </c>
      <c r="AD51" s="63">
        <f t="shared" si="0"/>
        <v>99583.125699999975</v>
      </c>
      <c r="AE51" s="66"/>
    </row>
    <row r="52" spans="3:31" x14ac:dyDescent="0.25">
      <c r="C52" s="37"/>
      <c r="D52" s="24" t="s">
        <v>23</v>
      </c>
      <c r="E52" s="65">
        <v>34629.47161666672</v>
      </c>
      <c r="F52" s="65">
        <v>9766.6403999999966</v>
      </c>
      <c r="G52" s="65">
        <v>2002.7413499999996</v>
      </c>
      <c r="H52" s="65">
        <v>1614.8851166666664</v>
      </c>
      <c r="I52" s="65">
        <v>1264.2969500000002</v>
      </c>
      <c r="J52" s="65">
        <v>7106.3621000000066</v>
      </c>
      <c r="K52" s="65">
        <v>1886.8076333333338</v>
      </c>
      <c r="L52" s="65">
        <v>1630.1051499999992</v>
      </c>
      <c r="M52" s="65">
        <v>3819.9802999999997</v>
      </c>
      <c r="N52" s="65">
        <v>3904.7099500000013</v>
      </c>
      <c r="O52" s="65">
        <v>2167.7071333333306</v>
      </c>
      <c r="P52" s="65">
        <v>1009.7221500000001</v>
      </c>
      <c r="Q52" s="65">
        <v>6266.9685000000145</v>
      </c>
      <c r="R52" s="65">
        <v>3323.233666666662</v>
      </c>
      <c r="S52" s="65">
        <v>1797.1528499999999</v>
      </c>
      <c r="T52" s="65">
        <v>2478.9330333333342</v>
      </c>
      <c r="U52" s="65">
        <v>2029.7251833333335</v>
      </c>
      <c r="V52" s="65">
        <v>1556.9486333333332</v>
      </c>
      <c r="W52" s="65">
        <v>3402.6170166666652</v>
      </c>
      <c r="X52" s="65">
        <v>662.79168333333337</v>
      </c>
      <c r="Y52" s="65">
        <v>2118.7922666666664</v>
      </c>
      <c r="Z52" s="65">
        <v>4380.5587666666734</v>
      </c>
      <c r="AA52" s="65">
        <v>1249.6556166666674</v>
      </c>
      <c r="AB52" s="65">
        <v>1350.3638499999988</v>
      </c>
      <c r="AC52" s="65">
        <v>0</v>
      </c>
      <c r="AD52" s="63">
        <f t="shared" si="0"/>
        <v>101421.17091666674</v>
      </c>
      <c r="AE52" s="66"/>
    </row>
    <row r="53" spans="3:31" x14ac:dyDescent="0.25">
      <c r="C53" s="37"/>
      <c r="D53" s="24" t="s">
        <v>24</v>
      </c>
      <c r="E53" s="65">
        <v>34429.195849999975</v>
      </c>
      <c r="F53" s="65">
        <v>9772.082383333347</v>
      </c>
      <c r="G53" s="65">
        <v>2010.2584000000006</v>
      </c>
      <c r="H53" s="65">
        <v>1616.0872499999984</v>
      </c>
      <c r="I53" s="65">
        <v>1238.0660500000004</v>
      </c>
      <c r="J53" s="65">
        <v>7166.6515333333236</v>
      </c>
      <c r="K53" s="65">
        <v>1892.0359166666669</v>
      </c>
      <c r="L53" s="65">
        <v>1623.1418166666674</v>
      </c>
      <c r="M53" s="65">
        <v>3793.0072666666697</v>
      </c>
      <c r="N53" s="65">
        <v>3831.432983333335</v>
      </c>
      <c r="O53" s="65">
        <v>2078.8876833333316</v>
      </c>
      <c r="P53" s="65">
        <v>994.04269999999997</v>
      </c>
      <c r="Q53" s="65">
        <v>6178.7442833333334</v>
      </c>
      <c r="R53" s="65">
        <v>3265.1354166666652</v>
      </c>
      <c r="S53" s="65">
        <v>1784.0736500000003</v>
      </c>
      <c r="T53" s="65">
        <v>2446.6471499999993</v>
      </c>
      <c r="U53" s="65">
        <v>1986.2263666666681</v>
      </c>
      <c r="V53" s="65">
        <v>1574.501866666666</v>
      </c>
      <c r="W53" s="65">
        <v>3351.4303666666674</v>
      </c>
      <c r="X53" s="65">
        <v>643.15838333333352</v>
      </c>
      <c r="Y53" s="65">
        <v>2094.6798666666682</v>
      </c>
      <c r="Z53" s="65">
        <v>4407.7574666666696</v>
      </c>
      <c r="AA53" s="65">
        <v>1243.9514666666657</v>
      </c>
      <c r="AB53" s="65">
        <v>1344.5637833333344</v>
      </c>
      <c r="AC53" s="65">
        <v>0</v>
      </c>
      <c r="AD53" s="63">
        <f t="shared" si="0"/>
        <v>100765.7599</v>
      </c>
      <c r="AE53" s="66"/>
    </row>
    <row r="54" spans="3:31" x14ac:dyDescent="0.25">
      <c r="C54" s="37"/>
      <c r="D54" s="24" t="s">
        <v>25</v>
      </c>
      <c r="E54" s="65">
        <v>34070.422566666603</v>
      </c>
      <c r="F54" s="65">
        <v>9790.2945833333288</v>
      </c>
      <c r="G54" s="65">
        <v>2012.9881333333337</v>
      </c>
      <c r="H54" s="65">
        <v>1637.6317500000014</v>
      </c>
      <c r="I54" s="65">
        <v>1213.3511166666658</v>
      </c>
      <c r="J54" s="65">
        <v>7189.7368999999962</v>
      </c>
      <c r="K54" s="65">
        <v>1889.7013000000011</v>
      </c>
      <c r="L54" s="65">
        <v>1625.0673000000002</v>
      </c>
      <c r="M54" s="65">
        <v>3894.8737666666666</v>
      </c>
      <c r="N54" s="65">
        <v>3919.6378833333329</v>
      </c>
      <c r="O54" s="65">
        <v>2176.6144999999988</v>
      </c>
      <c r="P54" s="65">
        <v>1003.3562999999994</v>
      </c>
      <c r="Q54" s="65">
        <v>6287.8592500000041</v>
      </c>
      <c r="R54" s="65">
        <v>3271.5084999999985</v>
      </c>
      <c r="S54" s="65">
        <v>1786.924266666668</v>
      </c>
      <c r="T54" s="65">
        <v>2533.8819833333332</v>
      </c>
      <c r="U54" s="65">
        <v>2002.7833000000007</v>
      </c>
      <c r="V54" s="65">
        <v>1569.9915833333341</v>
      </c>
      <c r="W54" s="65">
        <v>3408.8266166666695</v>
      </c>
      <c r="X54" s="65">
        <v>655.04218333333313</v>
      </c>
      <c r="Y54" s="65">
        <v>2115.0647166666686</v>
      </c>
      <c r="Z54" s="65">
        <v>4455.4304666666667</v>
      </c>
      <c r="AA54" s="65">
        <v>1232.4123833333329</v>
      </c>
      <c r="AB54" s="65">
        <v>1354.4411166666678</v>
      </c>
      <c r="AC54" s="65">
        <v>0</v>
      </c>
      <c r="AD54" s="63">
        <f t="shared" si="0"/>
        <v>101097.84246666663</v>
      </c>
      <c r="AE54" s="66"/>
    </row>
    <row r="55" spans="3:31" x14ac:dyDescent="0.25">
      <c r="C55" s="37"/>
      <c r="D55" s="24" t="s">
        <v>26</v>
      </c>
      <c r="E55" s="65">
        <v>31371.319016666719</v>
      </c>
      <c r="F55" s="65">
        <v>9139.5060666666686</v>
      </c>
      <c r="G55" s="65">
        <v>1845.3289666666669</v>
      </c>
      <c r="H55" s="65">
        <v>1566.1067333333322</v>
      </c>
      <c r="I55" s="65">
        <v>1165.4666666666665</v>
      </c>
      <c r="J55" s="65">
        <v>6596.7445166666621</v>
      </c>
      <c r="K55" s="65">
        <v>1754.0439999999999</v>
      </c>
      <c r="L55" s="65">
        <v>1476.1487666666665</v>
      </c>
      <c r="M55" s="65">
        <v>3586.9559999999979</v>
      </c>
      <c r="N55" s="65">
        <v>3558.1807000000022</v>
      </c>
      <c r="O55" s="65">
        <v>2018.2154499999997</v>
      </c>
      <c r="P55" s="65">
        <v>927.52061666666657</v>
      </c>
      <c r="Q55" s="65">
        <v>5722.1127333333307</v>
      </c>
      <c r="R55" s="65">
        <v>3008.5718666666689</v>
      </c>
      <c r="S55" s="65">
        <v>1632.0616833333331</v>
      </c>
      <c r="T55" s="65">
        <v>2304.4634333333365</v>
      </c>
      <c r="U55" s="65">
        <v>1879.2112499999994</v>
      </c>
      <c r="V55" s="65">
        <v>1428.9621666666665</v>
      </c>
      <c r="W55" s="65">
        <v>3132.4902000000002</v>
      </c>
      <c r="X55" s="65">
        <v>611.2244666666669</v>
      </c>
      <c r="Y55" s="65">
        <v>1964.7606499999995</v>
      </c>
      <c r="Z55" s="65">
        <v>4084.818283333334</v>
      </c>
      <c r="AA55" s="65">
        <v>1145.5230333333304</v>
      </c>
      <c r="AB55" s="65">
        <v>1260.2026666666657</v>
      </c>
      <c r="AC55" s="65">
        <v>0</v>
      </c>
      <c r="AD55" s="63">
        <f t="shared" si="0"/>
        <v>93179.939933333386</v>
      </c>
      <c r="AE55" s="66"/>
    </row>
    <row r="56" spans="3:31" x14ac:dyDescent="0.25">
      <c r="C56" s="37"/>
      <c r="D56" s="24" t="s">
        <v>27</v>
      </c>
      <c r="E56" s="65">
        <v>32244.243483333419</v>
      </c>
      <c r="F56" s="65">
        <v>9369.4100666666709</v>
      </c>
      <c r="G56" s="65">
        <v>1897.1939833333331</v>
      </c>
      <c r="H56" s="65">
        <v>1595.8626999999999</v>
      </c>
      <c r="I56" s="65">
        <v>1223.6612333333337</v>
      </c>
      <c r="J56" s="65">
        <v>6829.5707166666725</v>
      </c>
      <c r="K56" s="65">
        <v>1794.8931833333327</v>
      </c>
      <c r="L56" s="65">
        <v>1508.8039333333318</v>
      </c>
      <c r="M56" s="65">
        <v>3672.6529500000106</v>
      </c>
      <c r="N56" s="65">
        <v>3758.9941166666686</v>
      </c>
      <c r="O56" s="65">
        <v>2110.3763833333342</v>
      </c>
      <c r="P56" s="65">
        <v>954.26699999999994</v>
      </c>
      <c r="Q56" s="65">
        <v>5999.9850000000033</v>
      </c>
      <c r="R56" s="65">
        <v>3131.7204000000015</v>
      </c>
      <c r="S56" s="65">
        <v>1648.9397999999997</v>
      </c>
      <c r="T56" s="65">
        <v>2410.3379833333333</v>
      </c>
      <c r="U56" s="65">
        <v>1910.2102166666659</v>
      </c>
      <c r="V56" s="65">
        <v>1477.1033333333328</v>
      </c>
      <c r="W56" s="65">
        <v>3249.2644833333393</v>
      </c>
      <c r="X56" s="65">
        <v>628.46683333333328</v>
      </c>
      <c r="Y56" s="65">
        <v>1998.0926333333309</v>
      </c>
      <c r="Z56" s="65">
        <v>4190.2683000000006</v>
      </c>
      <c r="AA56" s="65">
        <v>1192.5535499999989</v>
      </c>
      <c r="AB56" s="65">
        <v>1290.0624666666674</v>
      </c>
      <c r="AC56" s="65">
        <v>0</v>
      </c>
      <c r="AD56" s="63">
        <f t="shared" si="0"/>
        <v>96086.934750000088</v>
      </c>
      <c r="AE56" s="66"/>
    </row>
    <row r="57" spans="3:31" x14ac:dyDescent="0.25">
      <c r="C57" s="37"/>
      <c r="D57" s="24" t="s">
        <v>28</v>
      </c>
      <c r="E57" s="65">
        <v>32359.720833333366</v>
      </c>
      <c r="F57" s="65">
        <v>9121.0051666666695</v>
      </c>
      <c r="G57" s="65">
        <v>1861.0692166666663</v>
      </c>
      <c r="H57" s="65">
        <v>1556.5366666666669</v>
      </c>
      <c r="I57" s="65">
        <v>1212.1473833333332</v>
      </c>
      <c r="J57" s="65">
        <v>6688.1711666666706</v>
      </c>
      <c r="K57" s="65">
        <v>1755.3142333333333</v>
      </c>
      <c r="L57" s="65">
        <v>1492.0304999999998</v>
      </c>
      <c r="M57" s="65">
        <v>3429.7391333333339</v>
      </c>
      <c r="N57" s="65">
        <v>3700.044583333336</v>
      </c>
      <c r="O57" s="65">
        <v>2109.3292666666675</v>
      </c>
      <c r="P57" s="65">
        <v>950.92548333333332</v>
      </c>
      <c r="Q57" s="65">
        <v>5961.9674833333356</v>
      </c>
      <c r="R57" s="65">
        <v>3104.3719499999993</v>
      </c>
      <c r="S57" s="65">
        <v>1634.8516499999998</v>
      </c>
      <c r="T57" s="65">
        <v>2378.2563000000005</v>
      </c>
      <c r="U57" s="65">
        <v>1871.1499000000006</v>
      </c>
      <c r="V57" s="65">
        <v>1443.8498</v>
      </c>
      <c r="W57" s="65">
        <v>3165.9074166666655</v>
      </c>
      <c r="X57" s="65">
        <v>610.02446666666674</v>
      </c>
      <c r="Y57" s="65">
        <v>1958.136583333333</v>
      </c>
      <c r="Z57" s="65">
        <v>4110.6192500000025</v>
      </c>
      <c r="AA57" s="65">
        <v>1194.9151166666666</v>
      </c>
      <c r="AB57" s="65">
        <v>1263.4414166666663</v>
      </c>
      <c r="AC57" s="65">
        <v>0</v>
      </c>
      <c r="AD57" s="63">
        <f t="shared" si="0"/>
        <v>94933.524966666722</v>
      </c>
      <c r="AE57" s="66"/>
    </row>
    <row r="58" spans="3:31" x14ac:dyDescent="0.25">
      <c r="C58" s="37"/>
      <c r="D58" s="24" t="s">
        <v>29</v>
      </c>
      <c r="E58" s="65">
        <v>31354.567900000075</v>
      </c>
      <c r="F58" s="65">
        <v>9380.7221000000045</v>
      </c>
      <c r="G58" s="65">
        <v>1907.4962333333333</v>
      </c>
      <c r="H58" s="65">
        <v>1595.4887166666661</v>
      </c>
      <c r="I58" s="65">
        <v>1296.3071166666666</v>
      </c>
      <c r="J58" s="65">
        <v>6653.9051500000005</v>
      </c>
      <c r="K58" s="65">
        <v>1762.9550333333341</v>
      </c>
      <c r="L58" s="65">
        <v>1497.0474333333325</v>
      </c>
      <c r="M58" s="65">
        <v>3414.0293999999994</v>
      </c>
      <c r="N58" s="65">
        <v>3737.2168666666662</v>
      </c>
      <c r="O58" s="65">
        <v>2054.2255</v>
      </c>
      <c r="P58" s="65">
        <v>961.9843166666667</v>
      </c>
      <c r="Q58" s="65">
        <v>5943.5893999999998</v>
      </c>
      <c r="R58" s="65">
        <v>3062.5161166666671</v>
      </c>
      <c r="S58" s="65">
        <v>1675.2952000000002</v>
      </c>
      <c r="T58" s="65">
        <v>2353.0986333333335</v>
      </c>
      <c r="U58" s="65">
        <v>1869.6988999999996</v>
      </c>
      <c r="V58" s="65">
        <v>1425.1661499999993</v>
      </c>
      <c r="W58" s="65">
        <v>3131.9653166666712</v>
      </c>
      <c r="X58" s="65">
        <v>633.54188333333332</v>
      </c>
      <c r="Y58" s="65">
        <v>1951.7508499999988</v>
      </c>
      <c r="Z58" s="65">
        <v>4065.5268166666651</v>
      </c>
      <c r="AA58" s="65">
        <v>1180.3877833333327</v>
      </c>
      <c r="AB58" s="65">
        <v>1259.3623833333324</v>
      </c>
      <c r="AC58" s="65">
        <v>0</v>
      </c>
      <c r="AD58" s="63">
        <f t="shared" si="0"/>
        <v>94167.845200000069</v>
      </c>
      <c r="AE58" s="66"/>
    </row>
    <row r="59" spans="3:31" ht="15.75" thickBot="1" x14ac:dyDescent="0.3">
      <c r="C59" s="41" t="s">
        <v>34</v>
      </c>
      <c r="D59" s="28"/>
      <c r="E59" s="71">
        <f>SUM(E47:E58)</f>
        <v>400315.92991666688</v>
      </c>
      <c r="F59" s="71">
        <f t="shared" ref="F59:AB59" si="4">SUM(F47:F58)</f>
        <v>115625.26388333335</v>
      </c>
      <c r="G59" s="71">
        <f t="shared" si="4"/>
        <v>23747.859883333338</v>
      </c>
      <c r="H59" s="71">
        <f t="shared" si="4"/>
        <v>19464.025283333332</v>
      </c>
      <c r="I59" s="71">
        <f t="shared" si="4"/>
        <v>15628.237933333332</v>
      </c>
      <c r="J59" s="71">
        <f t="shared" si="4"/>
        <v>83858.354983333324</v>
      </c>
      <c r="K59" s="71">
        <f t="shared" si="4"/>
        <v>22223.711083333343</v>
      </c>
      <c r="L59" s="71">
        <f t="shared" si="4"/>
        <v>19112.181433333335</v>
      </c>
      <c r="M59" s="71">
        <f t="shared" si="4"/>
        <v>45288.241933333346</v>
      </c>
      <c r="N59" s="71">
        <f t="shared" si="4"/>
        <v>46001.377416666684</v>
      </c>
      <c r="O59" s="71">
        <f t="shared" si="4"/>
        <v>25232.418649999992</v>
      </c>
      <c r="P59" s="71">
        <f t="shared" si="4"/>
        <v>12110.109133333332</v>
      </c>
      <c r="Q59" s="71">
        <f t="shared" si="4"/>
        <v>73670.193483333365</v>
      </c>
      <c r="R59" s="71">
        <f t="shared" si="4"/>
        <v>38407.160383333328</v>
      </c>
      <c r="S59" s="71">
        <f t="shared" si="4"/>
        <v>20811.060916666669</v>
      </c>
      <c r="T59" s="71">
        <f t="shared" si="4"/>
        <v>28478.866933333349</v>
      </c>
      <c r="U59" s="71">
        <f t="shared" si="4"/>
        <v>23705.307850000005</v>
      </c>
      <c r="V59" s="71">
        <f t="shared" si="4"/>
        <v>18276.766183333337</v>
      </c>
      <c r="W59" s="71">
        <f t="shared" si="4"/>
        <v>40118.274050000015</v>
      </c>
      <c r="X59" s="71">
        <f t="shared" si="4"/>
        <v>7730.0149666666657</v>
      </c>
      <c r="Y59" s="71">
        <f t="shared" si="4"/>
        <v>24625.733933333329</v>
      </c>
      <c r="Z59" s="71">
        <f t="shared" si="4"/>
        <v>52002.152100000007</v>
      </c>
      <c r="AA59" s="71">
        <f t="shared" si="4"/>
        <v>14768.505099999995</v>
      </c>
      <c r="AB59" s="71">
        <f t="shared" si="4"/>
        <v>16035.080283333338</v>
      </c>
      <c r="AC59" s="71">
        <f>SUM(AC47:AC58)</f>
        <v>0</v>
      </c>
      <c r="AD59" s="82">
        <f t="shared" si="0"/>
        <v>1187236.8277166672</v>
      </c>
      <c r="AE59" s="66"/>
    </row>
    <row r="60" spans="3:31" x14ac:dyDescent="0.25">
      <c r="C60" s="34">
        <v>2010</v>
      </c>
      <c r="D60" s="21" t="s">
        <v>18</v>
      </c>
      <c r="E60" s="64">
        <v>29258.400649999996</v>
      </c>
      <c r="F60" s="64">
        <v>8735.4738833333358</v>
      </c>
      <c r="G60" s="64">
        <v>1841.0732833333332</v>
      </c>
      <c r="H60" s="64">
        <v>1456.9522999999997</v>
      </c>
      <c r="I60" s="64">
        <v>1377.2103000000002</v>
      </c>
      <c r="J60" s="64">
        <v>5983.7367999999997</v>
      </c>
      <c r="K60" s="64">
        <v>1615.8037333333334</v>
      </c>
      <c r="L60" s="64">
        <v>1401.6134500000003</v>
      </c>
      <c r="M60" s="64">
        <v>3250.5583666666662</v>
      </c>
      <c r="N60" s="64">
        <v>3457.9451499999996</v>
      </c>
      <c r="O60" s="64">
        <v>1828.3928333333333</v>
      </c>
      <c r="P60" s="64">
        <v>867.19804999999997</v>
      </c>
      <c r="Q60" s="64">
        <v>5357.1750833333335</v>
      </c>
      <c r="R60" s="64">
        <v>2773.2829333333339</v>
      </c>
      <c r="S60" s="64">
        <v>1495.8641166666669</v>
      </c>
      <c r="T60" s="64">
        <v>1985.0913666666668</v>
      </c>
      <c r="U60" s="64">
        <v>1767.6320166666665</v>
      </c>
      <c r="V60" s="64">
        <v>1336.7824833333336</v>
      </c>
      <c r="W60" s="64">
        <v>2918.8743166666673</v>
      </c>
      <c r="X60" s="64">
        <v>577.77721666666685</v>
      </c>
      <c r="Y60" s="64">
        <v>1786.9930333333334</v>
      </c>
      <c r="Z60" s="64">
        <v>3752.9716666666673</v>
      </c>
      <c r="AA60" s="64">
        <v>1097.6672833333332</v>
      </c>
      <c r="AB60" s="64">
        <v>1164.0360000000003</v>
      </c>
      <c r="AC60" s="64">
        <v>6.6666666666666675E-4</v>
      </c>
      <c r="AD60" s="62">
        <f t="shared" si="0"/>
        <v>87088.506983333311</v>
      </c>
      <c r="AE60" s="66"/>
    </row>
    <row r="61" spans="3:31" x14ac:dyDescent="0.25">
      <c r="C61" s="37"/>
      <c r="D61" s="24" t="s">
        <v>30</v>
      </c>
      <c r="E61" s="65">
        <v>25078.002883333331</v>
      </c>
      <c r="F61" s="65">
        <v>7681.7143666666652</v>
      </c>
      <c r="G61" s="65">
        <v>1643.0684999999996</v>
      </c>
      <c r="H61" s="65">
        <v>1327.4901333333335</v>
      </c>
      <c r="I61" s="65">
        <v>1302.9921333333332</v>
      </c>
      <c r="J61" s="65">
        <v>5012.7110333333339</v>
      </c>
      <c r="K61" s="65">
        <v>1443.7826</v>
      </c>
      <c r="L61" s="65">
        <v>1249.9422500000001</v>
      </c>
      <c r="M61" s="65">
        <v>2875.3537833333339</v>
      </c>
      <c r="N61" s="65">
        <v>3172.2643666666663</v>
      </c>
      <c r="O61" s="65">
        <v>1566.6800833333336</v>
      </c>
      <c r="P61" s="65">
        <v>785.61811666666677</v>
      </c>
      <c r="Q61" s="65">
        <v>4785.5939333333336</v>
      </c>
      <c r="R61" s="65">
        <v>2495.5349666666675</v>
      </c>
      <c r="S61" s="65">
        <v>1357.1104166666667</v>
      </c>
      <c r="T61" s="65">
        <v>1820.4222499999998</v>
      </c>
      <c r="U61" s="65">
        <v>1635.25665</v>
      </c>
      <c r="V61" s="65">
        <v>1251.9666833333333</v>
      </c>
      <c r="W61" s="65">
        <v>2676.4628999999995</v>
      </c>
      <c r="X61" s="65">
        <v>492.41741666666661</v>
      </c>
      <c r="Y61" s="65">
        <v>1516.9000999999996</v>
      </c>
      <c r="Z61" s="65">
        <v>3379.3760166666675</v>
      </c>
      <c r="AA61" s="65">
        <v>982.08053333333305</v>
      </c>
      <c r="AB61" s="65">
        <v>1043.6180000000002</v>
      </c>
      <c r="AC61" s="65">
        <v>0</v>
      </c>
      <c r="AD61" s="63">
        <f t="shared" si="0"/>
        <v>76576.360116666649</v>
      </c>
      <c r="AE61" s="66"/>
    </row>
    <row r="62" spans="3:31" x14ac:dyDescent="0.25">
      <c r="C62" s="37"/>
      <c r="D62" s="24" t="s">
        <v>20</v>
      </c>
      <c r="E62" s="65">
        <v>32420.388983333334</v>
      </c>
      <c r="F62" s="65">
        <v>10699.891949999997</v>
      </c>
      <c r="G62" s="65">
        <v>2183.9719999999993</v>
      </c>
      <c r="H62" s="65">
        <v>1831.5149333333331</v>
      </c>
      <c r="I62" s="65">
        <v>1428.7518666666667</v>
      </c>
      <c r="J62" s="65">
        <v>6225.1569666666664</v>
      </c>
      <c r="K62" s="65">
        <v>1992.510316666667</v>
      </c>
      <c r="L62" s="65">
        <v>1687.0197333333331</v>
      </c>
      <c r="M62" s="65">
        <v>3988.6112000000003</v>
      </c>
      <c r="N62" s="65">
        <v>4369.3747166666662</v>
      </c>
      <c r="O62" s="65">
        <v>2308.0538499999993</v>
      </c>
      <c r="P62" s="65">
        <v>1049.3619833333335</v>
      </c>
      <c r="Q62" s="65">
        <v>6948.6324833333338</v>
      </c>
      <c r="R62" s="65">
        <v>3612.6468833333333</v>
      </c>
      <c r="S62" s="65">
        <v>1988.2819500000001</v>
      </c>
      <c r="T62" s="65">
        <v>2735.2561000000001</v>
      </c>
      <c r="U62" s="65">
        <v>2168.8984999999989</v>
      </c>
      <c r="V62" s="65">
        <v>1660.34185</v>
      </c>
      <c r="W62" s="65">
        <v>3534.5831999999996</v>
      </c>
      <c r="X62" s="65">
        <v>702.6491166666666</v>
      </c>
      <c r="Y62" s="65">
        <v>1845.1551333333332</v>
      </c>
      <c r="Z62" s="65">
        <v>4406.2367166666663</v>
      </c>
      <c r="AA62" s="65">
        <v>1229.8494999999998</v>
      </c>
      <c r="AB62" s="65">
        <v>1265.9483500000001</v>
      </c>
      <c r="AC62" s="65">
        <v>0</v>
      </c>
      <c r="AD62" s="63">
        <f t="shared" si="0"/>
        <v>102283.08828333333</v>
      </c>
      <c r="AE62" s="66"/>
    </row>
    <row r="63" spans="3:31" x14ac:dyDescent="0.25">
      <c r="C63" s="37"/>
      <c r="D63" s="24" t="s">
        <v>21</v>
      </c>
      <c r="E63" s="65">
        <v>28090.091133333332</v>
      </c>
      <c r="F63" s="65">
        <v>8385.086683333333</v>
      </c>
      <c r="G63" s="65">
        <v>1658.3468</v>
      </c>
      <c r="H63" s="65">
        <v>1408.3814666666665</v>
      </c>
      <c r="I63" s="65">
        <v>1115.6940833333335</v>
      </c>
      <c r="J63" s="65">
        <v>6091.4214833333335</v>
      </c>
      <c r="K63" s="65">
        <v>1608.0907499999996</v>
      </c>
      <c r="L63" s="65">
        <v>1380.3833166666661</v>
      </c>
      <c r="M63" s="65">
        <v>3084.3687999999997</v>
      </c>
      <c r="N63" s="65">
        <v>3370.0368333333331</v>
      </c>
      <c r="O63" s="65">
        <v>1843.7763999999995</v>
      </c>
      <c r="P63" s="65">
        <v>812.18881666666664</v>
      </c>
      <c r="Q63" s="65">
        <v>5518.0071333333326</v>
      </c>
      <c r="R63" s="65">
        <v>2770.1334833333331</v>
      </c>
      <c r="S63" s="65">
        <v>1512.2264500000003</v>
      </c>
      <c r="T63" s="65">
        <v>2130.8904000000007</v>
      </c>
      <c r="U63" s="65">
        <v>1739.5355166666664</v>
      </c>
      <c r="V63" s="65">
        <v>1336.6319333333329</v>
      </c>
      <c r="W63" s="65">
        <v>2899.4211499999997</v>
      </c>
      <c r="X63" s="65">
        <v>584.67296666666675</v>
      </c>
      <c r="Y63" s="65">
        <v>1621.3089833333331</v>
      </c>
      <c r="Z63" s="65">
        <v>3692.7793166666656</v>
      </c>
      <c r="AA63" s="65">
        <v>985.93883333333326</v>
      </c>
      <c r="AB63" s="65">
        <v>1078.4747499999999</v>
      </c>
      <c r="AC63" s="65">
        <v>0</v>
      </c>
      <c r="AD63" s="63">
        <f t="shared" si="0"/>
        <v>84717.887483333339</v>
      </c>
      <c r="AE63" s="66"/>
    </row>
    <row r="64" spans="3:31" x14ac:dyDescent="0.25">
      <c r="C64" s="37"/>
      <c r="D64" s="24" t="s">
        <v>22</v>
      </c>
      <c r="E64" s="65">
        <v>28157.675083333339</v>
      </c>
      <c r="F64" s="65">
        <v>8491.1669833333362</v>
      </c>
      <c r="G64" s="65">
        <v>1660.2262166666662</v>
      </c>
      <c r="H64" s="65">
        <v>1425.0547999999997</v>
      </c>
      <c r="I64" s="65">
        <v>1121.2090833333334</v>
      </c>
      <c r="J64" s="65">
        <v>6160.6682000000028</v>
      </c>
      <c r="K64" s="65">
        <v>1611.6569166666666</v>
      </c>
      <c r="L64" s="65">
        <v>1364.5499166666661</v>
      </c>
      <c r="M64" s="65">
        <v>3102.1470166666663</v>
      </c>
      <c r="N64" s="65">
        <v>3398.7903166666665</v>
      </c>
      <c r="O64" s="65">
        <v>1841.2912000000003</v>
      </c>
      <c r="P64" s="65">
        <v>824.15820000000008</v>
      </c>
      <c r="Q64" s="65">
        <v>5568.5214166666665</v>
      </c>
      <c r="R64" s="65">
        <v>2814.1396666666669</v>
      </c>
      <c r="S64" s="65">
        <v>1538.0802500000002</v>
      </c>
      <c r="T64" s="65">
        <v>2241.7899499999999</v>
      </c>
      <c r="U64" s="65">
        <v>1765.4069166666673</v>
      </c>
      <c r="V64" s="65">
        <v>1336.4034000000001</v>
      </c>
      <c r="W64" s="65">
        <v>2857.0224833333327</v>
      </c>
      <c r="X64" s="65">
        <v>568.46230000000003</v>
      </c>
      <c r="Y64" s="65">
        <v>1656.6353000000004</v>
      </c>
      <c r="Z64" s="65">
        <v>3694.1441333333337</v>
      </c>
      <c r="AA64" s="65">
        <v>1003.2411833333333</v>
      </c>
      <c r="AB64" s="65">
        <v>1059.6910833333336</v>
      </c>
      <c r="AC64" s="65">
        <v>0.71308333333333329</v>
      </c>
      <c r="AD64" s="63">
        <f t="shared" si="0"/>
        <v>85262.84510000002</v>
      </c>
      <c r="AE64" s="66"/>
    </row>
    <row r="65" spans="3:31" x14ac:dyDescent="0.25">
      <c r="C65" s="37"/>
      <c r="D65" s="24" t="s">
        <v>23</v>
      </c>
      <c r="E65" s="65">
        <v>28509.992333333343</v>
      </c>
      <c r="F65" s="65">
        <v>8265.8001333333341</v>
      </c>
      <c r="G65" s="65">
        <v>1620.1728166666667</v>
      </c>
      <c r="H65" s="65">
        <v>1388.8549</v>
      </c>
      <c r="I65" s="65">
        <v>1105.2203500000001</v>
      </c>
      <c r="J65" s="65">
        <v>6039.2665333333343</v>
      </c>
      <c r="K65" s="65">
        <v>1608.3716666666664</v>
      </c>
      <c r="L65" s="65">
        <v>1375.1875333333335</v>
      </c>
      <c r="M65" s="65">
        <v>3102.5720000000006</v>
      </c>
      <c r="N65" s="65">
        <v>3307.4187166666666</v>
      </c>
      <c r="O65" s="65">
        <v>1787.5207833333334</v>
      </c>
      <c r="P65" s="65">
        <v>817.62768333333338</v>
      </c>
      <c r="Q65" s="65">
        <v>5420.314933333334</v>
      </c>
      <c r="R65" s="65">
        <v>2665.2106333333336</v>
      </c>
      <c r="S65" s="65">
        <v>1466.5602833333332</v>
      </c>
      <c r="T65" s="65">
        <v>2223.0151000000001</v>
      </c>
      <c r="U65" s="65">
        <v>1717.5785333333338</v>
      </c>
      <c r="V65" s="65">
        <v>1320.9645833333334</v>
      </c>
      <c r="W65" s="65">
        <v>2792.4387000000002</v>
      </c>
      <c r="X65" s="65">
        <v>558.8421166666667</v>
      </c>
      <c r="Y65" s="65">
        <v>1655.9828999999997</v>
      </c>
      <c r="Z65" s="65">
        <v>3658.6972333333338</v>
      </c>
      <c r="AA65" s="65">
        <v>1007.5022</v>
      </c>
      <c r="AB65" s="65">
        <v>1078.8432166666666</v>
      </c>
      <c r="AC65" s="65">
        <v>0.51574999999999993</v>
      </c>
      <c r="AD65" s="63">
        <f t="shared" si="0"/>
        <v>84494.471633333364</v>
      </c>
      <c r="AE65" s="66"/>
    </row>
    <row r="66" spans="3:31" x14ac:dyDescent="0.25">
      <c r="C66" s="37"/>
      <c r="D66" s="24" t="s">
        <v>24</v>
      </c>
      <c r="E66" s="65">
        <v>29945.427883333337</v>
      </c>
      <c r="F66" s="65">
        <v>8522.5046333333339</v>
      </c>
      <c r="G66" s="65">
        <v>1668.6694833333336</v>
      </c>
      <c r="H66" s="65">
        <v>1418.9725333333329</v>
      </c>
      <c r="I66" s="65">
        <v>1168.9279333333332</v>
      </c>
      <c r="J66" s="65">
        <v>6120.5315999999993</v>
      </c>
      <c r="K66" s="65">
        <v>1617.1817833333334</v>
      </c>
      <c r="L66" s="65">
        <v>1389.7329499999996</v>
      </c>
      <c r="M66" s="65">
        <v>3206.8054333333334</v>
      </c>
      <c r="N66" s="65">
        <v>3380.2205333333341</v>
      </c>
      <c r="O66" s="65">
        <v>1857.3787166666671</v>
      </c>
      <c r="P66" s="65">
        <v>831.0603666666666</v>
      </c>
      <c r="Q66" s="65">
        <v>5601.7320833333315</v>
      </c>
      <c r="R66" s="65">
        <v>2605.8096999999993</v>
      </c>
      <c r="S66" s="65">
        <v>1503.49505</v>
      </c>
      <c r="T66" s="65">
        <v>2346.0961333333335</v>
      </c>
      <c r="U66" s="65">
        <v>1742.7036666666665</v>
      </c>
      <c r="V66" s="65">
        <v>1322.9712666666671</v>
      </c>
      <c r="W66" s="65">
        <v>2776.0808833333331</v>
      </c>
      <c r="X66" s="65">
        <v>576.89204999999981</v>
      </c>
      <c r="Y66" s="65">
        <v>1688.6645500000002</v>
      </c>
      <c r="Z66" s="65">
        <v>3726.7749833333332</v>
      </c>
      <c r="AA66" s="65">
        <v>1015.5676666666667</v>
      </c>
      <c r="AB66" s="65">
        <v>1074.5313999999998</v>
      </c>
      <c r="AC66" s="65"/>
      <c r="AD66" s="63">
        <f t="shared" si="0"/>
        <v>87108.733283333335</v>
      </c>
      <c r="AE66" s="66"/>
    </row>
    <row r="67" spans="3:31" x14ac:dyDescent="0.25">
      <c r="C67" s="37"/>
      <c r="D67" s="24" t="s">
        <v>25</v>
      </c>
      <c r="E67" s="65">
        <v>31136.025949999992</v>
      </c>
      <c r="F67" s="65">
        <v>8673.2309999999979</v>
      </c>
      <c r="G67" s="65">
        <v>1706.2810833333328</v>
      </c>
      <c r="H67" s="65">
        <v>1457.1378999999999</v>
      </c>
      <c r="I67" s="65">
        <v>1177.3256833333337</v>
      </c>
      <c r="J67" s="65">
        <v>6253.6793666666672</v>
      </c>
      <c r="K67" s="65">
        <v>1660.7037833333336</v>
      </c>
      <c r="L67" s="65">
        <v>1436.6749500000001</v>
      </c>
      <c r="M67" s="65">
        <v>3269.8743999999997</v>
      </c>
      <c r="N67" s="65">
        <v>3521.0206666666672</v>
      </c>
      <c r="O67" s="65">
        <v>1967.0943333333332</v>
      </c>
      <c r="P67" s="65">
        <v>867.79935000000023</v>
      </c>
      <c r="Q67" s="65">
        <v>5772.7322333333323</v>
      </c>
      <c r="R67" s="65">
        <v>2848.7974833333333</v>
      </c>
      <c r="S67" s="65">
        <v>1564.6981666666663</v>
      </c>
      <c r="T67" s="65">
        <v>2350.1774999999993</v>
      </c>
      <c r="U67" s="65">
        <v>1766.6584499999999</v>
      </c>
      <c r="V67" s="65">
        <v>1365.4712166666668</v>
      </c>
      <c r="W67" s="65">
        <v>2861.5150499999995</v>
      </c>
      <c r="X67" s="65">
        <v>628.65395000000001</v>
      </c>
      <c r="Y67" s="65">
        <v>1724.5886166666667</v>
      </c>
      <c r="Z67" s="65">
        <v>3869.8238499999998</v>
      </c>
      <c r="AA67" s="65">
        <v>1049.6410333333333</v>
      </c>
      <c r="AB67" s="65">
        <v>1109.061466666667</v>
      </c>
      <c r="AC67" s="65"/>
      <c r="AD67" s="63">
        <f t="shared" si="0"/>
        <v>90038.667483333338</v>
      </c>
      <c r="AE67" s="66"/>
    </row>
    <row r="68" spans="3:31" x14ac:dyDescent="0.25">
      <c r="C68" s="37"/>
      <c r="D68" s="24" t="s">
        <v>26</v>
      </c>
      <c r="E68" s="65">
        <v>28248.619333333332</v>
      </c>
      <c r="F68" s="65">
        <v>7964.1049166666662</v>
      </c>
      <c r="G68" s="65">
        <v>1576.5449666666666</v>
      </c>
      <c r="H68" s="65">
        <v>1328.2980333333333</v>
      </c>
      <c r="I68" s="65">
        <v>1130.6493499999997</v>
      </c>
      <c r="J68" s="65">
        <v>5587.7745833333329</v>
      </c>
      <c r="K68" s="65">
        <v>1502.7124666666666</v>
      </c>
      <c r="L68" s="65">
        <v>1306.0424499999997</v>
      </c>
      <c r="M68" s="65">
        <v>2838.6855833333329</v>
      </c>
      <c r="N68" s="65">
        <v>3192.866116666667</v>
      </c>
      <c r="O68" s="65">
        <v>1804.8811166666667</v>
      </c>
      <c r="P68" s="65">
        <v>801.42078333333313</v>
      </c>
      <c r="Q68" s="65">
        <v>5231.9753833333334</v>
      </c>
      <c r="R68" s="65">
        <v>2658.4276166666668</v>
      </c>
      <c r="S68" s="65">
        <v>1436.0973166666663</v>
      </c>
      <c r="T68" s="65">
        <v>2148.8017333333332</v>
      </c>
      <c r="U68" s="65">
        <v>1586.1583666666661</v>
      </c>
      <c r="V68" s="65">
        <v>1239.4842499999997</v>
      </c>
      <c r="W68" s="65">
        <v>2678.8949833333336</v>
      </c>
      <c r="X68" s="65">
        <v>546.88983333333363</v>
      </c>
      <c r="Y68" s="65">
        <v>1554.7559833333332</v>
      </c>
      <c r="Z68" s="65">
        <v>3527.203066666666</v>
      </c>
      <c r="AA68" s="65">
        <v>947.93498333333343</v>
      </c>
      <c r="AB68" s="65">
        <v>1010.8199333333334</v>
      </c>
      <c r="AC68" s="65"/>
      <c r="AD68" s="63">
        <f t="shared" si="0"/>
        <v>81850.043149999998</v>
      </c>
      <c r="AE68" s="66"/>
    </row>
    <row r="69" spans="3:31" x14ac:dyDescent="0.25">
      <c r="C69" s="37"/>
      <c r="D69" s="24" t="s">
        <v>27</v>
      </c>
      <c r="E69" s="65">
        <v>28412.996200000001</v>
      </c>
      <c r="F69" s="65">
        <v>8171.4567500000003</v>
      </c>
      <c r="G69" s="65">
        <v>1600.6390999999999</v>
      </c>
      <c r="H69" s="65">
        <v>1347.3084333333327</v>
      </c>
      <c r="I69" s="65">
        <v>1115.1047000000001</v>
      </c>
      <c r="J69" s="65">
        <v>5739.4485166666664</v>
      </c>
      <c r="K69" s="65">
        <v>1521.2966333333336</v>
      </c>
      <c r="L69" s="65">
        <v>1336.7315666666664</v>
      </c>
      <c r="M69" s="65">
        <v>2998.9780333333329</v>
      </c>
      <c r="N69" s="65">
        <v>3331.1371666666669</v>
      </c>
      <c r="O69" s="65">
        <v>1835.7187666666664</v>
      </c>
      <c r="P69" s="65">
        <v>790.52729999999997</v>
      </c>
      <c r="Q69" s="65">
        <v>5446.6239499999992</v>
      </c>
      <c r="R69" s="65">
        <v>2748.6843499999991</v>
      </c>
      <c r="S69" s="65">
        <v>1480.7060166666668</v>
      </c>
      <c r="T69" s="65">
        <v>2245.7841166666667</v>
      </c>
      <c r="U69" s="65">
        <v>1801.4397666666664</v>
      </c>
      <c r="V69" s="65">
        <v>1273.1031833333332</v>
      </c>
      <c r="W69" s="65">
        <v>2683.3682000000003</v>
      </c>
      <c r="X69" s="65">
        <v>506.37436666666667</v>
      </c>
      <c r="Y69" s="65">
        <v>1579.2595666666666</v>
      </c>
      <c r="Z69" s="65">
        <v>3532.2409499999999</v>
      </c>
      <c r="AA69" s="65">
        <v>991.29786666666678</v>
      </c>
      <c r="AB69" s="65">
        <v>1012.5071666666668</v>
      </c>
      <c r="AC69" s="65"/>
      <c r="AD69" s="63">
        <f t="shared" si="0"/>
        <v>83502.732666666649</v>
      </c>
      <c r="AE69" s="66"/>
    </row>
    <row r="70" spans="3:31" x14ac:dyDescent="0.25">
      <c r="C70" s="37"/>
      <c r="D70" s="24" t="s">
        <v>28</v>
      </c>
      <c r="E70" s="65">
        <v>28401.449683333332</v>
      </c>
      <c r="F70" s="65">
        <v>8232.4979500000009</v>
      </c>
      <c r="G70" s="65">
        <v>1641.6169666666667</v>
      </c>
      <c r="H70" s="65">
        <v>1413.4307333333334</v>
      </c>
      <c r="I70" s="65">
        <v>1123.8467166666665</v>
      </c>
      <c r="J70" s="65">
        <v>5929.1405166666664</v>
      </c>
      <c r="K70" s="65">
        <v>1543.154033333333</v>
      </c>
      <c r="L70" s="65">
        <v>1347.7038500000001</v>
      </c>
      <c r="M70" s="65">
        <v>3019.3242333333337</v>
      </c>
      <c r="N70" s="65">
        <v>3395.0493999999999</v>
      </c>
      <c r="O70" s="65">
        <v>1908.8483999999999</v>
      </c>
      <c r="P70" s="65">
        <v>849.61116666666669</v>
      </c>
      <c r="Q70" s="65">
        <v>5607.6378166666673</v>
      </c>
      <c r="R70" s="65">
        <v>2772.4476833333338</v>
      </c>
      <c r="S70" s="65">
        <v>1511.5318666666662</v>
      </c>
      <c r="T70" s="65">
        <v>2197.0090166666669</v>
      </c>
      <c r="U70" s="65">
        <v>1939.3263333333332</v>
      </c>
      <c r="V70" s="65">
        <v>1285.0695333333335</v>
      </c>
      <c r="W70" s="65">
        <v>2768.3002833333339</v>
      </c>
      <c r="X70" s="65">
        <v>530.87343333333342</v>
      </c>
      <c r="Y70" s="65">
        <v>1613.1555499999997</v>
      </c>
      <c r="Z70" s="65">
        <v>3630.1565833333339</v>
      </c>
      <c r="AA70" s="65">
        <v>984.73915</v>
      </c>
      <c r="AB70" s="65">
        <v>1058.6808166666667</v>
      </c>
      <c r="AC70" s="65"/>
      <c r="AD70" s="63">
        <f t="shared" si="0"/>
        <v>84704.601716666628</v>
      </c>
      <c r="AE70" s="66"/>
    </row>
    <row r="71" spans="3:31" x14ac:dyDescent="0.25">
      <c r="C71" s="37"/>
      <c r="D71" s="24" t="s">
        <v>29</v>
      </c>
      <c r="E71" s="65">
        <v>27289.361633333334</v>
      </c>
      <c r="F71" s="65">
        <v>8331.1038500000013</v>
      </c>
      <c r="G71" s="65">
        <v>1658.2902333333334</v>
      </c>
      <c r="H71" s="65">
        <v>1422.5880833333331</v>
      </c>
      <c r="I71" s="65">
        <v>1147.6112833333334</v>
      </c>
      <c r="J71" s="65">
        <v>5912.4255999999987</v>
      </c>
      <c r="K71" s="65">
        <v>1550.6488833333337</v>
      </c>
      <c r="L71" s="65">
        <v>1371.9426333333333</v>
      </c>
      <c r="M71" s="65">
        <v>3059.8812000000007</v>
      </c>
      <c r="N71" s="65">
        <v>3423.7141166666665</v>
      </c>
      <c r="O71" s="65">
        <v>1891.0054833333331</v>
      </c>
      <c r="P71" s="65">
        <v>858.20213333333345</v>
      </c>
      <c r="Q71" s="65">
        <v>5447.5678666666672</v>
      </c>
      <c r="R71" s="65">
        <v>2730.0482000000006</v>
      </c>
      <c r="S71" s="65">
        <v>1484.4489000000001</v>
      </c>
      <c r="T71" s="65">
        <v>2116.3292666666671</v>
      </c>
      <c r="U71" s="65">
        <v>1940.4140166666664</v>
      </c>
      <c r="V71" s="65">
        <v>1278.2375</v>
      </c>
      <c r="W71" s="65">
        <v>2764.4934166666671</v>
      </c>
      <c r="X71" s="65">
        <v>518.23584999999991</v>
      </c>
      <c r="Y71" s="65">
        <v>1592.256633333333</v>
      </c>
      <c r="Z71" s="65">
        <v>3689.5736000000011</v>
      </c>
      <c r="AA71" s="65">
        <v>986.10088333333294</v>
      </c>
      <c r="AB71" s="65">
        <v>1022.0434833333335</v>
      </c>
      <c r="AC71" s="65"/>
      <c r="AD71" s="63">
        <f t="shared" si="0"/>
        <v>83486.524750000011</v>
      </c>
      <c r="AE71" s="66"/>
    </row>
    <row r="72" spans="3:31" ht="15.75" thickBot="1" x14ac:dyDescent="0.3">
      <c r="C72" s="27" t="s">
        <v>35</v>
      </c>
      <c r="D72" s="28"/>
      <c r="E72" s="71">
        <f>SUM(E60:E71)</f>
        <v>344948.43174999999</v>
      </c>
      <c r="F72" s="71">
        <f t="shared" ref="F72:AC72" si="5">SUM(F60:F71)</f>
        <v>102154.0331</v>
      </c>
      <c r="G72" s="71">
        <f t="shared" si="5"/>
        <v>20458.901450000001</v>
      </c>
      <c r="H72" s="71">
        <f t="shared" si="5"/>
        <v>17225.984249999998</v>
      </c>
      <c r="I72" s="71">
        <f t="shared" si="5"/>
        <v>14314.543483333335</v>
      </c>
      <c r="J72" s="71">
        <f t="shared" si="5"/>
        <v>71055.961199999991</v>
      </c>
      <c r="K72" s="71">
        <f t="shared" si="5"/>
        <v>19275.913566666666</v>
      </c>
      <c r="L72" s="71">
        <f t="shared" si="5"/>
        <v>16647.524599999997</v>
      </c>
      <c r="M72" s="71">
        <f t="shared" si="5"/>
        <v>37797.160050000006</v>
      </c>
      <c r="N72" s="71">
        <f t="shared" si="5"/>
        <v>41319.838100000008</v>
      </c>
      <c r="O72" s="71">
        <f t="shared" si="5"/>
        <v>22440.641966666662</v>
      </c>
      <c r="P72" s="71">
        <f t="shared" si="5"/>
        <v>10154.773950000003</v>
      </c>
      <c r="Q72" s="71">
        <f t="shared" si="5"/>
        <v>66706.514316666653</v>
      </c>
      <c r="R72" s="71">
        <f t="shared" si="5"/>
        <v>33495.163599999993</v>
      </c>
      <c r="S72" s="71">
        <f t="shared" si="5"/>
        <v>18339.100783333331</v>
      </c>
      <c r="T72" s="71">
        <f t="shared" si="5"/>
        <v>26540.662933333333</v>
      </c>
      <c r="U72" s="71">
        <f t="shared" si="5"/>
        <v>21571.008733333332</v>
      </c>
      <c r="V72" s="71">
        <f t="shared" si="5"/>
        <v>16007.427883333332</v>
      </c>
      <c r="W72" s="71">
        <f t="shared" si="5"/>
        <v>34211.455566666664</v>
      </c>
      <c r="X72" s="71">
        <f t="shared" si="5"/>
        <v>6792.7406166666678</v>
      </c>
      <c r="Y72" s="71">
        <f t="shared" si="5"/>
        <v>19835.656349999997</v>
      </c>
      <c r="Z72" s="71">
        <f t="shared" si="5"/>
        <v>44559.978116666673</v>
      </c>
      <c r="AA72" s="71">
        <f t="shared" si="5"/>
        <v>12281.561116666666</v>
      </c>
      <c r="AB72" s="71">
        <f t="shared" si="5"/>
        <v>12978.255666666668</v>
      </c>
      <c r="AC72" s="71">
        <f t="shared" si="5"/>
        <v>1.2294999999999998</v>
      </c>
      <c r="AD72" s="82">
        <f t="shared" si="0"/>
        <v>1031114.4626499997</v>
      </c>
      <c r="AE72" s="66"/>
    </row>
    <row r="73" spans="3:31" x14ac:dyDescent="0.25">
      <c r="C73" s="37">
        <v>2011</v>
      </c>
      <c r="D73" s="24" t="s">
        <v>36</v>
      </c>
      <c r="E73" s="65">
        <v>26613.078849999998</v>
      </c>
      <c r="F73" s="65">
        <v>7927.5166499999996</v>
      </c>
      <c r="G73" s="65">
        <v>1618.8349333333331</v>
      </c>
      <c r="H73" s="65">
        <v>1346.4762999999994</v>
      </c>
      <c r="I73" s="65">
        <v>1204.0179333333331</v>
      </c>
      <c r="J73" s="65">
        <v>5530.1548166666671</v>
      </c>
      <c r="K73" s="65">
        <v>1470.6404666666663</v>
      </c>
      <c r="L73" s="65">
        <v>1304.4396166666666</v>
      </c>
      <c r="M73" s="65">
        <v>3023.4800499999997</v>
      </c>
      <c r="N73" s="65">
        <v>3286.0882833333335</v>
      </c>
      <c r="O73" s="65">
        <v>1730.809733333333</v>
      </c>
      <c r="P73" s="65">
        <v>835.76486666666653</v>
      </c>
      <c r="Q73" s="65">
        <v>4911.6575666666658</v>
      </c>
      <c r="R73" s="65">
        <v>2514.7691666666665</v>
      </c>
      <c r="S73" s="65">
        <v>1395.0602999999999</v>
      </c>
      <c r="T73" s="65">
        <v>1906.931583333333</v>
      </c>
      <c r="U73" s="65">
        <v>1859.0426500000003</v>
      </c>
      <c r="V73" s="65">
        <v>1243.9641000000001</v>
      </c>
      <c r="W73" s="65">
        <v>2641.5637833333335</v>
      </c>
      <c r="X73" s="65">
        <v>465.9222166666666</v>
      </c>
      <c r="Y73" s="65">
        <v>1544.0219500000007</v>
      </c>
      <c r="Z73" s="65">
        <v>3426.5264000000002</v>
      </c>
      <c r="AA73" s="65">
        <v>962.35056666666662</v>
      </c>
      <c r="AB73" s="65">
        <v>998.4820500000003</v>
      </c>
      <c r="AC73" s="65">
        <v>0</v>
      </c>
      <c r="AD73" s="63">
        <f t="shared" ref="AD73:AD85" si="6">SUM(E73:AC73)</f>
        <v>79761.594833333336</v>
      </c>
      <c r="AE73" s="66"/>
    </row>
    <row r="74" spans="3:31" x14ac:dyDescent="0.25">
      <c r="C74" s="37"/>
      <c r="D74" s="24" t="s">
        <v>19</v>
      </c>
      <c r="E74" s="65">
        <v>24141.201266666671</v>
      </c>
      <c r="F74" s="65">
        <v>6873.7155666666704</v>
      </c>
      <c r="G74" s="65">
        <v>1404.5962</v>
      </c>
      <c r="H74" s="65">
        <v>1137.3211666666666</v>
      </c>
      <c r="I74" s="65">
        <v>962.4036000000001</v>
      </c>
      <c r="J74" s="65">
        <v>4708.6295333333346</v>
      </c>
      <c r="K74" s="65">
        <v>1252.1115666666665</v>
      </c>
      <c r="L74" s="65">
        <v>1130.328283333333</v>
      </c>
      <c r="M74" s="65">
        <v>2597.8662500000009</v>
      </c>
      <c r="N74" s="65">
        <v>2836.2751999999996</v>
      </c>
      <c r="O74" s="65">
        <v>1470.5646666666671</v>
      </c>
      <c r="P74" s="65">
        <v>724.52098333333333</v>
      </c>
      <c r="Q74" s="65">
        <v>4249.049399999999</v>
      </c>
      <c r="R74" s="65">
        <v>2163.2547999999997</v>
      </c>
      <c r="S74" s="65">
        <v>1205.5684833333332</v>
      </c>
      <c r="T74" s="65">
        <v>1526.4215000000002</v>
      </c>
      <c r="U74" s="65">
        <v>1438.2290500000001</v>
      </c>
      <c r="V74" s="65">
        <v>1053.0828499999998</v>
      </c>
      <c r="W74" s="65">
        <v>2240.9209333333333</v>
      </c>
      <c r="X74" s="65">
        <v>397.89258333333339</v>
      </c>
      <c r="Y74" s="65">
        <v>1250.4616166666663</v>
      </c>
      <c r="Z74" s="65">
        <v>2926.128666666667</v>
      </c>
      <c r="AA74" s="65">
        <v>802.78740000000005</v>
      </c>
      <c r="AB74" s="65">
        <v>848.14426666666679</v>
      </c>
      <c r="AC74" s="65">
        <v>0</v>
      </c>
      <c r="AD74" s="63">
        <f t="shared" si="6"/>
        <v>69341.475833333345</v>
      </c>
      <c r="AE74" s="66"/>
    </row>
    <row r="75" spans="3:31" x14ac:dyDescent="0.25">
      <c r="C75" s="37"/>
      <c r="D75" s="24" t="s">
        <v>20</v>
      </c>
      <c r="E75" s="65">
        <v>30957.874566666665</v>
      </c>
      <c r="F75" s="65">
        <v>8699.7670666666672</v>
      </c>
      <c r="G75" s="65">
        <v>1726.3427833333335</v>
      </c>
      <c r="H75" s="65">
        <v>1477.0222499999998</v>
      </c>
      <c r="I75" s="65">
        <v>1146.0676166666669</v>
      </c>
      <c r="J75" s="65">
        <v>6169.5706166666669</v>
      </c>
      <c r="K75" s="65">
        <v>1584.7323999999999</v>
      </c>
      <c r="L75" s="65">
        <v>1449.1639999999998</v>
      </c>
      <c r="M75" s="65">
        <v>3203.1048499999993</v>
      </c>
      <c r="N75" s="65">
        <v>3585.5128666666674</v>
      </c>
      <c r="O75" s="65">
        <v>1964.7581500000001</v>
      </c>
      <c r="P75" s="65">
        <v>908.87295000000006</v>
      </c>
      <c r="Q75" s="65">
        <v>5503.8111833333342</v>
      </c>
      <c r="R75" s="65">
        <v>2751.9501000000005</v>
      </c>
      <c r="S75" s="65">
        <v>1541.3537000000006</v>
      </c>
      <c r="T75" s="65">
        <v>2075.6648833333329</v>
      </c>
      <c r="U75" s="65">
        <v>1871.3979333333336</v>
      </c>
      <c r="V75" s="65">
        <v>1345.076933333333</v>
      </c>
      <c r="W75" s="65">
        <v>2870.1173833333328</v>
      </c>
      <c r="X75" s="65">
        <v>510.1108666666666</v>
      </c>
      <c r="Y75" s="65">
        <v>1686.0254166666662</v>
      </c>
      <c r="Z75" s="65">
        <v>3739.2348999999999</v>
      </c>
      <c r="AA75" s="65">
        <v>989.22861666666688</v>
      </c>
      <c r="AB75" s="65">
        <v>1091.9366666666672</v>
      </c>
      <c r="AC75" s="65">
        <v>0</v>
      </c>
      <c r="AD75" s="63">
        <f t="shared" si="6"/>
        <v>88848.698699999994</v>
      </c>
      <c r="AE75" s="66"/>
    </row>
    <row r="76" spans="3:31" x14ac:dyDescent="0.25">
      <c r="C76" s="37"/>
      <c r="D76" s="24" t="s">
        <v>21</v>
      </c>
      <c r="E76" s="65">
        <v>27877.233716666673</v>
      </c>
      <c r="F76" s="65">
        <v>7796.3534166666659</v>
      </c>
      <c r="G76" s="65">
        <v>1509.3552333333334</v>
      </c>
      <c r="H76" s="65">
        <v>1287.4961833333332</v>
      </c>
      <c r="I76" s="65">
        <v>1023.7560333333333</v>
      </c>
      <c r="J76" s="65">
        <v>5634.9217333333336</v>
      </c>
      <c r="K76" s="65">
        <v>1415.5642333333335</v>
      </c>
      <c r="L76" s="65">
        <v>1250.1889666666666</v>
      </c>
      <c r="M76" s="65">
        <v>2904.7031000000006</v>
      </c>
      <c r="N76" s="65">
        <v>3184.3829833333325</v>
      </c>
      <c r="O76" s="65">
        <v>1731.7256666666667</v>
      </c>
      <c r="P76" s="65">
        <v>792.14251666666667</v>
      </c>
      <c r="Q76" s="65">
        <v>5003.4522833333322</v>
      </c>
      <c r="R76" s="65">
        <v>2515.3456666666661</v>
      </c>
      <c r="S76" s="65">
        <v>1169.7921166666672</v>
      </c>
      <c r="T76" s="65">
        <v>1937.2788333333338</v>
      </c>
      <c r="U76" s="65">
        <v>1518.0529000000004</v>
      </c>
      <c r="V76" s="65">
        <v>1195.6406166666668</v>
      </c>
      <c r="W76" s="65">
        <v>2472.2328166666657</v>
      </c>
      <c r="X76" s="65">
        <v>468.91753333333338</v>
      </c>
      <c r="Y76" s="65">
        <v>1472.1223833333336</v>
      </c>
      <c r="Z76" s="65">
        <v>3302.79385</v>
      </c>
      <c r="AA76" s="65">
        <v>905.90378333333354</v>
      </c>
      <c r="AB76" s="65">
        <v>963.73963333333324</v>
      </c>
      <c r="AC76" s="65">
        <v>0</v>
      </c>
      <c r="AD76" s="63">
        <f t="shared" si="6"/>
        <v>79333.096200000015</v>
      </c>
      <c r="AE76" s="66"/>
    </row>
    <row r="77" spans="3:31" x14ac:dyDescent="0.25">
      <c r="C77" s="37"/>
      <c r="D77" s="24" t="s">
        <v>22</v>
      </c>
      <c r="E77" s="65">
        <v>27912.411950000005</v>
      </c>
      <c r="F77" s="65">
        <v>7881.4829499999996</v>
      </c>
      <c r="G77" s="65">
        <v>1550.3407166666664</v>
      </c>
      <c r="H77" s="65">
        <v>1324.5247333333336</v>
      </c>
      <c r="I77" s="65">
        <v>1022.4919499999999</v>
      </c>
      <c r="J77" s="65">
        <v>6425.798483333333</v>
      </c>
      <c r="K77" s="65">
        <v>1455.0907500000003</v>
      </c>
      <c r="L77" s="65">
        <v>1283.4304833333333</v>
      </c>
      <c r="M77" s="65">
        <v>3015.5822000000007</v>
      </c>
      <c r="N77" s="65">
        <v>3302.3334</v>
      </c>
      <c r="O77" s="65">
        <v>1795.6404499999996</v>
      </c>
      <c r="P77" s="65">
        <v>811.03170000000011</v>
      </c>
      <c r="Q77" s="65">
        <v>5130.6394499999979</v>
      </c>
      <c r="R77" s="65">
        <v>2617.7428000000004</v>
      </c>
      <c r="S77" s="65">
        <v>1429.0669166666667</v>
      </c>
      <c r="T77" s="65">
        <v>2008.693933333333</v>
      </c>
      <c r="U77" s="65">
        <v>1600.7718000000002</v>
      </c>
      <c r="V77" s="65">
        <v>1238.3651500000003</v>
      </c>
      <c r="W77" s="65">
        <v>2685.1150833333336</v>
      </c>
      <c r="X77" s="65">
        <v>476.02776666666671</v>
      </c>
      <c r="Y77" s="65">
        <v>1529.5866666666657</v>
      </c>
      <c r="Z77" s="65">
        <v>3393.3444666666674</v>
      </c>
      <c r="AA77" s="65">
        <v>924.13073333333341</v>
      </c>
      <c r="AB77" s="65">
        <v>974.99956666666674</v>
      </c>
      <c r="AC77" s="65">
        <v>0</v>
      </c>
      <c r="AD77" s="63">
        <f t="shared" si="6"/>
        <v>81788.644100000005</v>
      </c>
      <c r="AE77" s="66"/>
    </row>
    <row r="78" spans="3:31" x14ac:dyDescent="0.25">
      <c r="C78" s="37"/>
      <c r="D78" s="24" t="s">
        <v>23</v>
      </c>
      <c r="E78" s="65">
        <v>26909.647883333335</v>
      </c>
      <c r="F78" s="65">
        <v>7446.1716000000006</v>
      </c>
      <c r="G78" s="65">
        <v>1461.9654166666669</v>
      </c>
      <c r="H78" s="65">
        <v>1226.6460833333335</v>
      </c>
      <c r="I78" s="65">
        <v>964.7665833333333</v>
      </c>
      <c r="J78" s="65">
        <v>6428.5314999999991</v>
      </c>
      <c r="K78" s="65">
        <v>1380.1842833333337</v>
      </c>
      <c r="L78" s="65">
        <v>1228.8812166666669</v>
      </c>
      <c r="M78" s="65">
        <v>2884.3583166666658</v>
      </c>
      <c r="N78" s="65">
        <v>3115.6012666666666</v>
      </c>
      <c r="O78" s="65">
        <v>1693.7097500000007</v>
      </c>
      <c r="P78" s="65">
        <v>756.25091666666674</v>
      </c>
      <c r="Q78" s="65">
        <v>4932.1001833333339</v>
      </c>
      <c r="R78" s="65">
        <v>2505.9024666666669</v>
      </c>
      <c r="S78" s="65">
        <v>1351.8450666666668</v>
      </c>
      <c r="T78" s="65">
        <v>1925.2770000000005</v>
      </c>
      <c r="U78" s="65">
        <v>1566.3222666666668</v>
      </c>
      <c r="V78" s="65">
        <v>1182.9117999999999</v>
      </c>
      <c r="W78" s="65">
        <v>2556.9321166666664</v>
      </c>
      <c r="X78" s="65">
        <v>464.90753333333316</v>
      </c>
      <c r="Y78" s="65">
        <v>1436.8315999999998</v>
      </c>
      <c r="Z78" s="65">
        <v>3160.3310666666662</v>
      </c>
      <c r="AA78" s="65">
        <v>848.13639999999987</v>
      </c>
      <c r="AB78" s="65">
        <v>936.3411500000002</v>
      </c>
      <c r="AC78" s="65">
        <v>1.5E-3</v>
      </c>
      <c r="AD78" s="63">
        <f t="shared" si="6"/>
        <v>78364.554966666663</v>
      </c>
      <c r="AE78" s="66"/>
    </row>
    <row r="79" spans="3:31" x14ac:dyDescent="0.25">
      <c r="C79" s="37"/>
      <c r="D79" s="24" t="s">
        <v>24</v>
      </c>
      <c r="E79" s="65">
        <v>26707.035433333338</v>
      </c>
      <c r="F79" s="65">
        <v>7141.2380166666653</v>
      </c>
      <c r="G79" s="65">
        <v>1431.3659166666664</v>
      </c>
      <c r="H79" s="65">
        <v>1211.6774166666667</v>
      </c>
      <c r="I79" s="65">
        <v>970.01088333333325</v>
      </c>
      <c r="J79" s="65">
        <v>6615.0533500000001</v>
      </c>
      <c r="K79" s="65">
        <v>1341.9165499999999</v>
      </c>
      <c r="L79" s="65">
        <v>1174.7122999999999</v>
      </c>
      <c r="M79" s="65">
        <v>2410.2906499999999</v>
      </c>
      <c r="N79" s="65">
        <v>2992.706799999999</v>
      </c>
      <c r="O79" s="65">
        <v>1661.0697666666665</v>
      </c>
      <c r="P79" s="65">
        <v>736.72061666666684</v>
      </c>
      <c r="Q79" s="65">
        <v>4740.0358499999984</v>
      </c>
      <c r="R79" s="65">
        <v>2396.5714166666667</v>
      </c>
      <c r="S79" s="65">
        <v>1311.5109499999999</v>
      </c>
      <c r="T79" s="65">
        <v>1854.2435</v>
      </c>
      <c r="U79" s="65">
        <v>753.77121666666665</v>
      </c>
      <c r="V79" s="65">
        <v>651.65021666666655</v>
      </c>
      <c r="W79" s="65">
        <v>1435.5166666666669</v>
      </c>
      <c r="X79" s="65">
        <v>177.71940000000004</v>
      </c>
      <c r="Y79" s="65">
        <v>1398.5437833333337</v>
      </c>
      <c r="Z79" s="65">
        <v>3074.4319333333328</v>
      </c>
      <c r="AA79" s="65">
        <v>840.39594999999986</v>
      </c>
      <c r="AB79" s="65">
        <v>889.21468333333326</v>
      </c>
      <c r="AC79" s="65"/>
      <c r="AD79" s="63">
        <f t="shared" si="6"/>
        <v>73917.403266666675</v>
      </c>
      <c r="AE79" s="66"/>
    </row>
    <row r="80" spans="3:31" x14ac:dyDescent="0.25">
      <c r="C80" s="37"/>
      <c r="D80" s="24" t="s">
        <v>25</v>
      </c>
      <c r="E80" s="65">
        <v>28020.083116666672</v>
      </c>
      <c r="F80" s="65">
        <v>7497.5538499999993</v>
      </c>
      <c r="G80" s="65">
        <v>1509.3950500000003</v>
      </c>
      <c r="H80" s="65">
        <v>1270.2025166666672</v>
      </c>
      <c r="I80" s="65">
        <v>1004.2691333333332</v>
      </c>
      <c r="J80" s="65">
        <v>6836.1829166666685</v>
      </c>
      <c r="K80" s="65">
        <v>1420.6920166666664</v>
      </c>
      <c r="L80" s="65">
        <v>1245.0568333333333</v>
      </c>
      <c r="M80" s="65">
        <v>2514.144683333333</v>
      </c>
      <c r="N80" s="65">
        <v>2943.875966666667</v>
      </c>
      <c r="O80" s="65">
        <v>1731.3130333333331</v>
      </c>
      <c r="P80" s="65">
        <v>790.37628333333316</v>
      </c>
      <c r="Q80" s="65">
        <v>4911.6721666666663</v>
      </c>
      <c r="R80" s="65">
        <v>2472.3115499999994</v>
      </c>
      <c r="S80" s="65">
        <v>1330.0590666666667</v>
      </c>
      <c r="T80" s="65">
        <v>1930.5913666666668</v>
      </c>
      <c r="U80" s="65">
        <v>809.74176666666676</v>
      </c>
      <c r="V80" s="65">
        <v>695.47021666666683</v>
      </c>
      <c r="W80" s="65">
        <v>1546.5653833333336</v>
      </c>
      <c r="X80" s="65">
        <v>195.45136666666664</v>
      </c>
      <c r="Y80" s="65">
        <v>1501.9706666666668</v>
      </c>
      <c r="Z80" s="65">
        <v>3289.2044000000001</v>
      </c>
      <c r="AA80" s="65">
        <v>903.19945000000018</v>
      </c>
      <c r="AB80" s="65">
        <v>956.23843333333366</v>
      </c>
      <c r="AC80" s="65"/>
      <c r="AD80" s="63">
        <f t="shared" si="6"/>
        <v>77325.621233333339</v>
      </c>
      <c r="AE80" s="66"/>
    </row>
    <row r="81" spans="3:31" x14ac:dyDescent="0.25">
      <c r="C81" s="37"/>
      <c r="D81" s="24" t="s">
        <v>26</v>
      </c>
      <c r="E81" s="65">
        <v>24794.13216666667</v>
      </c>
      <c r="F81" s="65">
        <v>6457.0241333333342</v>
      </c>
      <c r="G81" s="65">
        <v>1317.1608666666668</v>
      </c>
      <c r="H81" s="65">
        <v>1091.2794999999999</v>
      </c>
      <c r="I81" s="65">
        <v>883.25303333333363</v>
      </c>
      <c r="J81" s="65">
        <v>5959.5346666666665</v>
      </c>
      <c r="K81" s="65">
        <v>1219.3790999999999</v>
      </c>
      <c r="L81" s="65">
        <v>1059.2397500000004</v>
      </c>
      <c r="M81" s="65">
        <v>2207.1451500000007</v>
      </c>
      <c r="N81" s="65">
        <v>2680.1010166666665</v>
      </c>
      <c r="O81" s="65">
        <v>1485.9348833333331</v>
      </c>
      <c r="P81" s="65">
        <v>675.58224999999993</v>
      </c>
      <c r="Q81" s="65">
        <v>4254.0458833333332</v>
      </c>
      <c r="R81" s="65">
        <v>2154.8566000000001</v>
      </c>
      <c r="S81" s="65">
        <v>1062.9838833333336</v>
      </c>
      <c r="T81" s="65">
        <v>1671.2285500000003</v>
      </c>
      <c r="U81" s="65">
        <v>701.64273333333335</v>
      </c>
      <c r="V81" s="65">
        <v>603.51806666666687</v>
      </c>
      <c r="W81" s="65">
        <v>1325.68705</v>
      </c>
      <c r="X81" s="65">
        <v>173.48179999999999</v>
      </c>
      <c r="Y81" s="65">
        <v>1320.1014833333334</v>
      </c>
      <c r="Z81" s="65">
        <v>2644.5169166666674</v>
      </c>
      <c r="AA81" s="65">
        <v>778.85926666666649</v>
      </c>
      <c r="AB81" s="65">
        <v>823.31518333333327</v>
      </c>
      <c r="AC81" s="65"/>
      <c r="AD81" s="63">
        <f t="shared" si="6"/>
        <v>67344.003933333341</v>
      </c>
      <c r="AE81" s="66"/>
    </row>
    <row r="82" spans="3:31" x14ac:dyDescent="0.25">
      <c r="C82" s="37"/>
      <c r="D82" s="24" t="s">
        <v>27</v>
      </c>
      <c r="E82" s="65">
        <v>24798.753333333327</v>
      </c>
      <c r="F82" s="65">
        <v>6222.1587333333337</v>
      </c>
      <c r="G82" s="65">
        <v>1045.4064333333333</v>
      </c>
      <c r="H82" s="65">
        <v>973.09368333333305</v>
      </c>
      <c r="I82" s="65">
        <v>833.60056666666685</v>
      </c>
      <c r="J82" s="65">
        <v>6319.6511333333356</v>
      </c>
      <c r="K82" s="65">
        <v>1163.6335666666666</v>
      </c>
      <c r="L82" s="65">
        <v>997.29976666666676</v>
      </c>
      <c r="M82" s="65">
        <v>2636.1435499999998</v>
      </c>
      <c r="N82" s="65">
        <v>2793.6190166666665</v>
      </c>
      <c r="O82" s="65">
        <v>1488.7921833333335</v>
      </c>
      <c r="P82" s="65">
        <v>656.41935000000012</v>
      </c>
      <c r="Q82" s="65">
        <v>4394.768</v>
      </c>
      <c r="R82" s="65">
        <v>2107.6762166666667</v>
      </c>
      <c r="S82" s="65">
        <v>1123.9207333333334</v>
      </c>
      <c r="T82" s="65">
        <v>1799.3886499999996</v>
      </c>
      <c r="U82" s="65">
        <v>1483.2517500000001</v>
      </c>
      <c r="V82" s="65">
        <v>1074.3885499999999</v>
      </c>
      <c r="W82" s="65">
        <v>2415.3426000000009</v>
      </c>
      <c r="X82" s="65">
        <v>443.6845166666667</v>
      </c>
      <c r="Y82" s="65">
        <v>1222.7533500000002</v>
      </c>
      <c r="Z82" s="65">
        <v>3021.0608833333331</v>
      </c>
      <c r="AA82" s="65">
        <v>719.28971666666666</v>
      </c>
      <c r="AB82" s="65">
        <v>786.27976666666677</v>
      </c>
      <c r="AC82" s="65">
        <v>9.6166666666666675E-3</v>
      </c>
      <c r="AD82" s="63">
        <f t="shared" si="6"/>
        <v>70520.385666666669</v>
      </c>
      <c r="AE82" s="66"/>
    </row>
    <row r="83" spans="3:31" x14ac:dyDescent="0.25">
      <c r="C83" s="37"/>
      <c r="D83" s="24" t="s">
        <v>28</v>
      </c>
      <c r="E83" s="65">
        <v>25892.176950000008</v>
      </c>
      <c r="F83" s="65">
        <v>6345.5601833333321</v>
      </c>
      <c r="G83" s="65">
        <v>981.39561666666657</v>
      </c>
      <c r="H83" s="65">
        <v>960.2337</v>
      </c>
      <c r="I83" s="65">
        <v>837.82743333333337</v>
      </c>
      <c r="J83" s="65">
        <v>6085.1777333333321</v>
      </c>
      <c r="K83" s="65">
        <v>1015.7019999999999</v>
      </c>
      <c r="L83" s="65">
        <v>856.86243333333323</v>
      </c>
      <c r="M83" s="65">
        <v>2789.5183333333334</v>
      </c>
      <c r="N83" s="65">
        <v>2644.3339333333342</v>
      </c>
      <c r="O83" s="65">
        <v>1284.1376166666669</v>
      </c>
      <c r="P83" s="65">
        <v>527.23550000000012</v>
      </c>
      <c r="Q83" s="65">
        <v>4618.3026166666668</v>
      </c>
      <c r="R83" s="65">
        <v>2298.9438833333325</v>
      </c>
      <c r="S83" s="65">
        <v>1174.9539833333338</v>
      </c>
      <c r="T83" s="65">
        <v>1731.4464</v>
      </c>
      <c r="U83" s="65">
        <v>1598.8233833333334</v>
      </c>
      <c r="V83" s="65">
        <v>1135.9398499999998</v>
      </c>
      <c r="W83" s="65">
        <v>2504.6263666666673</v>
      </c>
      <c r="X83" s="65">
        <v>434.67610000000002</v>
      </c>
      <c r="Y83" s="65">
        <v>1207.8269333333333</v>
      </c>
      <c r="Z83" s="65">
        <v>2932.9297833333326</v>
      </c>
      <c r="AA83" s="65">
        <v>673.17126666666661</v>
      </c>
      <c r="AB83" s="65">
        <v>770.49543333333338</v>
      </c>
      <c r="AC83" s="65">
        <v>2.5500000000000002E-3</v>
      </c>
      <c r="AD83" s="63">
        <f t="shared" si="6"/>
        <v>71302.299983333331</v>
      </c>
      <c r="AE83" s="66"/>
    </row>
    <row r="84" spans="3:31" x14ac:dyDescent="0.25">
      <c r="C84" s="37"/>
      <c r="D84" s="24" t="s">
        <v>29</v>
      </c>
      <c r="E84" s="65">
        <v>25233.015183333333</v>
      </c>
      <c r="F84" s="65">
        <v>6481.8515333333326</v>
      </c>
      <c r="G84" s="65">
        <v>956.90536666666674</v>
      </c>
      <c r="H84" s="65">
        <v>962.37534999999991</v>
      </c>
      <c r="I84" s="65">
        <v>862.94623333333323</v>
      </c>
      <c r="J84" s="65">
        <v>5937.2960666666686</v>
      </c>
      <c r="K84" s="65">
        <v>1005.0690500000001</v>
      </c>
      <c r="L84" s="65">
        <v>834.52859999999987</v>
      </c>
      <c r="M84" s="65">
        <v>2693.9779166666663</v>
      </c>
      <c r="N84" s="65">
        <v>2635.4057166666671</v>
      </c>
      <c r="O84" s="65">
        <v>1218.0838000000003</v>
      </c>
      <c r="P84" s="65">
        <v>523.00733333333335</v>
      </c>
      <c r="Q84" s="65">
        <v>4510.2580666666672</v>
      </c>
      <c r="R84" s="65">
        <v>2160.5916833333331</v>
      </c>
      <c r="S84" s="65">
        <v>1180.5764833333333</v>
      </c>
      <c r="T84" s="65">
        <v>1772.2397333333331</v>
      </c>
      <c r="U84" s="65">
        <v>1539.4240000000009</v>
      </c>
      <c r="V84" s="65">
        <v>1130.7575000000002</v>
      </c>
      <c r="W84" s="65">
        <v>2477.4300166666667</v>
      </c>
      <c r="X84" s="65">
        <v>437.75148333333334</v>
      </c>
      <c r="Y84" s="65">
        <v>1213.0234333333333</v>
      </c>
      <c r="Z84" s="65">
        <v>2996.506233333334</v>
      </c>
      <c r="AA84" s="65">
        <v>678.72233333333327</v>
      </c>
      <c r="AB84" s="65">
        <v>788.84925000000021</v>
      </c>
      <c r="AC84" s="65">
        <v>3.9666666666666661E-3</v>
      </c>
      <c r="AD84" s="63">
        <f t="shared" si="6"/>
        <v>70230.596333333335</v>
      </c>
      <c r="AE84" s="66"/>
    </row>
    <row r="85" spans="3:31" ht="15.75" thickBot="1" x14ac:dyDescent="0.3">
      <c r="C85" s="27" t="s">
        <v>37</v>
      </c>
      <c r="D85" s="28"/>
      <c r="E85" s="71">
        <f>SUM(E73:E84)</f>
        <v>319856.64441666665</v>
      </c>
      <c r="F85" s="71">
        <f t="shared" ref="F85:AC85" si="7">SUM(F73:F84)</f>
        <v>86770.393700000001</v>
      </c>
      <c r="G85" s="71">
        <f t="shared" si="7"/>
        <v>16513.064533333334</v>
      </c>
      <c r="H85" s="71">
        <f t="shared" si="7"/>
        <v>14268.348883333334</v>
      </c>
      <c r="I85" s="71">
        <f t="shared" si="7"/>
        <v>11715.411000000002</v>
      </c>
      <c r="J85" s="71">
        <f t="shared" si="7"/>
        <v>72650.502550000005</v>
      </c>
      <c r="K85" s="71">
        <f t="shared" si="7"/>
        <v>15724.715983333333</v>
      </c>
      <c r="L85" s="71">
        <f t="shared" si="7"/>
        <v>13814.132250000001</v>
      </c>
      <c r="M85" s="71">
        <f t="shared" si="7"/>
        <v>32880.315049999997</v>
      </c>
      <c r="N85" s="71">
        <f t="shared" si="7"/>
        <v>36000.236450000004</v>
      </c>
      <c r="O85" s="71">
        <f t="shared" si="7"/>
        <v>19256.539700000001</v>
      </c>
      <c r="P85" s="71">
        <f t="shared" si="7"/>
        <v>8737.9252666666671</v>
      </c>
      <c r="Q85" s="71">
        <f t="shared" si="7"/>
        <v>57159.792649999996</v>
      </c>
      <c r="R85" s="71">
        <f t="shared" si="7"/>
        <v>28659.916349999996</v>
      </c>
      <c r="S85" s="71">
        <f t="shared" si="7"/>
        <v>15276.691683333334</v>
      </c>
      <c r="T85" s="71">
        <f t="shared" si="7"/>
        <v>22139.405933333335</v>
      </c>
      <c r="U85" s="71">
        <f t="shared" si="7"/>
        <v>16740.471449999997</v>
      </c>
      <c r="V85" s="71">
        <f t="shared" si="7"/>
        <v>12550.76585</v>
      </c>
      <c r="W85" s="71">
        <f t="shared" si="7"/>
        <v>27172.050200000001</v>
      </c>
      <c r="X85" s="71">
        <f t="shared" si="7"/>
        <v>4646.5431666666664</v>
      </c>
      <c r="Y85" s="71">
        <f t="shared" si="7"/>
        <v>16783.269283333335</v>
      </c>
      <c r="Z85" s="71">
        <f t="shared" si="7"/>
        <v>37907.009499999993</v>
      </c>
      <c r="AA85" s="71">
        <f t="shared" si="7"/>
        <v>10026.175483333333</v>
      </c>
      <c r="AB85" s="71">
        <f t="shared" si="7"/>
        <v>10828.036083333336</v>
      </c>
      <c r="AC85" s="71">
        <f t="shared" si="7"/>
        <v>1.7633333333333334E-2</v>
      </c>
      <c r="AD85" s="82">
        <f t="shared" si="6"/>
        <v>908078.3750499998</v>
      </c>
      <c r="AE85" s="66"/>
    </row>
    <row r="86" spans="3:31" x14ac:dyDescent="0.25">
      <c r="C86" s="34">
        <v>2012</v>
      </c>
      <c r="D86" s="21" t="s">
        <v>36</v>
      </c>
      <c r="E86" s="64">
        <v>24905.490183333335</v>
      </c>
      <c r="F86" s="64">
        <v>6392.7931166666658</v>
      </c>
      <c r="G86" s="64">
        <v>942.36593333333315</v>
      </c>
      <c r="H86" s="64">
        <v>944.79756666666663</v>
      </c>
      <c r="I86" s="64">
        <v>908.69005000000004</v>
      </c>
      <c r="J86" s="64">
        <v>5749.0853333333316</v>
      </c>
      <c r="K86" s="64">
        <v>972.6878333333334</v>
      </c>
      <c r="L86" s="64">
        <v>804.98428333333345</v>
      </c>
      <c r="M86" s="64">
        <v>2672.5922499999992</v>
      </c>
      <c r="N86" s="64">
        <v>2482.3851333333341</v>
      </c>
      <c r="O86" s="64">
        <v>1122.5459333333333</v>
      </c>
      <c r="P86" s="64">
        <v>538.31383333333338</v>
      </c>
      <c r="Q86" s="64">
        <v>4181.7438999999995</v>
      </c>
      <c r="R86" s="64">
        <v>2063.6657000000005</v>
      </c>
      <c r="S86" s="64">
        <v>1133.9912666666669</v>
      </c>
      <c r="T86" s="64">
        <v>1487.0807333333335</v>
      </c>
      <c r="U86" s="64">
        <v>1516.5099833333334</v>
      </c>
      <c r="V86" s="64">
        <v>1128.0433000000005</v>
      </c>
      <c r="W86" s="64">
        <v>2468.7129666666669</v>
      </c>
      <c r="X86" s="64">
        <v>393.75588333333332</v>
      </c>
      <c r="Y86" s="64">
        <v>1165.8740666666665</v>
      </c>
      <c r="Z86" s="64">
        <v>2910.5378666666675</v>
      </c>
      <c r="AA86" s="64">
        <v>625.0540666666667</v>
      </c>
      <c r="AB86" s="64">
        <v>739.60119999999995</v>
      </c>
      <c r="AC86" s="64"/>
      <c r="AD86" s="62">
        <f t="shared" ref="AD86:AD91" si="8">SUM(E86:AC86)</f>
        <v>68251.302383333328</v>
      </c>
      <c r="AE86" s="66"/>
    </row>
    <row r="87" spans="3:31" x14ac:dyDescent="0.25">
      <c r="C87" s="37"/>
      <c r="D87" s="24" t="s">
        <v>19</v>
      </c>
      <c r="E87" s="65">
        <v>22289.201183333338</v>
      </c>
      <c r="F87" s="65">
        <v>5656.8577333333324</v>
      </c>
      <c r="G87" s="65">
        <v>862.26389999999981</v>
      </c>
      <c r="H87" s="65">
        <v>846.39504999999986</v>
      </c>
      <c r="I87" s="65">
        <v>849.47531666666669</v>
      </c>
      <c r="J87" s="65">
        <v>4914.0849499999995</v>
      </c>
      <c r="K87" s="65">
        <v>862.3685999999999</v>
      </c>
      <c r="L87" s="65">
        <v>727.30340000000001</v>
      </c>
      <c r="M87" s="65">
        <v>2391.0977000000003</v>
      </c>
      <c r="N87" s="65">
        <v>2279.4715499999998</v>
      </c>
      <c r="O87" s="65">
        <v>977.80958333333331</v>
      </c>
      <c r="P87" s="65">
        <v>491.25589999999994</v>
      </c>
      <c r="Q87" s="65">
        <v>3698.1107333333339</v>
      </c>
      <c r="R87" s="65">
        <v>1844.7275333333334</v>
      </c>
      <c r="S87" s="65">
        <v>1002.3284833333333</v>
      </c>
      <c r="T87" s="65">
        <v>1293.5534833333334</v>
      </c>
      <c r="U87" s="65">
        <v>1356.0745666666664</v>
      </c>
      <c r="V87" s="65">
        <v>976.49283333333335</v>
      </c>
      <c r="W87" s="65">
        <v>2153.9182666666675</v>
      </c>
      <c r="X87" s="65">
        <v>312.57710000000003</v>
      </c>
      <c r="Y87" s="65">
        <v>1031.5078666666668</v>
      </c>
      <c r="Z87" s="65">
        <v>2623.4013500000001</v>
      </c>
      <c r="AA87" s="65">
        <v>573.87383333333332</v>
      </c>
      <c r="AB87" s="65">
        <v>665.08818333333306</v>
      </c>
      <c r="AC87" s="65"/>
      <c r="AD87" s="63">
        <f t="shared" si="8"/>
        <v>60679.239099999999</v>
      </c>
      <c r="AE87" s="66"/>
    </row>
    <row r="88" spans="3:31" x14ac:dyDescent="0.25">
      <c r="C88" s="37"/>
      <c r="D88" s="24" t="s">
        <v>20</v>
      </c>
      <c r="E88" s="65">
        <v>23909.658233333335</v>
      </c>
      <c r="F88" s="65">
        <v>6438.9622833333333</v>
      </c>
      <c r="G88" s="65">
        <v>947.53976666666665</v>
      </c>
      <c r="H88" s="65">
        <v>953.46066666666661</v>
      </c>
      <c r="I88" s="65">
        <v>828.38576666666665</v>
      </c>
      <c r="J88" s="65">
        <v>5730.3535500000007</v>
      </c>
      <c r="K88" s="65">
        <v>970.97756666666669</v>
      </c>
      <c r="L88" s="65">
        <v>806.56066666666675</v>
      </c>
      <c r="M88" s="65">
        <v>2696.7656000000002</v>
      </c>
      <c r="N88" s="65">
        <v>2533.662733333334</v>
      </c>
      <c r="O88" s="65">
        <v>1081.2599499999999</v>
      </c>
      <c r="P88" s="65">
        <v>525.95195000000001</v>
      </c>
      <c r="Q88" s="65">
        <v>4232.767883333333</v>
      </c>
      <c r="R88" s="65">
        <v>2127.7025833333332</v>
      </c>
      <c r="S88" s="65">
        <v>1174.6283166666663</v>
      </c>
      <c r="T88" s="65">
        <v>1631.9246166666665</v>
      </c>
      <c r="U88" s="65">
        <v>1562.6471666666666</v>
      </c>
      <c r="V88" s="65">
        <v>1146.6522333333332</v>
      </c>
      <c r="W88" s="65">
        <v>2488.138383333333</v>
      </c>
      <c r="X88" s="65">
        <v>416.4298</v>
      </c>
      <c r="Y88" s="65">
        <v>1197.4188833333333</v>
      </c>
      <c r="Z88" s="65">
        <v>2951.7892166666675</v>
      </c>
      <c r="AA88" s="65">
        <v>652.27555000000007</v>
      </c>
      <c r="AB88" s="65">
        <v>771.69506666666678</v>
      </c>
      <c r="AC88" s="65"/>
      <c r="AD88" s="63">
        <f t="shared" si="8"/>
        <v>67777.608433333342</v>
      </c>
      <c r="AE88" s="66"/>
    </row>
    <row r="89" spans="3:31" x14ac:dyDescent="0.25">
      <c r="C89" s="37"/>
      <c r="D89" s="24" t="s">
        <v>21</v>
      </c>
      <c r="E89" s="65">
        <v>23373.17065</v>
      </c>
      <c r="F89" s="65">
        <v>6151.568016666668</v>
      </c>
      <c r="G89" s="65">
        <v>882.86031666666656</v>
      </c>
      <c r="H89" s="65">
        <v>920.23983333333331</v>
      </c>
      <c r="I89" s="65">
        <v>784.21714999999995</v>
      </c>
      <c r="J89" s="65">
        <v>5619.8251666666656</v>
      </c>
      <c r="K89" s="65">
        <v>917.13906666666674</v>
      </c>
      <c r="L89" s="65">
        <v>780.89808333333326</v>
      </c>
      <c r="M89" s="65">
        <v>2517.0064000000002</v>
      </c>
      <c r="N89" s="65">
        <v>2459.9262666666677</v>
      </c>
      <c r="O89" s="65">
        <v>1143.4490166666667</v>
      </c>
      <c r="P89" s="65">
        <v>508.67250000000007</v>
      </c>
      <c r="Q89" s="65">
        <v>4128.5077666666657</v>
      </c>
      <c r="R89" s="65">
        <v>2071.3489000000004</v>
      </c>
      <c r="S89" s="65">
        <v>1115.140983333333</v>
      </c>
      <c r="T89" s="65">
        <v>1606.1005333333335</v>
      </c>
      <c r="U89" s="65">
        <v>1480.4396166666661</v>
      </c>
      <c r="V89" s="65">
        <v>1102.9540666666664</v>
      </c>
      <c r="W89" s="65">
        <v>2349.6493999999998</v>
      </c>
      <c r="X89" s="65">
        <v>392.1885666666667</v>
      </c>
      <c r="Y89" s="65">
        <v>1168.1727500000002</v>
      </c>
      <c r="Z89" s="65">
        <v>2883.7862166666669</v>
      </c>
      <c r="AA89" s="65">
        <v>632.23098333333337</v>
      </c>
      <c r="AB89" s="65">
        <v>713.1884</v>
      </c>
      <c r="AC89" s="65"/>
      <c r="AD89" s="63">
        <f t="shared" si="8"/>
        <v>65702.680649999995</v>
      </c>
      <c r="AE89" s="66"/>
    </row>
    <row r="90" spans="3:31" x14ac:dyDescent="0.25">
      <c r="C90" s="37"/>
      <c r="D90" s="24" t="s">
        <v>22</v>
      </c>
      <c r="E90" s="65">
        <v>23675.767866666665</v>
      </c>
      <c r="F90" s="65">
        <v>6371.5412500000002</v>
      </c>
      <c r="G90" s="65">
        <v>920.89455000000009</v>
      </c>
      <c r="H90" s="65">
        <v>920.61090000000013</v>
      </c>
      <c r="I90" s="65">
        <v>783.60498333333351</v>
      </c>
      <c r="J90" s="65">
        <v>6545.2778333333345</v>
      </c>
      <c r="K90" s="65">
        <v>979.91618333333349</v>
      </c>
      <c r="L90" s="65">
        <v>799.61440000000005</v>
      </c>
      <c r="M90" s="65">
        <v>2584.4068666666672</v>
      </c>
      <c r="N90" s="65">
        <v>2532.9014333333339</v>
      </c>
      <c r="O90" s="65">
        <v>1167.4378000000002</v>
      </c>
      <c r="P90" s="65">
        <v>489.68801666666667</v>
      </c>
      <c r="Q90" s="65">
        <v>4248.4553833333321</v>
      </c>
      <c r="R90" s="65">
        <v>2125.0933833333338</v>
      </c>
      <c r="S90" s="65">
        <v>1164.4249</v>
      </c>
      <c r="T90" s="65">
        <v>1661.323766666666</v>
      </c>
      <c r="U90" s="65">
        <v>1514.8851333333334</v>
      </c>
      <c r="V90" s="65">
        <v>1126.4945666666667</v>
      </c>
      <c r="W90" s="65">
        <v>2359.9220833333334</v>
      </c>
      <c r="X90" s="65">
        <v>450.92713333333336</v>
      </c>
      <c r="Y90" s="65">
        <v>1192.8156833333337</v>
      </c>
      <c r="Z90" s="65">
        <v>2992.5827333333336</v>
      </c>
      <c r="AA90" s="65">
        <v>628.65975000000014</v>
      </c>
      <c r="AB90" s="65">
        <v>740.98444999999992</v>
      </c>
      <c r="AC90" s="65"/>
      <c r="AD90" s="63">
        <f t="shared" si="8"/>
        <v>67978.231050000002</v>
      </c>
      <c r="AE90" s="66"/>
    </row>
    <row r="91" spans="3:31" x14ac:dyDescent="0.25">
      <c r="C91" s="37"/>
      <c r="D91" s="24" t="s">
        <v>23</v>
      </c>
      <c r="E91" s="65">
        <v>20904.291316666669</v>
      </c>
      <c r="F91" s="65">
        <v>6084.0027499999987</v>
      </c>
      <c r="G91" s="65">
        <v>889.37846666666667</v>
      </c>
      <c r="H91" s="65">
        <v>881.00926666666669</v>
      </c>
      <c r="I91" s="65">
        <v>754.12829999999997</v>
      </c>
      <c r="J91" s="65">
        <v>6217.4047166666687</v>
      </c>
      <c r="K91" s="65">
        <v>959.49436666666645</v>
      </c>
      <c r="L91" s="65">
        <v>774.68216666666683</v>
      </c>
      <c r="M91" s="65">
        <v>2429.3355000000001</v>
      </c>
      <c r="N91" s="65">
        <v>2452.4560166666665</v>
      </c>
      <c r="O91" s="65">
        <v>1098.2612666666669</v>
      </c>
      <c r="P91" s="65">
        <v>463.05913333333331</v>
      </c>
      <c r="Q91" s="65">
        <v>3965.5098666666659</v>
      </c>
      <c r="R91" s="65">
        <v>1989.0532666666663</v>
      </c>
      <c r="S91" s="65">
        <v>1091.8012000000001</v>
      </c>
      <c r="T91" s="65">
        <v>1618.9075500000001</v>
      </c>
      <c r="U91" s="65">
        <v>1454.8762666666667</v>
      </c>
      <c r="V91" s="65">
        <v>1051.9356166666669</v>
      </c>
      <c r="W91" s="65">
        <v>2288.0290666666669</v>
      </c>
      <c r="X91" s="65">
        <v>407.47971666666672</v>
      </c>
      <c r="Y91" s="65">
        <v>1114.2710833333333</v>
      </c>
      <c r="Z91" s="65">
        <v>2853.5850000000009</v>
      </c>
      <c r="AA91" s="65">
        <v>597.30290000000002</v>
      </c>
      <c r="AB91" s="65">
        <v>708.34460000000013</v>
      </c>
      <c r="AC91" s="65"/>
      <c r="AD91" s="63">
        <f t="shared" si="8"/>
        <v>63048.599400000021</v>
      </c>
      <c r="AE91" s="66"/>
    </row>
    <row r="92" spans="3:31" x14ac:dyDescent="0.25">
      <c r="C92" s="37"/>
      <c r="D92" s="24" t="s">
        <v>24</v>
      </c>
      <c r="E92" s="65">
        <v>20444.933283333332</v>
      </c>
      <c r="F92" s="65">
        <v>5912.3188666666647</v>
      </c>
      <c r="G92" s="65">
        <v>844.81848333333335</v>
      </c>
      <c r="H92" s="65">
        <v>877.00358333333327</v>
      </c>
      <c r="I92" s="65">
        <v>743.95179999999982</v>
      </c>
      <c r="J92" s="65">
        <v>5618.8441833333336</v>
      </c>
      <c r="K92" s="65">
        <v>906.20671666666658</v>
      </c>
      <c r="L92" s="65">
        <v>739.72673333333341</v>
      </c>
      <c r="M92" s="65">
        <v>2042.5617833333329</v>
      </c>
      <c r="N92" s="65">
        <v>2325.0465333333332</v>
      </c>
      <c r="O92" s="65">
        <v>1027.1246666666666</v>
      </c>
      <c r="P92" s="65">
        <v>448.8376833333333</v>
      </c>
      <c r="Q92" s="65">
        <v>3894.0407833333329</v>
      </c>
      <c r="R92" s="65">
        <v>1941.0970333333337</v>
      </c>
      <c r="S92" s="65">
        <v>1072.3442833333334</v>
      </c>
      <c r="T92" s="65">
        <v>1526.2555666666665</v>
      </c>
      <c r="U92" s="65">
        <v>563.30916666666656</v>
      </c>
      <c r="V92" s="65">
        <v>460.28960000000001</v>
      </c>
      <c r="W92" s="65">
        <v>1154.4484500000001</v>
      </c>
      <c r="X92" s="65">
        <v>158.74671666666671</v>
      </c>
      <c r="Y92" s="65">
        <v>1104.2470333333333</v>
      </c>
      <c r="Z92" s="65">
        <v>2789.9733166666665</v>
      </c>
      <c r="AA92" s="65">
        <v>595.51946666666674</v>
      </c>
      <c r="AB92" s="65">
        <v>676.87788333333322</v>
      </c>
      <c r="AC92" s="65"/>
      <c r="AD92" s="63">
        <f t="shared" ref="AD92:AD94" si="9">SUM(E92:AC92)</f>
        <v>57868.523616666658</v>
      </c>
      <c r="AE92" s="66"/>
    </row>
    <row r="93" spans="3:31" x14ac:dyDescent="0.25">
      <c r="C93" s="37"/>
      <c r="D93" s="24" t="s">
        <v>25</v>
      </c>
      <c r="E93" s="65">
        <v>21505.721533333326</v>
      </c>
      <c r="F93" s="65">
        <v>5954.5770166666671</v>
      </c>
      <c r="G93" s="65">
        <v>870.62644999999998</v>
      </c>
      <c r="H93" s="65">
        <v>907.17049999999995</v>
      </c>
      <c r="I93" s="65">
        <v>734.18028333333336</v>
      </c>
      <c r="J93" s="65">
        <v>5640.5033333333331</v>
      </c>
      <c r="K93" s="65">
        <v>920.89011666666693</v>
      </c>
      <c r="L93" s="65">
        <v>752.84564999999986</v>
      </c>
      <c r="M93" s="65">
        <v>2097.1715833333337</v>
      </c>
      <c r="N93" s="65">
        <v>2416.7920833333333</v>
      </c>
      <c r="O93" s="65">
        <v>1082.4300666666668</v>
      </c>
      <c r="P93" s="65">
        <v>486.67140000000001</v>
      </c>
      <c r="Q93" s="65">
        <v>3943.2499833333327</v>
      </c>
      <c r="R93" s="65">
        <v>1934.8707999999999</v>
      </c>
      <c r="S93" s="65">
        <v>1066.0288333333333</v>
      </c>
      <c r="T93" s="65">
        <v>1567.4526333333333</v>
      </c>
      <c r="U93" s="65">
        <v>583.14083333333349</v>
      </c>
      <c r="V93" s="65">
        <v>456.25459999999993</v>
      </c>
      <c r="W93" s="65">
        <v>1203.1955333333331</v>
      </c>
      <c r="X93" s="65">
        <v>166.04084999999998</v>
      </c>
      <c r="Y93" s="65">
        <v>1201.6001833333332</v>
      </c>
      <c r="Z93" s="65">
        <v>2925.3563833333333</v>
      </c>
      <c r="AA93" s="65">
        <v>612.09595000000002</v>
      </c>
      <c r="AB93" s="65">
        <v>712.9617833333333</v>
      </c>
      <c r="AC93" s="65"/>
      <c r="AD93" s="63">
        <f t="shared" si="9"/>
        <v>59741.828383333326</v>
      </c>
      <c r="AE93" s="66"/>
    </row>
    <row r="94" spans="3:31" x14ac:dyDescent="0.25">
      <c r="C94" s="37"/>
      <c r="D94" s="24" t="s">
        <v>26</v>
      </c>
      <c r="E94" s="65">
        <v>19704.112949999999</v>
      </c>
      <c r="F94" s="65">
        <v>5182.6297166666645</v>
      </c>
      <c r="G94" s="65">
        <v>778.75840000000017</v>
      </c>
      <c r="H94" s="65">
        <v>783.37495000000001</v>
      </c>
      <c r="I94" s="65">
        <v>665.11305000000004</v>
      </c>
      <c r="J94" s="65">
        <v>5058.5839500000011</v>
      </c>
      <c r="K94" s="65">
        <v>766.02295000000015</v>
      </c>
      <c r="L94" s="65">
        <v>636.45735000000025</v>
      </c>
      <c r="M94" s="65">
        <v>1795.0828500000002</v>
      </c>
      <c r="N94" s="65">
        <v>2053.78235</v>
      </c>
      <c r="O94" s="65">
        <v>908.74248333333333</v>
      </c>
      <c r="P94" s="65">
        <v>428.09870000000001</v>
      </c>
      <c r="Q94" s="65">
        <v>3396.4647833333338</v>
      </c>
      <c r="R94" s="65">
        <v>1731.2695000000003</v>
      </c>
      <c r="S94" s="65">
        <v>927.32583333333321</v>
      </c>
      <c r="T94" s="65">
        <v>1355.7092500000001</v>
      </c>
      <c r="U94" s="65">
        <v>504.03496666666655</v>
      </c>
      <c r="V94" s="65">
        <v>389.83806666666663</v>
      </c>
      <c r="W94" s="65">
        <v>1016.9436833333333</v>
      </c>
      <c r="X94" s="65">
        <v>137.23928333333333</v>
      </c>
      <c r="Y94" s="65">
        <v>970.08751666666672</v>
      </c>
      <c r="Z94" s="65">
        <v>2462.2066500000005</v>
      </c>
      <c r="AA94" s="65">
        <v>518.06648333333339</v>
      </c>
      <c r="AB94" s="65">
        <v>594.65715000000023</v>
      </c>
      <c r="AC94" s="65"/>
      <c r="AD94" s="63">
        <f t="shared" si="9"/>
        <v>52764.602866666675</v>
      </c>
      <c r="AE94" s="66"/>
    </row>
    <row r="95" spans="3:31" x14ac:dyDescent="0.25">
      <c r="C95" s="37"/>
      <c r="D95" s="24" t="s">
        <v>27</v>
      </c>
      <c r="E95" s="65">
        <v>23619.454216666665</v>
      </c>
      <c r="F95" s="65">
        <v>6164.8254333333325</v>
      </c>
      <c r="G95" s="65">
        <v>918.01705000000004</v>
      </c>
      <c r="H95" s="65">
        <v>932.15326666666681</v>
      </c>
      <c r="I95" s="65">
        <v>772.61633333333327</v>
      </c>
      <c r="J95" s="65">
        <v>6241.823566666666</v>
      </c>
      <c r="K95" s="65">
        <v>932.4155333333332</v>
      </c>
      <c r="L95" s="65">
        <v>787.49075000000028</v>
      </c>
      <c r="M95" s="65">
        <v>2569.9722666666667</v>
      </c>
      <c r="N95" s="65">
        <v>2491.784533333333</v>
      </c>
      <c r="O95" s="65">
        <v>1127.400266666667</v>
      </c>
      <c r="P95" s="65">
        <v>497.47528333333344</v>
      </c>
      <c r="Q95" s="65">
        <v>4087.3095666666659</v>
      </c>
      <c r="R95" s="65">
        <v>2036.4540666666662</v>
      </c>
      <c r="S95" s="65">
        <v>1065.1909833333332</v>
      </c>
      <c r="T95" s="65">
        <v>1547.2246166666666</v>
      </c>
      <c r="U95" s="65">
        <v>1462.0025166666662</v>
      </c>
      <c r="V95" s="65">
        <v>1072.0194000000001</v>
      </c>
      <c r="W95" s="65">
        <v>2320.6729166666669</v>
      </c>
      <c r="X95" s="65">
        <v>371.64021666666667</v>
      </c>
      <c r="Y95" s="65">
        <v>1182.0553</v>
      </c>
      <c r="Z95" s="65">
        <v>2981.7626666666661</v>
      </c>
      <c r="AA95" s="65">
        <v>606.43286666666688</v>
      </c>
      <c r="AB95" s="65">
        <v>731.02080000000001</v>
      </c>
      <c r="AC95" s="65"/>
      <c r="AD95" s="63">
        <f t="shared" ref="AD95:AD96" si="10">SUM(E95:AC95)</f>
        <v>66519.214416666655</v>
      </c>
      <c r="AE95" s="66"/>
    </row>
    <row r="96" spans="3:31" x14ac:dyDescent="0.25">
      <c r="C96" s="37"/>
      <c r="D96" s="24" t="s">
        <v>28</v>
      </c>
      <c r="E96" s="65">
        <v>21020.250666666667</v>
      </c>
      <c r="F96" s="65">
        <v>5651.1697833333328</v>
      </c>
      <c r="G96" s="65">
        <v>866.50756666666655</v>
      </c>
      <c r="H96" s="65">
        <v>876.45548333333318</v>
      </c>
      <c r="I96" s="65">
        <v>730.80585000000008</v>
      </c>
      <c r="J96" s="65">
        <v>5831.2501833333326</v>
      </c>
      <c r="K96" s="65">
        <v>880.30360000000007</v>
      </c>
      <c r="L96" s="65">
        <v>715.19444999999996</v>
      </c>
      <c r="M96" s="65">
        <v>2357.2790166666668</v>
      </c>
      <c r="N96" s="65">
        <v>2295.4447500000006</v>
      </c>
      <c r="O96" s="65">
        <v>1025.4629833333331</v>
      </c>
      <c r="P96" s="65">
        <v>474.32006666666672</v>
      </c>
      <c r="Q96" s="65">
        <v>3788.5888000000004</v>
      </c>
      <c r="R96" s="65">
        <v>1894.5816833333331</v>
      </c>
      <c r="S96" s="65">
        <v>981.14371666666693</v>
      </c>
      <c r="T96" s="65">
        <v>1485.0149500000002</v>
      </c>
      <c r="U96" s="65">
        <v>1359.3477000000003</v>
      </c>
      <c r="V96" s="65">
        <v>982.31008333333341</v>
      </c>
      <c r="W96" s="65">
        <v>2195.5110333333341</v>
      </c>
      <c r="X96" s="65">
        <v>351.83591666666666</v>
      </c>
      <c r="Y96" s="65">
        <v>1078.0279499999997</v>
      </c>
      <c r="Z96" s="65">
        <v>2751.2632833333337</v>
      </c>
      <c r="AA96" s="65">
        <v>569.82171666666648</v>
      </c>
      <c r="AB96" s="65">
        <v>670.62241666666682</v>
      </c>
      <c r="AC96" s="65"/>
      <c r="AD96" s="63">
        <f t="shared" si="10"/>
        <v>60832.513649999986</v>
      </c>
      <c r="AE96" s="66"/>
    </row>
    <row r="97" spans="3:31" x14ac:dyDescent="0.25">
      <c r="C97" s="37"/>
      <c r="D97" s="24" t="s">
        <v>29</v>
      </c>
      <c r="E97" s="65">
        <v>19271.695266666662</v>
      </c>
      <c r="F97" s="65">
        <v>5590.8812833333341</v>
      </c>
      <c r="G97" s="65">
        <v>844.17410000000018</v>
      </c>
      <c r="H97" s="65">
        <v>823.79973333333328</v>
      </c>
      <c r="I97" s="65">
        <v>718.24884999999995</v>
      </c>
      <c r="J97" s="65">
        <v>5798.0849499999995</v>
      </c>
      <c r="K97" s="65">
        <v>856.97536666666701</v>
      </c>
      <c r="L97" s="65">
        <v>705.33695000000023</v>
      </c>
      <c r="M97" s="65">
        <v>2299.3727666666668</v>
      </c>
      <c r="N97" s="65">
        <v>2232.0695500000002</v>
      </c>
      <c r="O97" s="65">
        <v>983.65621666666664</v>
      </c>
      <c r="P97" s="65">
        <v>443.53891666666669</v>
      </c>
      <c r="Q97" s="65">
        <v>3666.4705500000005</v>
      </c>
      <c r="R97" s="65">
        <v>1870.4861500000002</v>
      </c>
      <c r="S97" s="65">
        <v>961.90233333333333</v>
      </c>
      <c r="T97" s="65">
        <v>1415.6267499999999</v>
      </c>
      <c r="U97" s="65">
        <v>1355.4098333333332</v>
      </c>
      <c r="V97" s="65">
        <v>972.8148666666666</v>
      </c>
      <c r="W97" s="65">
        <v>2145.5204500000004</v>
      </c>
      <c r="X97" s="65">
        <v>341.4934833333333</v>
      </c>
      <c r="Y97" s="65">
        <v>1032.62185</v>
      </c>
      <c r="Z97" s="65">
        <v>2633.1271166666661</v>
      </c>
      <c r="AA97" s="65">
        <v>584.97141666666653</v>
      </c>
      <c r="AB97" s="65">
        <v>652.94211666666672</v>
      </c>
      <c r="AC97" s="65"/>
      <c r="AD97" s="63">
        <f>SUM(E97:AC97)</f>
        <v>58201.220866666656</v>
      </c>
      <c r="AE97" s="66"/>
    </row>
    <row r="98" spans="3:31" ht="15.75" thickBot="1" x14ac:dyDescent="0.3">
      <c r="C98" s="27" t="s">
        <v>67</v>
      </c>
      <c r="D98" s="28"/>
      <c r="E98" s="71">
        <f>SUM(E86:E97)</f>
        <v>264623.74735000002</v>
      </c>
      <c r="F98" s="71">
        <f t="shared" ref="F98:AC98" si="11">SUM(F86:F97)</f>
        <v>71552.127250000005</v>
      </c>
      <c r="G98" s="71">
        <f t="shared" si="11"/>
        <v>10568.204983333335</v>
      </c>
      <c r="H98" s="71">
        <f t="shared" si="11"/>
        <v>10666.470799999999</v>
      </c>
      <c r="I98" s="71">
        <f t="shared" si="11"/>
        <v>9273.4177333333337</v>
      </c>
      <c r="J98" s="71">
        <f t="shared" si="11"/>
        <v>68965.121716666661</v>
      </c>
      <c r="K98" s="71">
        <f t="shared" si="11"/>
        <v>10925.3979</v>
      </c>
      <c r="L98" s="71">
        <f t="shared" si="11"/>
        <v>9031.094883333335</v>
      </c>
      <c r="M98" s="71">
        <f t="shared" si="11"/>
        <v>28452.644583333338</v>
      </c>
      <c r="N98" s="71">
        <f t="shared" si="11"/>
        <v>28555.722933333338</v>
      </c>
      <c r="O98" s="71">
        <f t="shared" si="11"/>
        <v>12745.580233333334</v>
      </c>
      <c r="P98" s="71">
        <f t="shared" si="11"/>
        <v>5795.8833833333338</v>
      </c>
      <c r="Q98" s="71">
        <f t="shared" si="11"/>
        <v>47231.219999999994</v>
      </c>
      <c r="R98" s="71">
        <f t="shared" si="11"/>
        <v>23630.350600000002</v>
      </c>
      <c r="S98" s="71">
        <f t="shared" si="11"/>
        <v>12756.251133333333</v>
      </c>
      <c r="T98" s="71">
        <f t="shared" si="11"/>
        <v>18196.174449999999</v>
      </c>
      <c r="U98" s="71">
        <f t="shared" si="11"/>
        <v>14712.677749999995</v>
      </c>
      <c r="V98" s="71">
        <f t="shared" si="11"/>
        <v>10866.099233333334</v>
      </c>
      <c r="W98" s="71">
        <f t="shared" si="11"/>
        <v>24144.662233333333</v>
      </c>
      <c r="X98" s="71">
        <f t="shared" si="11"/>
        <v>3900.3546666666666</v>
      </c>
      <c r="Y98" s="71">
        <f t="shared" si="11"/>
        <v>13438.700166666666</v>
      </c>
      <c r="Z98" s="71">
        <f t="shared" si="11"/>
        <v>33759.371800000001</v>
      </c>
      <c r="AA98" s="71">
        <f t="shared" si="11"/>
        <v>7196.3049833333334</v>
      </c>
      <c r="AB98" s="71">
        <f t="shared" si="11"/>
        <v>8377.9840500000009</v>
      </c>
      <c r="AC98" s="71">
        <f t="shared" si="11"/>
        <v>0</v>
      </c>
      <c r="AD98" s="82">
        <f>SUM(E98:AC98)</f>
        <v>749365.56481666665</v>
      </c>
      <c r="AE98" s="66"/>
    </row>
    <row r="99" spans="3:31" x14ac:dyDescent="0.25">
      <c r="C99" s="34">
        <v>2013</v>
      </c>
      <c r="D99" s="21" t="s">
        <v>36</v>
      </c>
      <c r="E99" s="64">
        <v>19623.699666666664</v>
      </c>
      <c r="F99" s="64">
        <v>6104.1359000000002</v>
      </c>
      <c r="G99" s="64">
        <v>925.73520000000008</v>
      </c>
      <c r="H99" s="64">
        <v>893.77465000000018</v>
      </c>
      <c r="I99" s="64">
        <v>833.23719999999992</v>
      </c>
      <c r="J99" s="64">
        <v>5726.6940499999982</v>
      </c>
      <c r="K99" s="64">
        <v>938.33293333333347</v>
      </c>
      <c r="L99" s="64">
        <v>749.24875000000031</v>
      </c>
      <c r="M99" s="64">
        <v>2472.4846833333327</v>
      </c>
      <c r="N99" s="64">
        <v>2323.2547666666674</v>
      </c>
      <c r="O99" s="64">
        <v>1002.7251666666668</v>
      </c>
      <c r="P99" s="64">
        <v>463.62259999999986</v>
      </c>
      <c r="Q99" s="64">
        <v>3702.6244999999994</v>
      </c>
      <c r="R99" s="64">
        <v>1913.7553333333331</v>
      </c>
      <c r="S99" s="64">
        <v>966.07196666666664</v>
      </c>
      <c r="T99" s="64">
        <v>1302.3983166666669</v>
      </c>
      <c r="U99" s="64">
        <v>1405.9872333333335</v>
      </c>
      <c r="V99" s="64">
        <v>1017.1004333333332</v>
      </c>
      <c r="W99" s="64">
        <v>2300.4187000000002</v>
      </c>
      <c r="X99" s="64">
        <v>340.31441666666666</v>
      </c>
      <c r="Y99" s="64">
        <v>1087.9227333333333</v>
      </c>
      <c r="Z99" s="64">
        <v>2810.6897000000008</v>
      </c>
      <c r="AA99" s="64">
        <v>599.50711666666655</v>
      </c>
      <c r="AB99" s="64">
        <v>718.98145000000022</v>
      </c>
      <c r="AC99" s="64"/>
      <c r="AD99" s="62">
        <f t="shared" ref="AD99:AD102" si="12">SUM(E99:AC99)</f>
        <v>60222.717466666661</v>
      </c>
      <c r="AE99" s="66"/>
    </row>
    <row r="100" spans="3:31" x14ac:dyDescent="0.25">
      <c r="C100" s="37"/>
      <c r="D100" s="24" t="s">
        <v>19</v>
      </c>
      <c r="E100" s="65">
        <v>15213.688966666667</v>
      </c>
      <c r="F100" s="65">
        <v>4885.94535</v>
      </c>
      <c r="G100" s="65">
        <v>756.63031666666654</v>
      </c>
      <c r="H100" s="65">
        <v>703.5961166666666</v>
      </c>
      <c r="I100" s="65">
        <v>708.13556666666659</v>
      </c>
      <c r="J100" s="65">
        <v>4433.2396333333327</v>
      </c>
      <c r="K100" s="65">
        <v>756.91601666666656</v>
      </c>
      <c r="L100" s="65">
        <v>621.14199999999994</v>
      </c>
      <c r="M100" s="65">
        <v>1987.7421333333334</v>
      </c>
      <c r="N100" s="65">
        <v>1880.2682</v>
      </c>
      <c r="O100" s="65">
        <v>804.32704999999987</v>
      </c>
      <c r="P100" s="65">
        <v>383.50729999999993</v>
      </c>
      <c r="Q100" s="65">
        <v>2946.0824500000003</v>
      </c>
      <c r="R100" s="65">
        <v>1549.2328500000001</v>
      </c>
      <c r="S100" s="65">
        <v>777.57638333333307</v>
      </c>
      <c r="T100" s="65">
        <v>1030.4340833333331</v>
      </c>
      <c r="U100" s="65">
        <v>1124.4386333333332</v>
      </c>
      <c r="V100" s="65">
        <v>837.53851666666662</v>
      </c>
      <c r="W100" s="65">
        <v>1876.1749000000002</v>
      </c>
      <c r="X100" s="65">
        <v>276.24643333333336</v>
      </c>
      <c r="Y100" s="65">
        <v>889.28348333333327</v>
      </c>
      <c r="Z100" s="65">
        <v>2346.2037166666669</v>
      </c>
      <c r="AA100" s="65">
        <v>495.56186666666667</v>
      </c>
      <c r="AB100" s="65">
        <v>586.35175000000015</v>
      </c>
      <c r="AC100" s="65"/>
      <c r="AD100" s="63">
        <f t="shared" si="12"/>
        <v>47870.263716666661</v>
      </c>
      <c r="AE100" s="66"/>
    </row>
    <row r="101" spans="3:31" x14ac:dyDescent="0.25">
      <c r="C101" s="37"/>
      <c r="D101" s="24" t="s">
        <v>20</v>
      </c>
      <c r="E101" s="65">
        <v>17521.968600000004</v>
      </c>
      <c r="F101" s="65">
        <v>5783.3717000000015</v>
      </c>
      <c r="G101" s="65">
        <v>853.65959999999984</v>
      </c>
      <c r="H101" s="65">
        <v>823.97921666666662</v>
      </c>
      <c r="I101" s="65">
        <v>729.98381666666671</v>
      </c>
      <c r="J101" s="65">
        <v>5322.4876833333346</v>
      </c>
      <c r="K101" s="65">
        <v>886.03083333333313</v>
      </c>
      <c r="L101" s="65">
        <v>726.32336666666663</v>
      </c>
      <c r="M101" s="65">
        <v>2259.3074333333334</v>
      </c>
      <c r="N101" s="65">
        <v>2201.8515333333335</v>
      </c>
      <c r="O101" s="65">
        <v>982.79306666666673</v>
      </c>
      <c r="P101" s="65">
        <v>444.72443333333337</v>
      </c>
      <c r="Q101" s="65">
        <v>3576.5815999999995</v>
      </c>
      <c r="R101" s="65">
        <v>1807.7179833333334</v>
      </c>
      <c r="S101" s="65">
        <v>930.33563333333336</v>
      </c>
      <c r="T101" s="65">
        <v>1289.8588999999999</v>
      </c>
      <c r="U101" s="65">
        <v>1309.7914500000002</v>
      </c>
      <c r="V101" s="65">
        <v>961.01469999999995</v>
      </c>
      <c r="W101" s="65">
        <v>2160.5391</v>
      </c>
      <c r="X101" s="65">
        <v>340.58386666666661</v>
      </c>
      <c r="Y101" s="65">
        <v>1076.3299666666665</v>
      </c>
      <c r="Z101" s="65">
        <v>2733.2826166666664</v>
      </c>
      <c r="AA101" s="65">
        <v>584.23693333333335</v>
      </c>
      <c r="AB101" s="65">
        <v>713.18555000000015</v>
      </c>
      <c r="AC101" s="65"/>
      <c r="AD101" s="63">
        <f t="shared" si="12"/>
        <v>56019.93958333334</v>
      </c>
      <c r="AE101" s="66"/>
    </row>
    <row r="102" spans="3:31" x14ac:dyDescent="0.25">
      <c r="C102" s="37"/>
      <c r="D102" s="24" t="s">
        <v>21</v>
      </c>
      <c r="E102" s="65">
        <v>18461.154233333338</v>
      </c>
      <c r="F102" s="65">
        <v>6051.206666666666</v>
      </c>
      <c r="G102" s="65">
        <v>852.53809999999987</v>
      </c>
      <c r="H102" s="65">
        <v>822.59478333333334</v>
      </c>
      <c r="I102" s="65">
        <v>722.21956666666654</v>
      </c>
      <c r="J102" s="65">
        <v>5374.5699666666669</v>
      </c>
      <c r="K102" s="65">
        <v>891.08046666666689</v>
      </c>
      <c r="L102" s="65">
        <v>714.88936666666655</v>
      </c>
      <c r="M102" s="65">
        <v>2287.8151166666676</v>
      </c>
      <c r="N102" s="65">
        <v>2210.0231666666664</v>
      </c>
      <c r="O102" s="65">
        <v>1010.6371166666667</v>
      </c>
      <c r="P102" s="65">
        <v>433.26266666666669</v>
      </c>
      <c r="Q102" s="65">
        <v>3609.4771333333333</v>
      </c>
      <c r="R102" s="65">
        <v>1772.7042000000001</v>
      </c>
      <c r="S102" s="65">
        <v>957.07406666666668</v>
      </c>
      <c r="T102" s="65">
        <v>1332.6273333333338</v>
      </c>
      <c r="U102" s="65">
        <v>1345.5423333333329</v>
      </c>
      <c r="V102" s="65">
        <v>982.27030000000013</v>
      </c>
      <c r="W102" s="65">
        <v>2224.6715166666677</v>
      </c>
      <c r="X102" s="65">
        <v>335.22066666666677</v>
      </c>
      <c r="Y102" s="65">
        <v>1066.235566666667</v>
      </c>
      <c r="Z102" s="65">
        <v>2840.9536000000003</v>
      </c>
      <c r="AA102" s="65">
        <v>606.29326666666668</v>
      </c>
      <c r="AB102" s="65">
        <v>706.29571666666664</v>
      </c>
      <c r="AC102" s="65"/>
      <c r="AD102" s="63">
        <f t="shared" si="12"/>
        <v>57611.356916666686</v>
      </c>
      <c r="AE102" s="66"/>
    </row>
    <row r="103" spans="3:31" x14ac:dyDescent="0.25">
      <c r="C103" s="37"/>
      <c r="D103" s="24" t="s">
        <v>22</v>
      </c>
      <c r="E103" s="65">
        <v>17840.7327</v>
      </c>
      <c r="F103" s="65">
        <v>5932.9835833333327</v>
      </c>
      <c r="G103" s="65">
        <v>828.82586666666691</v>
      </c>
      <c r="H103" s="65">
        <v>809.96346666666682</v>
      </c>
      <c r="I103" s="65">
        <v>719.83326666666676</v>
      </c>
      <c r="J103" s="65">
        <v>5150.4320000000007</v>
      </c>
      <c r="K103" s="65">
        <v>847.23666666666668</v>
      </c>
      <c r="L103" s="65">
        <v>668.71136666666666</v>
      </c>
      <c r="M103" s="65">
        <v>2177.3154833333328</v>
      </c>
      <c r="N103" s="65">
        <v>2169.2794833333337</v>
      </c>
      <c r="O103" s="65">
        <v>977.3604499999999</v>
      </c>
      <c r="P103" s="65">
        <v>422.57414999999997</v>
      </c>
      <c r="Q103" s="65">
        <v>3570.2012666666674</v>
      </c>
      <c r="R103" s="65">
        <v>1798.8013000000001</v>
      </c>
      <c r="S103" s="65">
        <v>959.23671666666667</v>
      </c>
      <c r="T103" s="65">
        <v>1319.4747333333332</v>
      </c>
      <c r="U103" s="65">
        <v>1292.0795499999999</v>
      </c>
      <c r="V103" s="65">
        <v>963.23255000000006</v>
      </c>
      <c r="W103" s="65">
        <v>2057.0684833333339</v>
      </c>
      <c r="X103" s="65">
        <v>343.48944999999998</v>
      </c>
      <c r="Y103" s="65">
        <v>1028.9550499999998</v>
      </c>
      <c r="Z103" s="65">
        <v>2651.0456333333323</v>
      </c>
      <c r="AA103" s="65">
        <v>591.55396666666661</v>
      </c>
      <c r="AB103" s="65">
        <v>663.07420000000002</v>
      </c>
      <c r="AC103" s="65"/>
      <c r="AD103" s="63">
        <f>SUM(E103:AC103)</f>
        <v>55783.46138333335</v>
      </c>
      <c r="AE103" s="66"/>
    </row>
    <row r="104" spans="3:31" x14ac:dyDescent="0.25">
      <c r="C104" s="37"/>
      <c r="D104" s="24" t="s">
        <v>23</v>
      </c>
      <c r="E104" s="65">
        <v>17383.974983333334</v>
      </c>
      <c r="F104" s="65">
        <v>5547.6211666666686</v>
      </c>
      <c r="G104" s="65">
        <v>777.14641666666648</v>
      </c>
      <c r="H104" s="65">
        <v>770.91796666666687</v>
      </c>
      <c r="I104" s="65">
        <v>669.98856666666643</v>
      </c>
      <c r="J104" s="65">
        <v>4699.0890666666664</v>
      </c>
      <c r="K104" s="65">
        <v>803.67041666666637</v>
      </c>
      <c r="L104" s="65">
        <v>643.84849999999983</v>
      </c>
      <c r="M104" s="65">
        <v>2086.4070666666667</v>
      </c>
      <c r="N104" s="65">
        <v>2042.7449666666673</v>
      </c>
      <c r="O104" s="65">
        <v>922.61800000000017</v>
      </c>
      <c r="P104" s="65">
        <v>397.38780000000003</v>
      </c>
      <c r="Q104" s="65">
        <v>3229.3953500000007</v>
      </c>
      <c r="R104" s="65">
        <v>1646.9851166666663</v>
      </c>
      <c r="S104" s="65">
        <v>880.80488333333335</v>
      </c>
      <c r="T104" s="65">
        <v>1240.8104333333335</v>
      </c>
      <c r="U104" s="65">
        <v>1220.4043833333335</v>
      </c>
      <c r="V104" s="65">
        <v>905.3026000000001</v>
      </c>
      <c r="W104" s="65">
        <v>1936.9400499999999</v>
      </c>
      <c r="X104" s="65">
        <v>313.6902833333333</v>
      </c>
      <c r="Y104" s="65">
        <v>955.73399999999992</v>
      </c>
      <c r="Z104" s="65">
        <v>2468.7593166666679</v>
      </c>
      <c r="AA104" s="65">
        <v>521.12373333333335</v>
      </c>
      <c r="AB104" s="65">
        <v>608.26369999999974</v>
      </c>
      <c r="AC104" s="65"/>
      <c r="AD104" s="63">
        <f t="shared" ref="AD104" si="13">SUM(E104:AC104)</f>
        <v>52673.628766666661</v>
      </c>
      <c r="AE104" s="66"/>
    </row>
    <row r="105" spans="3:31" x14ac:dyDescent="0.25">
      <c r="C105" s="94"/>
      <c r="D105" s="24" t="s">
        <v>24</v>
      </c>
      <c r="E105" s="65">
        <v>18521.375016666665</v>
      </c>
      <c r="F105" s="65">
        <v>5488.8492333333324</v>
      </c>
      <c r="G105" s="65">
        <v>781.14724999999987</v>
      </c>
      <c r="H105" s="65">
        <v>774.71235000000001</v>
      </c>
      <c r="I105" s="65">
        <v>701.07128333333333</v>
      </c>
      <c r="J105" s="65">
        <v>4376.237133333334</v>
      </c>
      <c r="K105" s="65">
        <v>812.08191666666642</v>
      </c>
      <c r="L105" s="65">
        <v>638.97566666666671</v>
      </c>
      <c r="M105" s="65">
        <v>2109.5495999999998</v>
      </c>
      <c r="N105" s="65">
        <v>2022.1383666666663</v>
      </c>
      <c r="O105" s="65">
        <v>906.83453333333352</v>
      </c>
      <c r="P105" s="65">
        <v>404.45508333333339</v>
      </c>
      <c r="Q105" s="65">
        <v>3240.1088166666668</v>
      </c>
      <c r="R105" s="65">
        <v>1664.591116666666</v>
      </c>
      <c r="S105" s="65">
        <v>903.29344999999989</v>
      </c>
      <c r="T105" s="65">
        <v>1237.2673666666667</v>
      </c>
      <c r="U105" s="65">
        <v>1209.3341833333336</v>
      </c>
      <c r="V105" s="65">
        <v>904.40605000000016</v>
      </c>
      <c r="W105" s="65">
        <v>1938.8642166666671</v>
      </c>
      <c r="X105" s="65">
        <v>308.07176666666669</v>
      </c>
      <c r="Y105" s="65">
        <v>972.64461666666659</v>
      </c>
      <c r="Z105" s="65">
        <v>2520.6497333333327</v>
      </c>
      <c r="AA105" s="65">
        <v>531.17951666666681</v>
      </c>
      <c r="AB105" s="65">
        <v>623.17764999999997</v>
      </c>
      <c r="AC105" s="65"/>
      <c r="AD105" s="63">
        <f t="shared" ref="AD105:AD107" si="14">SUM(E105:AC105)</f>
        <v>53591.015916666656</v>
      </c>
      <c r="AE105" s="66"/>
    </row>
    <row r="106" spans="3:31" x14ac:dyDescent="0.25">
      <c r="C106" s="94"/>
      <c r="D106" s="24" t="s">
        <v>25</v>
      </c>
      <c r="E106" s="65">
        <v>18705.66656666667</v>
      </c>
      <c r="F106" s="65">
        <v>5483.0781499999985</v>
      </c>
      <c r="G106" s="65">
        <v>773.94950000000006</v>
      </c>
      <c r="H106" s="65">
        <v>766.08863333333329</v>
      </c>
      <c r="I106" s="65">
        <v>695.96316666666667</v>
      </c>
      <c r="J106" s="65">
        <v>4145.0116499999995</v>
      </c>
      <c r="K106" s="65">
        <v>819.26316666666662</v>
      </c>
      <c r="L106" s="65">
        <v>661.06716666666659</v>
      </c>
      <c r="M106" s="65">
        <v>2114.0178333333329</v>
      </c>
      <c r="N106" s="65">
        <v>2038.1524166666668</v>
      </c>
      <c r="O106" s="65">
        <v>921.46348333333333</v>
      </c>
      <c r="P106" s="65">
        <v>396.24160000000001</v>
      </c>
      <c r="Q106" s="65">
        <v>3279.4405666666667</v>
      </c>
      <c r="R106" s="65">
        <v>1670.9763166666667</v>
      </c>
      <c r="S106" s="65">
        <v>891.72653333333312</v>
      </c>
      <c r="T106" s="65">
        <v>1258.8249000000001</v>
      </c>
      <c r="U106" s="65">
        <v>1243.2064666666663</v>
      </c>
      <c r="V106" s="65">
        <v>906.88164999999981</v>
      </c>
      <c r="W106" s="65">
        <v>1943.7686833333335</v>
      </c>
      <c r="X106" s="65">
        <v>309.65001666666666</v>
      </c>
      <c r="Y106" s="65">
        <v>989.08299999999997</v>
      </c>
      <c r="Z106" s="65">
        <v>2537.5921999999996</v>
      </c>
      <c r="AA106" s="65">
        <v>543.36918333333335</v>
      </c>
      <c r="AB106" s="65">
        <v>624.26321666666661</v>
      </c>
      <c r="AC106" s="65"/>
      <c r="AD106" s="63">
        <f t="shared" si="14"/>
        <v>53718.746066666667</v>
      </c>
      <c r="AE106" s="66"/>
    </row>
    <row r="107" spans="3:31" ht="15.75" customHeight="1" x14ac:dyDescent="0.25">
      <c r="C107" s="94"/>
      <c r="D107" s="24" t="s">
        <v>26</v>
      </c>
      <c r="E107" s="65">
        <v>16226.824749999998</v>
      </c>
      <c r="F107" s="65">
        <v>4870.7746666666681</v>
      </c>
      <c r="G107" s="65">
        <v>697.72078333333332</v>
      </c>
      <c r="H107" s="65">
        <v>676.03245000000004</v>
      </c>
      <c r="I107" s="65">
        <v>631.95568333333324</v>
      </c>
      <c r="J107" s="65">
        <v>3476.2787666666663</v>
      </c>
      <c r="K107" s="65">
        <v>698.56470000000024</v>
      </c>
      <c r="L107" s="65">
        <v>566.91275000000019</v>
      </c>
      <c r="M107" s="65">
        <v>1848.05645</v>
      </c>
      <c r="N107" s="65">
        <v>1815.0344333333339</v>
      </c>
      <c r="O107" s="65">
        <v>792.73276666666641</v>
      </c>
      <c r="P107" s="65">
        <v>353.90228333333334</v>
      </c>
      <c r="Q107" s="65">
        <v>2806.2581333333333</v>
      </c>
      <c r="R107" s="65">
        <v>1475.0265000000004</v>
      </c>
      <c r="S107" s="65">
        <v>788.0929166666665</v>
      </c>
      <c r="T107" s="65">
        <v>1114.2199333333333</v>
      </c>
      <c r="U107" s="65">
        <v>1093.7311166666666</v>
      </c>
      <c r="V107" s="65">
        <v>786.18788333333328</v>
      </c>
      <c r="W107" s="65">
        <v>1700.2275833333333</v>
      </c>
      <c r="X107" s="65">
        <v>266.10399999999998</v>
      </c>
      <c r="Y107" s="65">
        <v>846.61616666666669</v>
      </c>
      <c r="Z107" s="65">
        <v>2190.6339833333336</v>
      </c>
      <c r="AA107" s="65">
        <v>468.51263333333327</v>
      </c>
      <c r="AB107" s="65">
        <v>535.65061666666668</v>
      </c>
      <c r="AC107" s="65"/>
      <c r="AD107" s="63">
        <f t="shared" si="14"/>
        <v>46726.051950000001</v>
      </c>
      <c r="AE107" s="66"/>
    </row>
    <row r="108" spans="3:31" ht="15.75" customHeight="1" x14ac:dyDescent="0.25">
      <c r="C108" s="94"/>
      <c r="D108" s="24" t="s">
        <v>27</v>
      </c>
      <c r="E108" s="65">
        <v>18504.436983333326</v>
      </c>
      <c r="F108" s="65">
        <v>5559.9786166666672</v>
      </c>
      <c r="G108" s="65">
        <v>769.4649999999998</v>
      </c>
      <c r="H108" s="65">
        <v>767.19758333333334</v>
      </c>
      <c r="I108" s="65">
        <v>693.15633333333335</v>
      </c>
      <c r="J108" s="65">
        <v>4115.0814500000006</v>
      </c>
      <c r="K108" s="65">
        <v>808.49505000000011</v>
      </c>
      <c r="L108" s="65">
        <v>646.58786666666663</v>
      </c>
      <c r="M108" s="65">
        <v>2137.6445500000004</v>
      </c>
      <c r="N108" s="65">
        <v>2033.9981333333333</v>
      </c>
      <c r="O108" s="65">
        <v>913.2644333333335</v>
      </c>
      <c r="P108" s="65">
        <v>393.81404999999995</v>
      </c>
      <c r="Q108" s="65">
        <v>3192.8941999999997</v>
      </c>
      <c r="R108" s="65">
        <v>1651.2680499999999</v>
      </c>
      <c r="S108" s="65">
        <v>878.28614999999991</v>
      </c>
      <c r="T108" s="65">
        <v>1229.1475500000001</v>
      </c>
      <c r="U108" s="65">
        <v>1248.5177333333334</v>
      </c>
      <c r="V108" s="65">
        <v>901.40230000000008</v>
      </c>
      <c r="W108" s="65">
        <v>1960.9213333333335</v>
      </c>
      <c r="X108" s="65">
        <v>310.36216666666667</v>
      </c>
      <c r="Y108" s="65">
        <v>994.40049999999997</v>
      </c>
      <c r="Z108" s="65">
        <v>2522.1332333333335</v>
      </c>
      <c r="AA108" s="65">
        <v>541.1736166666667</v>
      </c>
      <c r="AB108" s="65">
        <v>618.85760000000016</v>
      </c>
      <c r="AC108" s="65"/>
      <c r="AD108" s="63">
        <v>49273.395199999999</v>
      </c>
      <c r="AE108" s="66"/>
    </row>
    <row r="109" spans="3:31" ht="15.75" customHeight="1" x14ac:dyDescent="0.25">
      <c r="C109" s="94"/>
      <c r="D109" s="24" t="s">
        <v>28</v>
      </c>
      <c r="E109" s="65">
        <v>17117.763216666666</v>
      </c>
      <c r="F109" s="65">
        <v>5317.9779333333336</v>
      </c>
      <c r="G109" s="65">
        <v>710.84466666666708</v>
      </c>
      <c r="H109" s="65">
        <v>729.87283333333289</v>
      </c>
      <c r="I109" s="65">
        <v>648.40008333333321</v>
      </c>
      <c r="J109" s="65">
        <v>3949.1762500000009</v>
      </c>
      <c r="K109" s="65">
        <v>769.24199999999996</v>
      </c>
      <c r="L109" s="65">
        <v>607.81433333333325</v>
      </c>
      <c r="M109" s="65">
        <v>1976.3416166666666</v>
      </c>
      <c r="N109" s="65">
        <v>1934.9648833333333</v>
      </c>
      <c r="O109" s="65">
        <v>862.46156666666661</v>
      </c>
      <c r="P109" s="65">
        <v>370.99078333333324</v>
      </c>
      <c r="Q109" s="65">
        <v>3014.47505</v>
      </c>
      <c r="R109" s="65">
        <v>1560.8996499999998</v>
      </c>
      <c r="S109" s="65">
        <v>830.48185000000012</v>
      </c>
      <c r="T109" s="65">
        <v>1185.8161499999999</v>
      </c>
      <c r="U109" s="65">
        <v>1185.4283999999998</v>
      </c>
      <c r="V109" s="65">
        <v>849.72711666666669</v>
      </c>
      <c r="W109" s="65">
        <v>1804.4859166666663</v>
      </c>
      <c r="X109" s="65">
        <v>287.28909999999996</v>
      </c>
      <c r="Y109" s="65">
        <v>899.02423333333331</v>
      </c>
      <c r="Z109" s="65">
        <v>2373.9303666666669</v>
      </c>
      <c r="AA109" s="65">
        <v>506.99088333333327</v>
      </c>
      <c r="AB109" s="65">
        <v>572.6384833333334</v>
      </c>
      <c r="AC109" s="65"/>
      <c r="AD109" s="63">
        <v>46208.087</v>
      </c>
      <c r="AE109" s="66"/>
    </row>
    <row r="110" spans="3:31" ht="15.75" customHeight="1" x14ac:dyDescent="0.25">
      <c r="C110" s="94"/>
      <c r="D110" s="24" t="s">
        <v>29</v>
      </c>
      <c r="E110" s="65">
        <v>16205.631500000001</v>
      </c>
      <c r="F110" s="65">
        <v>5304.6388500000012</v>
      </c>
      <c r="G110" s="65">
        <v>742.95768333333331</v>
      </c>
      <c r="H110" s="65">
        <v>754.23099999999988</v>
      </c>
      <c r="I110" s="65">
        <v>676.7751333333332</v>
      </c>
      <c r="J110" s="65">
        <v>4458.9297166666674</v>
      </c>
      <c r="K110" s="65">
        <v>779.06285000000025</v>
      </c>
      <c r="L110" s="65">
        <v>617.73126666666701</v>
      </c>
      <c r="M110" s="65">
        <v>2023.7412333333334</v>
      </c>
      <c r="N110" s="65">
        <v>1969.4213499999998</v>
      </c>
      <c r="O110" s="65">
        <v>847.98519999999996</v>
      </c>
      <c r="P110" s="65">
        <v>379.44530000000009</v>
      </c>
      <c r="Q110" s="65">
        <v>3035.8602000000005</v>
      </c>
      <c r="R110" s="65">
        <v>1565.1244833333337</v>
      </c>
      <c r="S110" s="65">
        <v>761.67181666666659</v>
      </c>
      <c r="T110" s="65">
        <v>1196.7909333333339</v>
      </c>
      <c r="U110" s="65">
        <v>1166.9208166666665</v>
      </c>
      <c r="V110" s="65">
        <v>847.60193333333348</v>
      </c>
      <c r="W110" s="65">
        <v>1838.8813500000003</v>
      </c>
      <c r="X110" s="65">
        <v>285.45388333333335</v>
      </c>
      <c r="Y110" s="65">
        <v>907.36908333333338</v>
      </c>
      <c r="Z110" s="65">
        <v>2415.4117500000007</v>
      </c>
      <c r="AA110" s="65">
        <v>525.69121666666672</v>
      </c>
      <c r="AB110" s="65">
        <v>586.88646666666671</v>
      </c>
      <c r="AC110" s="65"/>
      <c r="AD110" s="63">
        <v>46072.205333333332</v>
      </c>
      <c r="AE110" s="66"/>
    </row>
    <row r="111" spans="3:31" ht="15.75" customHeight="1" thickBot="1" x14ac:dyDescent="0.3">
      <c r="C111" s="94" t="s">
        <v>80</v>
      </c>
      <c r="D111" s="24"/>
      <c r="E111" s="77">
        <v>207389.01140000002</v>
      </c>
      <c r="F111" s="77">
        <v>64233.611416666667</v>
      </c>
      <c r="G111" s="77">
        <v>9196.8446166666654</v>
      </c>
      <c r="H111" s="77">
        <v>9122.6742666666669</v>
      </c>
      <c r="I111" s="77">
        <v>8123.4446166666667</v>
      </c>
      <c r="J111" s="77">
        <v>50170.210716666668</v>
      </c>
      <c r="K111" s="77">
        <v>9532.3908833333353</v>
      </c>
      <c r="L111" s="77">
        <v>7675.5229333333345</v>
      </c>
      <c r="M111" s="77">
        <v>20949.278600000005</v>
      </c>
      <c r="N111" s="77">
        <v>24137.428599999996</v>
      </c>
      <c r="O111" s="77">
        <v>10792.231233333332</v>
      </c>
      <c r="P111" s="77">
        <v>4821.9299833333334</v>
      </c>
      <c r="Q111" s="77">
        <v>38272.212149999999</v>
      </c>
      <c r="R111" s="77">
        <v>19565.14281666667</v>
      </c>
      <c r="S111" s="77">
        <v>10323.078083333332</v>
      </c>
      <c r="T111" s="77">
        <v>14431.044133333337</v>
      </c>
      <c r="U111" s="77">
        <v>6234.6893833333334</v>
      </c>
      <c r="V111" s="77">
        <v>4810.436216666667</v>
      </c>
      <c r="W111" s="77">
        <v>12723.750683333335</v>
      </c>
      <c r="X111" s="77">
        <v>1748.2332666666664</v>
      </c>
      <c r="Y111" s="77">
        <v>11423.977816666666</v>
      </c>
      <c r="Z111" s="77">
        <v>29154.243283333333</v>
      </c>
      <c r="AA111" s="77">
        <v>6168.4397666666664</v>
      </c>
      <c r="AB111" s="77">
        <v>7095.2415499999997</v>
      </c>
      <c r="AC111" s="77">
        <v>0</v>
      </c>
      <c r="AD111" s="125">
        <v>588095.06841666671</v>
      </c>
      <c r="AE111" s="66"/>
    </row>
    <row r="112" spans="3:31" ht="15.75" customHeight="1" x14ac:dyDescent="0.25">
      <c r="C112" s="124">
        <v>2014</v>
      </c>
      <c r="D112" s="21" t="s">
        <v>36</v>
      </c>
      <c r="E112" s="114">
        <v>16149.079783333333</v>
      </c>
      <c r="F112" s="64">
        <v>5304.6103833333327</v>
      </c>
      <c r="G112" s="64">
        <v>761.70803333333345</v>
      </c>
      <c r="H112" s="64">
        <v>737.21878333333336</v>
      </c>
      <c r="I112" s="64">
        <v>729.13980000000004</v>
      </c>
      <c r="J112" s="64">
        <v>4862.6003333333347</v>
      </c>
      <c r="K112" s="64">
        <v>764.8846166666666</v>
      </c>
      <c r="L112" s="64">
        <v>614.64231666666694</v>
      </c>
      <c r="M112" s="64">
        <v>2048.154066666666</v>
      </c>
      <c r="N112" s="64">
        <v>1929.1353166666668</v>
      </c>
      <c r="O112" s="64">
        <v>811.50611666666646</v>
      </c>
      <c r="P112" s="64">
        <v>367.59333333333331</v>
      </c>
      <c r="Q112" s="64">
        <v>2829.9551833333335</v>
      </c>
      <c r="R112" s="64">
        <v>1514.7421999999997</v>
      </c>
      <c r="S112" s="64">
        <v>778.33515</v>
      </c>
      <c r="T112" s="64">
        <v>1048.9482</v>
      </c>
      <c r="U112" s="64">
        <v>1127.8167333333331</v>
      </c>
      <c r="V112" s="64">
        <v>868.12501666666651</v>
      </c>
      <c r="W112" s="64">
        <v>1815.6242000000007</v>
      </c>
      <c r="X112" s="64">
        <v>277.30504999999999</v>
      </c>
      <c r="Y112" s="64">
        <v>886.40156666666667</v>
      </c>
      <c r="Z112" s="64">
        <v>2369.4516666666668</v>
      </c>
      <c r="AA112" s="64">
        <v>525.01648333333321</v>
      </c>
      <c r="AB112" s="64">
        <v>581.18711666666672</v>
      </c>
      <c r="AC112" s="64"/>
      <c r="AD112" s="62">
        <f>SUM(E112:AC112)</f>
        <v>49703.181449999996</v>
      </c>
      <c r="AE112" s="66"/>
    </row>
    <row r="113" spans="3:31" ht="15.75" customHeight="1" x14ac:dyDescent="0.25">
      <c r="C113" s="110"/>
      <c r="D113" s="24" t="s">
        <v>19</v>
      </c>
      <c r="E113" s="115">
        <v>13801.781483333334</v>
      </c>
      <c r="F113" s="65">
        <v>4526.6381499999998</v>
      </c>
      <c r="G113" s="65">
        <v>652.05201666666642</v>
      </c>
      <c r="H113" s="65">
        <v>644.14523333333329</v>
      </c>
      <c r="I113" s="65">
        <v>635.60840000000007</v>
      </c>
      <c r="J113" s="65">
        <v>3860.6575166666667</v>
      </c>
      <c r="K113" s="65">
        <v>663.97450000000003</v>
      </c>
      <c r="L113" s="65">
        <v>541.20721666666657</v>
      </c>
      <c r="M113" s="65">
        <v>1743.2760166666667</v>
      </c>
      <c r="N113" s="65">
        <v>1630.7652333333335</v>
      </c>
      <c r="O113" s="65">
        <v>684.3451500000001</v>
      </c>
      <c r="P113" s="65">
        <v>326.00273333333337</v>
      </c>
      <c r="Q113" s="65">
        <v>2392.2144166666667</v>
      </c>
      <c r="R113" s="65">
        <v>1285.4507166666667</v>
      </c>
      <c r="S113" s="65">
        <v>671.18814999999995</v>
      </c>
      <c r="T113" s="65">
        <v>843.46605</v>
      </c>
      <c r="U113" s="65">
        <v>942.49973333333344</v>
      </c>
      <c r="V113" s="65">
        <v>711.80543333333333</v>
      </c>
      <c r="W113" s="65">
        <v>1547.1156833333334</v>
      </c>
      <c r="X113" s="65">
        <v>220.57568333333336</v>
      </c>
      <c r="Y113" s="65">
        <v>753.56298333333348</v>
      </c>
      <c r="Z113" s="65">
        <v>2039.6921</v>
      </c>
      <c r="AA113" s="65">
        <v>445.09951666666666</v>
      </c>
      <c r="AB113" s="65">
        <v>505.60006666666663</v>
      </c>
      <c r="AC113" s="65"/>
      <c r="AD113" s="63">
        <f>SUM(E113:AC113)</f>
        <v>42068.724183333346</v>
      </c>
      <c r="AE113" s="66"/>
    </row>
    <row r="114" spans="3:31" ht="15.75" customHeight="1" x14ac:dyDescent="0.25">
      <c r="C114" s="110"/>
      <c r="D114" s="24" t="s">
        <v>20</v>
      </c>
      <c r="E114" s="115">
        <v>15616.899283333336</v>
      </c>
      <c r="F114" s="65">
        <v>5371.0859666666665</v>
      </c>
      <c r="G114" s="65">
        <v>762.4209166666667</v>
      </c>
      <c r="H114" s="65">
        <v>780.85531666666657</v>
      </c>
      <c r="I114" s="65">
        <v>684.2718666666666</v>
      </c>
      <c r="J114" s="65">
        <v>4420.2659166666672</v>
      </c>
      <c r="K114" s="65">
        <v>816.02326666666681</v>
      </c>
      <c r="L114" s="65">
        <v>648.8971499999999</v>
      </c>
      <c r="M114" s="65">
        <v>2120.4515833333335</v>
      </c>
      <c r="N114" s="65">
        <v>1956.2925833333331</v>
      </c>
      <c r="O114" s="65">
        <v>880.23763333333318</v>
      </c>
      <c r="P114" s="65">
        <v>374.29151666666672</v>
      </c>
      <c r="Q114" s="65">
        <v>3016.1345499999993</v>
      </c>
      <c r="R114" s="65">
        <v>1571.8613333333335</v>
      </c>
      <c r="S114" s="65">
        <v>770.57018333333338</v>
      </c>
      <c r="T114" s="65">
        <v>1111.3279500000001</v>
      </c>
      <c r="U114" s="65">
        <v>1182.3319666666669</v>
      </c>
      <c r="V114" s="65">
        <v>893.62988333333351</v>
      </c>
      <c r="W114" s="65">
        <v>1872.0051000000001</v>
      </c>
      <c r="X114" s="65">
        <v>284.29218333333336</v>
      </c>
      <c r="Y114" s="65">
        <v>1005.9599333333335</v>
      </c>
      <c r="Z114" s="65">
        <v>2525.1578500000005</v>
      </c>
      <c r="AA114" s="65">
        <v>561.66113333333328</v>
      </c>
      <c r="AB114" s="65">
        <v>620.90395000000001</v>
      </c>
      <c r="AC114" s="65"/>
      <c r="AD114" s="63">
        <f>SUM(E114:AC114)</f>
        <v>49847.829016666677</v>
      </c>
      <c r="AE114" s="66"/>
    </row>
    <row r="115" spans="3:31" ht="15.75" customHeight="1" x14ac:dyDescent="0.25">
      <c r="C115" s="110"/>
      <c r="D115" s="24" t="s">
        <v>21</v>
      </c>
      <c r="E115" s="115">
        <v>15082.36175</v>
      </c>
      <c r="F115" s="65">
        <v>4911.9753833333334</v>
      </c>
      <c r="G115" s="65">
        <v>695.60515000000009</v>
      </c>
      <c r="H115" s="65">
        <v>713.06376666666677</v>
      </c>
      <c r="I115" s="65">
        <v>624.39729999999997</v>
      </c>
      <c r="J115" s="65">
        <v>4084.8883166666669</v>
      </c>
      <c r="K115" s="65">
        <v>735.64363333333336</v>
      </c>
      <c r="L115" s="65">
        <v>585.29983333333348</v>
      </c>
      <c r="M115" s="65">
        <v>1920.28755</v>
      </c>
      <c r="N115" s="65">
        <v>1825.4951166666663</v>
      </c>
      <c r="O115" s="65">
        <v>803.68593333333331</v>
      </c>
      <c r="P115" s="65">
        <v>343.86476666666658</v>
      </c>
      <c r="Q115" s="65">
        <v>2854.9584500000001</v>
      </c>
      <c r="R115" s="65">
        <v>1482.3711000000003</v>
      </c>
      <c r="S115" s="65">
        <v>46.208766666666669</v>
      </c>
      <c r="T115" s="65">
        <v>887.83276666666677</v>
      </c>
      <c r="U115" s="65">
        <v>1120.7274833333333</v>
      </c>
      <c r="V115" s="65">
        <v>823.86534999999981</v>
      </c>
      <c r="W115" s="65">
        <v>1764.0974166666667</v>
      </c>
      <c r="X115" s="65">
        <v>225.25223333333335</v>
      </c>
      <c r="Y115" s="65">
        <v>918.08441666666681</v>
      </c>
      <c r="Z115" s="65">
        <v>2324.6219500000007</v>
      </c>
      <c r="AA115" s="65">
        <v>514.29626666666672</v>
      </c>
      <c r="AB115" s="65">
        <v>566.82113333333314</v>
      </c>
      <c r="AC115" s="65"/>
      <c r="AD115" s="63">
        <v>45855.705833333326</v>
      </c>
      <c r="AE115" s="66"/>
    </row>
    <row r="116" spans="3:31" ht="15.75" customHeight="1" x14ac:dyDescent="0.25">
      <c r="C116" s="110"/>
      <c r="D116" s="24" t="s">
        <v>22</v>
      </c>
      <c r="E116" s="115">
        <v>15097.755166666666</v>
      </c>
      <c r="F116" s="65">
        <v>4788.4571333333333</v>
      </c>
      <c r="G116" s="65">
        <v>665.10526666666658</v>
      </c>
      <c r="H116" s="65">
        <v>684.40058333333343</v>
      </c>
      <c r="I116" s="65">
        <v>613.35546666666676</v>
      </c>
      <c r="J116" s="65">
        <v>3602.4106833333331</v>
      </c>
      <c r="K116" s="65">
        <v>718.67509999999993</v>
      </c>
      <c r="L116" s="65">
        <v>575.84280000000001</v>
      </c>
      <c r="M116" s="65">
        <v>1002.5254833333332</v>
      </c>
      <c r="N116" s="65">
        <v>1758.3765999999998</v>
      </c>
      <c r="O116" s="65">
        <v>744.41733333333354</v>
      </c>
      <c r="P116" s="65">
        <v>324.73829999999998</v>
      </c>
      <c r="Q116" s="65">
        <v>2653.5797333333321</v>
      </c>
      <c r="R116" s="65">
        <v>405.21274999999997</v>
      </c>
      <c r="S116" s="65">
        <v>4.3852166666666665</v>
      </c>
      <c r="T116" s="65">
        <v>4.1412833333333339</v>
      </c>
      <c r="U116" s="65">
        <v>1122.257233333333</v>
      </c>
      <c r="V116" s="65">
        <v>801.91944999999998</v>
      </c>
      <c r="W116" s="65">
        <v>1700.8414999999998</v>
      </c>
      <c r="X116" s="65">
        <v>13.459033333333332</v>
      </c>
      <c r="Y116" s="65">
        <v>884.75269999999989</v>
      </c>
      <c r="Z116" s="65">
        <v>2255.9661999999998</v>
      </c>
      <c r="AA116" s="65">
        <v>469.76773333333335</v>
      </c>
      <c r="AB116" s="65">
        <v>537.5057833333334</v>
      </c>
      <c r="AC116" s="65"/>
      <c r="AD116" s="63">
        <v>41429.84853333333</v>
      </c>
      <c r="AE116" s="66"/>
    </row>
    <row r="117" spans="3:31" ht="15.75" customHeight="1" x14ac:dyDescent="0.25">
      <c r="C117" s="110"/>
      <c r="D117" s="24" t="s">
        <v>23</v>
      </c>
      <c r="E117" s="115">
        <v>15076.33241666667</v>
      </c>
      <c r="F117" s="65">
        <v>4862.3200000000006</v>
      </c>
      <c r="G117" s="65">
        <v>666.37013333333357</v>
      </c>
      <c r="H117" s="65">
        <v>682.14066666666679</v>
      </c>
      <c r="I117" s="65">
        <v>583.23791666666659</v>
      </c>
      <c r="J117" s="65">
        <v>2467.2248166666659</v>
      </c>
      <c r="K117" s="65">
        <v>503.56911666666667</v>
      </c>
      <c r="L117" s="65">
        <v>403.08584999999988</v>
      </c>
      <c r="M117" s="65">
        <v>13.951766666666664</v>
      </c>
      <c r="N117" s="65">
        <v>896.27328333333344</v>
      </c>
      <c r="O117" s="65">
        <v>359.67016666666672</v>
      </c>
      <c r="P117" s="65">
        <v>157.97661666666667</v>
      </c>
      <c r="Q117" s="65">
        <v>15.0097</v>
      </c>
      <c r="R117" s="65">
        <v>6.2480166666666657</v>
      </c>
      <c r="S117" s="65">
        <v>3.0341166666666668</v>
      </c>
      <c r="T117" s="65">
        <v>4.1448666666666654</v>
      </c>
      <c r="U117" s="65">
        <v>258.95019999999994</v>
      </c>
      <c r="V117" s="65">
        <v>202.93708333333333</v>
      </c>
      <c r="W117" s="65">
        <v>402.77968333333342</v>
      </c>
      <c r="X117" s="65">
        <v>13.299083333333332</v>
      </c>
      <c r="Y117" s="65">
        <v>891.72633333333317</v>
      </c>
      <c r="Z117" s="65">
        <v>2631.0999166666675</v>
      </c>
      <c r="AA117" s="65">
        <v>483.62526666666668</v>
      </c>
      <c r="AB117" s="65">
        <v>541.62766666666676</v>
      </c>
      <c r="AC117" s="65"/>
      <c r="AD117" s="63">
        <v>32126.63468333333</v>
      </c>
      <c r="AE117" s="66"/>
    </row>
    <row r="118" spans="3:31" x14ac:dyDescent="0.25">
      <c r="C118" s="110"/>
      <c r="D118" s="24" t="s">
        <v>24</v>
      </c>
      <c r="E118" s="115">
        <v>15241.439849999993</v>
      </c>
      <c r="F118" s="65">
        <v>890.04130000000021</v>
      </c>
      <c r="G118" s="65">
        <v>117.26986666666666</v>
      </c>
      <c r="H118" s="65">
        <v>115.09993333333333</v>
      </c>
      <c r="I118" s="65">
        <v>96.34605000000002</v>
      </c>
      <c r="J118" s="65">
        <v>32.227783333333328</v>
      </c>
      <c r="K118" s="65">
        <v>6.8220333333333327</v>
      </c>
      <c r="L118" s="65">
        <v>2.7863666666666669</v>
      </c>
      <c r="M118" s="65">
        <v>13.290799999999999</v>
      </c>
      <c r="N118" s="65">
        <v>6.6961999999999993</v>
      </c>
      <c r="O118" s="65">
        <v>10.777149999999999</v>
      </c>
      <c r="P118" s="65">
        <v>3.4604999999999997</v>
      </c>
      <c r="Q118" s="65">
        <v>10.437933333333334</v>
      </c>
      <c r="R118" s="65">
        <v>7.44475</v>
      </c>
      <c r="S118" s="65">
        <v>4.5944833333333328</v>
      </c>
      <c r="T118" s="65">
        <v>4.3366166666666679</v>
      </c>
      <c r="U118" s="65">
        <v>5.7714166666666662</v>
      </c>
      <c r="V118" s="65">
        <v>5.5552333333333337</v>
      </c>
      <c r="W118" s="65">
        <v>6.6315666666666671</v>
      </c>
      <c r="X118" s="65">
        <v>11.268066666666666</v>
      </c>
      <c r="Y118" s="65">
        <v>356.31649999999996</v>
      </c>
      <c r="Z118" s="65">
        <v>2050.7977166666665</v>
      </c>
      <c r="AA118" s="65">
        <v>186.12621666666666</v>
      </c>
      <c r="AB118" s="65">
        <v>219.22713333333334</v>
      </c>
      <c r="AC118" s="65"/>
      <c r="AD118" s="63">
        <f t="shared" ref="AD118:AD120" si="15">SUM(E118:AC118)</f>
        <v>19404.765466666664</v>
      </c>
      <c r="AE118" s="66"/>
    </row>
    <row r="119" spans="3:31" x14ac:dyDescent="0.25">
      <c r="C119" s="110"/>
      <c r="D119" s="24" t="s">
        <v>25</v>
      </c>
      <c r="E119" s="115">
        <v>4307.1716666666671</v>
      </c>
      <c r="F119" s="65">
        <v>38.329733333333337</v>
      </c>
      <c r="G119" s="65">
        <v>5.7884000000000002</v>
      </c>
      <c r="H119" s="65">
        <v>3.056716666666667</v>
      </c>
      <c r="I119" s="65">
        <v>2.7275166666666668</v>
      </c>
      <c r="J119" s="65">
        <v>33.963850000000008</v>
      </c>
      <c r="K119" s="65">
        <v>6.5181000000000004</v>
      </c>
      <c r="L119" s="65">
        <v>2.6384166666666666</v>
      </c>
      <c r="M119" s="65">
        <v>15.615183333333338</v>
      </c>
      <c r="N119" s="65">
        <v>6.1428166666666666</v>
      </c>
      <c r="O119" s="65">
        <v>2.2087166666666667</v>
      </c>
      <c r="P119" s="65">
        <v>3.3014666666666663</v>
      </c>
      <c r="Q119" s="65">
        <v>4.3353333333333328</v>
      </c>
      <c r="R119" s="65">
        <v>7.6072333333333333</v>
      </c>
      <c r="S119" s="65">
        <v>4.7942499999999999</v>
      </c>
      <c r="T119" s="65">
        <v>4.2448500000000005</v>
      </c>
      <c r="U119" s="65">
        <v>5.0415999999999999</v>
      </c>
      <c r="V119" s="65">
        <v>4.1233666666666666</v>
      </c>
      <c r="W119" s="65">
        <v>7.6645166666666666</v>
      </c>
      <c r="X119" s="65">
        <v>1.4545333333333332</v>
      </c>
      <c r="Y119" s="65">
        <v>7.5334166666666667</v>
      </c>
      <c r="Z119" s="65">
        <v>6.9411333333333332</v>
      </c>
      <c r="AA119" s="65">
        <v>1.194</v>
      </c>
      <c r="AB119" s="65">
        <v>2.5854833333333334</v>
      </c>
      <c r="AC119" s="65"/>
      <c r="AD119" s="63">
        <f>SUM(E119:AC119)</f>
        <v>4484.9823000000024</v>
      </c>
      <c r="AE119" s="66"/>
    </row>
    <row r="120" spans="3:31" x14ac:dyDescent="0.25">
      <c r="C120" s="110"/>
      <c r="D120" s="24" t="s">
        <v>26</v>
      </c>
      <c r="E120" s="115">
        <v>86.452749999999995</v>
      </c>
      <c r="F120" s="65">
        <v>31.952833333333334</v>
      </c>
      <c r="G120" s="65">
        <v>3.9949833333333333</v>
      </c>
      <c r="H120" s="65">
        <v>2.6848333333333336</v>
      </c>
      <c r="I120" s="65">
        <v>2.2955166666666669</v>
      </c>
      <c r="J120" s="65">
        <v>33.680933333333343</v>
      </c>
      <c r="K120" s="65">
        <v>5.8178666666666672</v>
      </c>
      <c r="L120" s="65">
        <v>2.0829166666666667</v>
      </c>
      <c r="M120" s="65">
        <v>14.830966666666665</v>
      </c>
      <c r="N120" s="65">
        <v>2.0505</v>
      </c>
      <c r="O120" s="65">
        <v>1.9001333333333335</v>
      </c>
      <c r="P120" s="65">
        <v>2.8847333333333336</v>
      </c>
      <c r="Q120" s="65">
        <v>4.1288666666666662</v>
      </c>
      <c r="R120" s="65">
        <v>6.7954000000000008</v>
      </c>
      <c r="S120" s="65">
        <v>4.1006833333333335</v>
      </c>
      <c r="T120" s="65">
        <v>4.3685</v>
      </c>
      <c r="U120" s="65">
        <v>4.3903333333333334</v>
      </c>
      <c r="V120" s="65">
        <v>2.5600333333333336</v>
      </c>
      <c r="W120" s="65">
        <v>6.0354833333333335</v>
      </c>
      <c r="X120" s="65">
        <v>0.19588333333333335</v>
      </c>
      <c r="Y120" s="65">
        <v>7.7404166666666665</v>
      </c>
      <c r="Z120" s="65">
        <v>1.3619000000000001</v>
      </c>
      <c r="AA120" s="65">
        <v>0.9085833333333333</v>
      </c>
      <c r="AB120" s="65">
        <v>2.1891166666666666</v>
      </c>
      <c r="AC120" s="65"/>
      <c r="AD120" s="63">
        <f t="shared" si="15"/>
        <v>235.4041666666667</v>
      </c>
      <c r="AE120" s="66"/>
    </row>
    <row r="121" spans="3:31" ht="15.75" thickBot="1" x14ac:dyDescent="0.3">
      <c r="C121" s="27" t="s">
        <v>82</v>
      </c>
      <c r="D121" s="28"/>
      <c r="E121" s="116">
        <f>SUM(E112:E120)</f>
        <v>110459.27415</v>
      </c>
      <c r="F121" s="71">
        <f>SUM(F112:F120)</f>
        <v>30725.41088333333</v>
      </c>
      <c r="G121" s="71">
        <f>SUM(G112:G120)</f>
        <v>4330.3147666666673</v>
      </c>
      <c r="H121" s="71">
        <f t="shared" ref="H121:AC121" si="16">SUM(H112:H120)</f>
        <v>4362.6658333333344</v>
      </c>
      <c r="I121" s="71">
        <f t="shared" si="16"/>
        <v>3971.3798333333334</v>
      </c>
      <c r="J121" s="71">
        <f t="shared" si="16"/>
        <v>23397.920149999998</v>
      </c>
      <c r="K121" s="71">
        <f t="shared" si="16"/>
        <v>4221.9282333333331</v>
      </c>
      <c r="L121" s="71">
        <f t="shared" si="16"/>
        <v>3376.4828666666667</v>
      </c>
      <c r="M121" s="71">
        <f>SUM(M112:M120)</f>
        <v>8892.3834166666675</v>
      </c>
      <c r="N121" s="71">
        <f t="shared" si="16"/>
        <v>10011.227649999999</v>
      </c>
      <c r="O121" s="71">
        <f>SUM(O112:O120)</f>
        <v>4298.7483333333339</v>
      </c>
      <c r="P121" s="71">
        <f t="shared" si="16"/>
        <v>1904.1139666666663</v>
      </c>
      <c r="Q121" s="71">
        <f t="shared" si="16"/>
        <v>13780.754166666664</v>
      </c>
      <c r="R121" s="71">
        <f t="shared" si="16"/>
        <v>6287.7334999999994</v>
      </c>
      <c r="S121" s="71">
        <f t="shared" si="16"/>
        <v>2287.2109999999993</v>
      </c>
      <c r="T121" s="71">
        <f t="shared" si="16"/>
        <v>3912.8110833333335</v>
      </c>
      <c r="U121" s="71">
        <f t="shared" si="16"/>
        <v>5769.7866999999997</v>
      </c>
      <c r="V121" s="71">
        <f t="shared" si="16"/>
        <v>4314.5208499999999</v>
      </c>
      <c r="W121" s="71">
        <f t="shared" si="16"/>
        <v>9122.7951499999999</v>
      </c>
      <c r="X121" s="71">
        <f t="shared" si="16"/>
        <v>1047.10175</v>
      </c>
      <c r="Y121" s="71">
        <f t="shared" si="16"/>
        <v>5712.0782666666673</v>
      </c>
      <c r="Z121" s="71">
        <f t="shared" si="16"/>
        <v>16205.090433333335</v>
      </c>
      <c r="AA121" s="71">
        <f t="shared" si="16"/>
        <v>3187.6952000000001</v>
      </c>
      <c r="AB121" s="71">
        <f t="shared" si="16"/>
        <v>3577.6474499999999</v>
      </c>
      <c r="AC121" s="71">
        <f t="shared" si="16"/>
        <v>0</v>
      </c>
      <c r="AD121" s="83">
        <f>SUM(AD112:AD120)</f>
        <v>285157.07563333336</v>
      </c>
      <c r="AE121" s="66"/>
    </row>
    <row r="122" spans="3:31" ht="15.75" thickBot="1" x14ac:dyDescent="0.3">
      <c r="C122" s="67"/>
      <c r="D122" s="68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26"/>
      <c r="AE122" s="66"/>
    </row>
    <row r="123" spans="3:31" ht="15.75" thickBot="1" x14ac:dyDescent="0.3">
      <c r="C123" s="73" t="s">
        <v>81</v>
      </c>
      <c r="D123" s="72"/>
      <c r="E123" s="100">
        <f>+SUM(E118:E120)/SUM(E105:E107)-1</f>
        <v>-0.63267270239678775</v>
      </c>
      <c r="F123" s="78">
        <f t="shared" ref="F123:AA123" si="17">+SUM(F118:F120)/SUM(F105:F107)-1</f>
        <v>-0.93938383341201148</v>
      </c>
      <c r="G123" s="78">
        <f t="shared" si="17"/>
        <v>-0.94360251191226818</v>
      </c>
      <c r="H123" s="78">
        <f t="shared" si="17"/>
        <v>-0.94548914613235935</v>
      </c>
      <c r="I123" s="78">
        <f t="shared" si="17"/>
        <v>-0.95003963712391304</v>
      </c>
      <c r="J123" s="78">
        <f t="shared" si="17"/>
        <v>-0.99167557096656411</v>
      </c>
      <c r="K123" s="78">
        <f t="shared" si="17"/>
        <v>-0.99177736402626238</v>
      </c>
      <c r="L123" s="78">
        <f t="shared" si="17"/>
        <v>-0.99597864027027605</v>
      </c>
      <c r="M123" s="78">
        <f t="shared" si="17"/>
        <v>-0.99279649878839527</v>
      </c>
      <c r="N123" s="78">
        <f>+SUM(N118:N120)/SUM(N105:N107)-1</f>
        <v>-0.99746575447016461</v>
      </c>
      <c r="O123" s="78">
        <f t="shared" si="17"/>
        <v>-0.99432055506762551</v>
      </c>
      <c r="P123" s="78">
        <f t="shared" si="17"/>
        <v>-0.99164497779878491</v>
      </c>
      <c r="Q123" s="78">
        <f t="shared" si="17"/>
        <v>-0.99797313709300217</v>
      </c>
      <c r="R123" s="78">
        <f t="shared" si="17"/>
        <v>-0.99545848524400504</v>
      </c>
      <c r="S123" s="78">
        <f t="shared" si="17"/>
        <v>-0.9947778447211244</v>
      </c>
      <c r="T123" s="78">
        <f t="shared" si="17"/>
        <v>-0.99641306182144951</v>
      </c>
      <c r="U123" s="78">
        <f t="shared" si="17"/>
        <v>-0.99571286381858704</v>
      </c>
      <c r="V123" s="78">
        <f t="shared" si="17"/>
        <v>-0.99528825856463776</v>
      </c>
      <c r="W123" s="78">
        <f t="shared" si="17"/>
        <v>-0.99635821695215865</v>
      </c>
      <c r="X123" s="78">
        <f t="shared" si="17"/>
        <v>-0.98538345047526055</v>
      </c>
      <c r="Y123" s="78">
        <f t="shared" si="17"/>
        <v>-0.86768345971792737</v>
      </c>
      <c r="Z123" s="78">
        <f t="shared" si="17"/>
        <v>-0.71594206140765904</v>
      </c>
      <c r="AA123" s="78">
        <f t="shared" si="17"/>
        <v>-0.87801599590770207</v>
      </c>
      <c r="AB123" s="78">
        <f>+SUM(AB118:AB120)/SUM(AB105:AB107)-1</f>
        <v>-0.87437451447270575</v>
      </c>
      <c r="AC123" s="79"/>
      <c r="AD123" s="112">
        <f>+SUM(AD118:AD120)/SUM(AD105:AD107)-1</f>
        <v>-0.84337959259413076</v>
      </c>
      <c r="AE123" s="66"/>
    </row>
    <row r="124" spans="3:31" x14ac:dyDescent="0.25">
      <c r="C124" s="80"/>
      <c r="D124" s="81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66"/>
    </row>
    <row r="125" spans="3:31" x14ac:dyDescent="0.25">
      <c r="C125" s="80"/>
      <c r="D125" s="81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66"/>
    </row>
    <row r="126" spans="3:31" x14ac:dyDescent="0.25">
      <c r="C126" s="58" t="s">
        <v>68</v>
      </c>
      <c r="AE126" s="66"/>
    </row>
    <row r="127" spans="3:31" x14ac:dyDescent="0.25">
      <c r="M127" s="66"/>
      <c r="AE127" s="66"/>
    </row>
    <row r="128" spans="3:31" ht="15.75" thickBot="1" x14ac:dyDescent="0.3">
      <c r="K128" s="66"/>
      <c r="O128" s="66"/>
      <c r="P128" s="66"/>
      <c r="AE128" s="66"/>
    </row>
    <row r="129" spans="3:31" ht="24.75" thickBot="1" x14ac:dyDescent="0.3">
      <c r="C129" s="85" t="s">
        <v>13</v>
      </c>
      <c r="D129" s="86" t="s">
        <v>14</v>
      </c>
      <c r="E129" s="108" t="s">
        <v>69</v>
      </c>
      <c r="F129" s="108" t="s">
        <v>52</v>
      </c>
      <c r="G129" s="108" t="s">
        <v>51</v>
      </c>
      <c r="H129" s="108" t="s">
        <v>70</v>
      </c>
      <c r="I129" s="108" t="s">
        <v>71</v>
      </c>
      <c r="J129" s="108" t="s">
        <v>72</v>
      </c>
      <c r="K129" s="108" t="s">
        <v>60</v>
      </c>
      <c r="L129" s="108" t="s">
        <v>75</v>
      </c>
      <c r="M129" s="108" t="s">
        <v>76</v>
      </c>
      <c r="N129" s="108" t="s">
        <v>47</v>
      </c>
      <c r="O129" s="108" t="s">
        <v>77</v>
      </c>
      <c r="P129" s="108" t="s">
        <v>73</v>
      </c>
      <c r="Q129" s="108" t="s">
        <v>74</v>
      </c>
      <c r="R129" s="108" t="s">
        <v>65</v>
      </c>
      <c r="S129" s="20" t="s">
        <v>63</v>
      </c>
      <c r="T129" s="66"/>
      <c r="AE129" s="66"/>
    </row>
    <row r="130" spans="3:31" x14ac:dyDescent="0.25">
      <c r="C130" s="34">
        <v>2006</v>
      </c>
      <c r="D130" s="102" t="s">
        <v>18</v>
      </c>
      <c r="E130" s="14">
        <f t="shared" ref="E130:E161" si="18">+S8</f>
        <v>2387.8125833333329</v>
      </c>
      <c r="F130" s="22">
        <f t="shared" ref="F130:F161" si="19">+R8</f>
        <v>4328.8887000000004</v>
      </c>
      <c r="G130" s="22">
        <f t="shared" ref="G130:G161" si="20">+Q8</f>
        <v>8404.8727500000023</v>
      </c>
      <c r="H130" s="22">
        <f t="shared" ref="H130:H161" si="21">+SUM(N8,O8,P8)</f>
        <v>9930.0758333333324</v>
      </c>
      <c r="I130" s="22">
        <f t="shared" ref="I130:I161" si="22">+SUM(F8:I8)</f>
        <v>21167.607683333332</v>
      </c>
      <c r="J130" s="22">
        <f t="shared" ref="J130:J161" si="23">+E8</f>
        <v>38934.011416666661</v>
      </c>
      <c r="K130" s="22">
        <f t="shared" ref="K130:K161" si="24">+Z8</f>
        <v>6497.7068499999996</v>
      </c>
      <c r="L130" s="22">
        <f t="shared" ref="L130:L161" si="25">+SUM(Y8,AA8:AB8)</f>
        <v>6902.8720666666668</v>
      </c>
      <c r="M130" s="22">
        <f t="shared" ref="M130:M161" si="26">+SUM(J8:L8)</f>
        <v>14772.970333333335</v>
      </c>
      <c r="N130" s="22">
        <f t="shared" ref="N130:N161" si="27">+M8</f>
        <v>6216.5730166666654</v>
      </c>
      <c r="O130" s="22">
        <f t="shared" ref="O130:O161" si="28">+SUM(U8:W8)</f>
        <v>12440.230383333334</v>
      </c>
      <c r="P130" s="22">
        <f t="shared" ref="P130:P161" si="29">+X8</f>
        <v>1270.0532999999998</v>
      </c>
      <c r="Q130" s="22">
        <f t="shared" ref="Q130:Q161" si="30">+T8</f>
        <v>2977.8558833333336</v>
      </c>
      <c r="R130" s="15">
        <f t="shared" ref="R130:R161" si="31">+AC8</f>
        <v>808.4691499999999</v>
      </c>
      <c r="S130" s="15">
        <f t="shared" ref="S130:S141" si="32">SUM(E130:R130)</f>
        <v>137039.99994999997</v>
      </c>
    </row>
    <row r="131" spans="3:31" x14ac:dyDescent="0.25">
      <c r="C131" s="37"/>
      <c r="D131" s="91" t="s">
        <v>30</v>
      </c>
      <c r="E131" s="16">
        <f t="shared" si="18"/>
        <v>2162.5968666666668</v>
      </c>
      <c r="F131" s="26">
        <f t="shared" si="19"/>
        <v>3863.858166666666</v>
      </c>
      <c r="G131" s="26">
        <f t="shared" si="20"/>
        <v>7440.3236333333325</v>
      </c>
      <c r="H131" s="26">
        <f t="shared" si="21"/>
        <v>8915.1727833333352</v>
      </c>
      <c r="I131" s="26">
        <f t="shared" si="22"/>
        <v>19518.659633333333</v>
      </c>
      <c r="J131" s="26">
        <f t="shared" si="23"/>
        <v>33786.234933333333</v>
      </c>
      <c r="K131" s="26">
        <f t="shared" si="24"/>
        <v>5816.7622833333326</v>
      </c>
      <c r="L131" s="26">
        <f t="shared" si="25"/>
        <v>6088.2266666666665</v>
      </c>
      <c r="M131" s="26">
        <f t="shared" si="26"/>
        <v>13091.177216666667</v>
      </c>
      <c r="N131" s="26">
        <f t="shared" si="27"/>
        <v>5466.183116666668</v>
      </c>
      <c r="O131" s="26">
        <f t="shared" si="28"/>
        <v>10719.6919</v>
      </c>
      <c r="P131" s="26">
        <f t="shared" si="29"/>
        <v>1034.6030666666668</v>
      </c>
      <c r="Q131" s="26">
        <f t="shared" si="30"/>
        <v>2589.7514833333335</v>
      </c>
      <c r="R131" s="104">
        <f t="shared" si="31"/>
        <v>858.36745000000019</v>
      </c>
      <c r="S131" s="104">
        <f t="shared" si="32"/>
        <v>121351.60920000002</v>
      </c>
    </row>
    <row r="132" spans="3:31" x14ac:dyDescent="0.25">
      <c r="C132" s="37"/>
      <c r="D132" s="91" t="s">
        <v>20</v>
      </c>
      <c r="E132" s="16">
        <f t="shared" si="18"/>
        <v>2603.9643166666669</v>
      </c>
      <c r="F132" s="26">
        <f t="shared" si="19"/>
        <v>4659.9328666666661</v>
      </c>
      <c r="G132" s="26">
        <f t="shared" si="20"/>
        <v>9155.5435166666703</v>
      </c>
      <c r="H132" s="26">
        <f t="shared" si="21"/>
        <v>10756.178266666666</v>
      </c>
      <c r="I132" s="26">
        <f t="shared" si="22"/>
        <v>22430.171916666666</v>
      </c>
      <c r="J132" s="26">
        <f t="shared" si="23"/>
        <v>43024.737849999998</v>
      </c>
      <c r="K132" s="26">
        <f t="shared" si="24"/>
        <v>7053.5164333333332</v>
      </c>
      <c r="L132" s="26">
        <f t="shared" si="25"/>
        <v>7695.8191333333334</v>
      </c>
      <c r="M132" s="26">
        <f t="shared" si="26"/>
        <v>16445.672283333337</v>
      </c>
      <c r="N132" s="26">
        <f t="shared" si="27"/>
        <v>6536.6175500000018</v>
      </c>
      <c r="O132" s="26">
        <f t="shared" si="28"/>
        <v>13069.241666666667</v>
      </c>
      <c r="P132" s="26">
        <f t="shared" si="29"/>
        <v>1346.7893000000001</v>
      </c>
      <c r="Q132" s="26">
        <f t="shared" si="30"/>
        <v>3323.9229333333333</v>
      </c>
      <c r="R132" s="104">
        <f t="shared" si="31"/>
        <v>776.34686666666664</v>
      </c>
      <c r="S132" s="104">
        <f t="shared" si="32"/>
        <v>148878.45489999998</v>
      </c>
    </row>
    <row r="133" spans="3:31" x14ac:dyDescent="0.25">
      <c r="C133" s="37"/>
      <c r="D133" s="91" t="s">
        <v>21</v>
      </c>
      <c r="E133" s="16">
        <f t="shared" si="18"/>
        <v>2426.6181166666665</v>
      </c>
      <c r="F133" s="26">
        <f t="shared" si="19"/>
        <v>4365.8407833333331</v>
      </c>
      <c r="G133" s="26">
        <f t="shared" si="20"/>
        <v>8564.8909000000003</v>
      </c>
      <c r="H133" s="26">
        <f t="shared" si="21"/>
        <v>9240.3473666666669</v>
      </c>
      <c r="I133" s="26">
        <f t="shared" si="22"/>
        <v>19978.77715000002</v>
      </c>
      <c r="J133" s="26">
        <f t="shared" si="23"/>
        <v>39292.828549999977</v>
      </c>
      <c r="K133" s="26">
        <f t="shared" si="24"/>
        <v>6044.5047666666642</v>
      </c>
      <c r="L133" s="26">
        <f t="shared" si="25"/>
        <v>6421.4770333333336</v>
      </c>
      <c r="M133" s="26">
        <f t="shared" si="26"/>
        <v>14133.810583333341</v>
      </c>
      <c r="N133" s="26">
        <f t="shared" si="27"/>
        <v>5032.3334500000028</v>
      </c>
      <c r="O133" s="26">
        <f t="shared" si="28"/>
        <v>8815.6901333333335</v>
      </c>
      <c r="P133" s="26">
        <f t="shared" si="29"/>
        <v>991.93601666666643</v>
      </c>
      <c r="Q133" s="26">
        <f t="shared" si="30"/>
        <v>2826.2103999999999</v>
      </c>
      <c r="R133" s="104">
        <f t="shared" si="31"/>
        <v>1.6833333333333333E-3</v>
      </c>
      <c r="S133" s="104">
        <f t="shared" si="32"/>
        <v>128135.26693333333</v>
      </c>
    </row>
    <row r="134" spans="3:31" x14ac:dyDescent="0.25">
      <c r="C134" s="37"/>
      <c r="D134" s="91" t="s">
        <v>22</v>
      </c>
      <c r="E134" s="16">
        <f t="shared" si="18"/>
        <v>2610.4924666666666</v>
      </c>
      <c r="F134" s="26">
        <f t="shared" si="19"/>
        <v>4734.3489333333328</v>
      </c>
      <c r="G134" s="26">
        <f t="shared" si="20"/>
        <v>9116.3635833333228</v>
      </c>
      <c r="H134" s="26">
        <f t="shared" si="21"/>
        <v>9829.8050333333304</v>
      </c>
      <c r="I134" s="26">
        <f t="shared" si="22"/>
        <v>21110.075000000004</v>
      </c>
      <c r="J134" s="26">
        <f t="shared" si="23"/>
        <v>42571.626783333355</v>
      </c>
      <c r="K134" s="26">
        <f t="shared" si="24"/>
        <v>6460.7827999999927</v>
      </c>
      <c r="L134" s="26">
        <f t="shared" si="25"/>
        <v>6865.7222500000007</v>
      </c>
      <c r="M134" s="26">
        <f t="shared" si="26"/>
        <v>15227.13153333335</v>
      </c>
      <c r="N134" s="26">
        <f t="shared" si="27"/>
        <v>5465.5862333333334</v>
      </c>
      <c r="O134" s="26">
        <f t="shared" si="28"/>
        <v>9632.3678833333324</v>
      </c>
      <c r="P134" s="26">
        <f t="shared" si="29"/>
        <v>1063.4481000000005</v>
      </c>
      <c r="Q134" s="26">
        <f t="shared" si="30"/>
        <v>3013.9163499999991</v>
      </c>
      <c r="R134" s="104">
        <f t="shared" si="31"/>
        <v>5.0000000000000001E-4</v>
      </c>
      <c r="S134" s="104">
        <f t="shared" si="32"/>
        <v>137701.66745000001</v>
      </c>
    </row>
    <row r="135" spans="3:31" x14ac:dyDescent="0.25">
      <c r="C135" s="37"/>
      <c r="D135" s="91" t="s">
        <v>23</v>
      </c>
      <c r="E135" s="16">
        <f t="shared" si="18"/>
        <v>2445.2201333333333</v>
      </c>
      <c r="F135" s="26">
        <f t="shared" si="19"/>
        <v>4454.0387833333261</v>
      </c>
      <c r="G135" s="26">
        <f t="shared" si="20"/>
        <v>8502.8148666666657</v>
      </c>
      <c r="H135" s="26">
        <f t="shared" si="21"/>
        <v>9038.7227833333254</v>
      </c>
      <c r="I135" s="26">
        <f t="shared" si="22"/>
        <v>19784.886133333337</v>
      </c>
      <c r="J135" s="26">
        <f t="shared" si="23"/>
        <v>39266.129250000071</v>
      </c>
      <c r="K135" s="26">
        <f t="shared" si="24"/>
        <v>5997.0961166666684</v>
      </c>
      <c r="L135" s="26">
        <f t="shared" si="25"/>
        <v>6384.6403833333361</v>
      </c>
      <c r="M135" s="26">
        <f t="shared" si="26"/>
        <v>14376.071033333326</v>
      </c>
      <c r="N135" s="26">
        <f t="shared" si="27"/>
        <v>5161.9443000000001</v>
      </c>
      <c r="O135" s="26">
        <f t="shared" si="28"/>
        <v>8980.252199999999</v>
      </c>
      <c r="P135" s="26">
        <f t="shared" si="29"/>
        <v>1001.2762999999997</v>
      </c>
      <c r="Q135" s="26">
        <f t="shared" si="30"/>
        <v>2830.2861999999959</v>
      </c>
      <c r="R135" s="104">
        <f t="shared" si="31"/>
        <v>4.8499999999999993E-3</v>
      </c>
      <c r="S135" s="104">
        <f t="shared" si="32"/>
        <v>128223.38333333339</v>
      </c>
    </row>
    <row r="136" spans="3:31" x14ac:dyDescent="0.25">
      <c r="C136" s="37"/>
      <c r="D136" s="91" t="s">
        <v>24</v>
      </c>
      <c r="E136" s="16">
        <f t="shared" si="18"/>
        <v>2474.5628833333335</v>
      </c>
      <c r="F136" s="26">
        <f t="shared" si="19"/>
        <v>4365.4745666666686</v>
      </c>
      <c r="G136" s="26">
        <f t="shared" si="20"/>
        <v>8462.3388833333247</v>
      </c>
      <c r="H136" s="26">
        <f t="shared" si="21"/>
        <v>9173.2873166666614</v>
      </c>
      <c r="I136" s="26">
        <f t="shared" si="22"/>
        <v>19514.416083333334</v>
      </c>
      <c r="J136" s="26">
        <f t="shared" si="23"/>
        <v>40109.979616666591</v>
      </c>
      <c r="K136" s="26">
        <f t="shared" si="24"/>
        <v>6139.308100000002</v>
      </c>
      <c r="L136" s="26">
        <f t="shared" si="25"/>
        <v>6382.218350000001</v>
      </c>
      <c r="M136" s="26">
        <f t="shared" si="26"/>
        <v>14610.762299999995</v>
      </c>
      <c r="N136" s="26">
        <f t="shared" si="27"/>
        <v>5271.3321999999953</v>
      </c>
      <c r="O136" s="26">
        <f t="shared" si="28"/>
        <v>9281.4888166666715</v>
      </c>
      <c r="P136" s="26">
        <f t="shared" si="29"/>
        <v>1008.0976000000001</v>
      </c>
      <c r="Q136" s="26">
        <f t="shared" si="30"/>
        <v>2839.6651666666667</v>
      </c>
      <c r="R136" s="104">
        <f t="shared" si="31"/>
        <v>0.15709999999999996</v>
      </c>
      <c r="S136" s="104">
        <f t="shared" si="32"/>
        <v>129633.0889833332</v>
      </c>
    </row>
    <row r="137" spans="3:31" x14ac:dyDescent="0.25">
      <c r="C137" s="37"/>
      <c r="D137" s="91" t="s">
        <v>25</v>
      </c>
      <c r="E137" s="16">
        <f t="shared" si="18"/>
        <v>2085.9560666666666</v>
      </c>
      <c r="F137" s="26">
        <f t="shared" si="19"/>
        <v>3928.9960500000038</v>
      </c>
      <c r="G137" s="26">
        <f t="shared" si="20"/>
        <v>7619.0029833333401</v>
      </c>
      <c r="H137" s="26">
        <f t="shared" si="21"/>
        <v>8245.8548666666647</v>
      </c>
      <c r="I137" s="26">
        <f t="shared" si="22"/>
        <v>17233.357649999969</v>
      </c>
      <c r="J137" s="26">
        <f t="shared" si="23"/>
        <v>37937.107366666656</v>
      </c>
      <c r="K137" s="26">
        <f t="shared" si="24"/>
        <v>5708.5791499999914</v>
      </c>
      <c r="L137" s="26">
        <f t="shared" si="25"/>
        <v>5640.8705333333337</v>
      </c>
      <c r="M137" s="26">
        <f t="shared" si="26"/>
        <v>13035.901066666665</v>
      </c>
      <c r="N137" s="26">
        <f t="shared" si="27"/>
        <v>4670.4175666666642</v>
      </c>
      <c r="O137" s="26">
        <f t="shared" si="28"/>
        <v>8859.7465166666661</v>
      </c>
      <c r="P137" s="26">
        <f t="shared" si="29"/>
        <v>981.31021666666663</v>
      </c>
      <c r="Q137" s="26">
        <f t="shared" si="30"/>
        <v>2609.3529666666686</v>
      </c>
      <c r="R137" s="104">
        <f t="shared" si="31"/>
        <v>3.3983333333333338E-2</v>
      </c>
      <c r="S137" s="104">
        <f t="shared" si="32"/>
        <v>118556.48698333329</v>
      </c>
    </row>
    <row r="138" spans="3:31" x14ac:dyDescent="0.25">
      <c r="C138" s="37"/>
      <c r="D138" s="91" t="s">
        <v>26</v>
      </c>
      <c r="E138" s="16">
        <f t="shared" si="18"/>
        <v>2243.4929666666658</v>
      </c>
      <c r="F138" s="26">
        <f t="shared" si="19"/>
        <v>3931.1660000000024</v>
      </c>
      <c r="G138" s="26">
        <f t="shared" si="20"/>
        <v>7803.4085499999983</v>
      </c>
      <c r="H138" s="26">
        <f t="shared" si="21"/>
        <v>8475.9687166666736</v>
      </c>
      <c r="I138" s="26">
        <f t="shared" si="22"/>
        <v>17866.062700000009</v>
      </c>
      <c r="J138" s="26">
        <f t="shared" si="23"/>
        <v>36899.641149999981</v>
      </c>
      <c r="K138" s="26">
        <f t="shared" si="24"/>
        <v>5516.6573333333317</v>
      </c>
      <c r="L138" s="26">
        <f t="shared" si="25"/>
        <v>5718.3622333333342</v>
      </c>
      <c r="M138" s="26">
        <f t="shared" si="26"/>
        <v>13093.504516666668</v>
      </c>
      <c r="N138" s="26">
        <f t="shared" si="27"/>
        <v>4725.8349666666672</v>
      </c>
      <c r="O138" s="26">
        <f t="shared" si="28"/>
        <v>8462.893783333333</v>
      </c>
      <c r="P138" s="26">
        <f t="shared" si="29"/>
        <v>924.63076666666643</v>
      </c>
      <c r="Q138" s="26">
        <f t="shared" si="30"/>
        <v>2661.5280999999995</v>
      </c>
      <c r="R138" s="104">
        <f t="shared" si="31"/>
        <v>4.9450000000000001E-2</v>
      </c>
      <c r="S138" s="104">
        <f t="shared" si="32"/>
        <v>118323.20123333334</v>
      </c>
    </row>
    <row r="139" spans="3:31" x14ac:dyDescent="0.25">
      <c r="C139" s="37"/>
      <c r="D139" s="91" t="s">
        <v>27</v>
      </c>
      <c r="E139" s="16">
        <f t="shared" si="18"/>
        <v>2378.7899500000003</v>
      </c>
      <c r="F139" s="26">
        <f t="shared" si="19"/>
        <v>4241.2230833333351</v>
      </c>
      <c r="G139" s="26">
        <f t="shared" si="20"/>
        <v>8343.1929999999993</v>
      </c>
      <c r="H139" s="26">
        <f t="shared" si="21"/>
        <v>9163.6171833333319</v>
      </c>
      <c r="I139" s="26">
        <f t="shared" si="22"/>
        <v>19217.829883333332</v>
      </c>
      <c r="J139" s="26">
        <f t="shared" si="23"/>
        <v>40070.277616666732</v>
      </c>
      <c r="K139" s="26">
        <f t="shared" si="24"/>
        <v>5863.2560166666744</v>
      </c>
      <c r="L139" s="26">
        <f t="shared" si="25"/>
        <v>6189.4681166666624</v>
      </c>
      <c r="M139" s="26">
        <f t="shared" si="26"/>
        <v>14043.005683333346</v>
      </c>
      <c r="N139" s="26">
        <f t="shared" si="27"/>
        <v>5053.2232333333359</v>
      </c>
      <c r="O139" s="26">
        <f t="shared" si="28"/>
        <v>9239.420316666663</v>
      </c>
      <c r="P139" s="26">
        <f t="shared" si="29"/>
        <v>996.89533333333316</v>
      </c>
      <c r="Q139" s="26">
        <f t="shared" si="30"/>
        <v>2830.5019999999995</v>
      </c>
      <c r="R139" s="104">
        <f t="shared" si="31"/>
        <v>4.3166666666666666E-3</v>
      </c>
      <c r="S139" s="104">
        <f t="shared" si="32"/>
        <v>127630.70573333341</v>
      </c>
    </row>
    <row r="140" spans="3:31" x14ac:dyDescent="0.25">
      <c r="C140" s="37"/>
      <c r="D140" s="91" t="s">
        <v>28</v>
      </c>
      <c r="E140" s="16">
        <f t="shared" si="18"/>
        <v>2264.2082166666669</v>
      </c>
      <c r="F140" s="26">
        <f t="shared" si="19"/>
        <v>4123.2062333333333</v>
      </c>
      <c r="G140" s="26">
        <f t="shared" si="20"/>
        <v>8076.8685666666734</v>
      </c>
      <c r="H140" s="26">
        <f t="shared" si="21"/>
        <v>8909.8032666666659</v>
      </c>
      <c r="I140" s="26">
        <f t="shared" si="22"/>
        <v>18675.523183333331</v>
      </c>
      <c r="J140" s="26">
        <f t="shared" si="23"/>
        <v>39259.217399999972</v>
      </c>
      <c r="K140" s="26">
        <f t="shared" si="24"/>
        <v>5667.8118166666618</v>
      </c>
      <c r="L140" s="26">
        <f t="shared" si="25"/>
        <v>6008.0714999999991</v>
      </c>
      <c r="M140" s="26">
        <f t="shared" si="26"/>
        <v>13560.066550000007</v>
      </c>
      <c r="N140" s="26">
        <f t="shared" si="27"/>
        <v>4840.6742000000013</v>
      </c>
      <c r="O140" s="26">
        <f t="shared" si="28"/>
        <v>8862.6951999999983</v>
      </c>
      <c r="P140" s="26">
        <f t="shared" si="29"/>
        <v>988.35964999999965</v>
      </c>
      <c r="Q140" s="26">
        <f t="shared" si="30"/>
        <v>2667.494283333333</v>
      </c>
      <c r="R140" s="104">
        <f t="shared" si="31"/>
        <v>7.7549999999999994E-2</v>
      </c>
      <c r="S140" s="104">
        <f t="shared" si="32"/>
        <v>123904.07761666665</v>
      </c>
    </row>
    <row r="141" spans="3:31" x14ac:dyDescent="0.25">
      <c r="C141" s="37"/>
      <c r="D141" s="91" t="s">
        <v>29</v>
      </c>
      <c r="E141" s="16">
        <f t="shared" si="18"/>
        <v>2250.3233333333342</v>
      </c>
      <c r="F141" s="26">
        <f t="shared" si="19"/>
        <v>4103.9971999999989</v>
      </c>
      <c r="G141" s="26">
        <f t="shared" si="20"/>
        <v>8045.2805666666691</v>
      </c>
      <c r="H141" s="26">
        <f t="shared" si="21"/>
        <v>8970.195516666663</v>
      </c>
      <c r="I141" s="26">
        <f t="shared" si="22"/>
        <v>18792.001066666653</v>
      </c>
      <c r="J141" s="26">
        <f t="shared" si="23"/>
        <v>38182.790966666653</v>
      </c>
      <c r="K141" s="26">
        <f t="shared" si="24"/>
        <v>5636.4993666666705</v>
      </c>
      <c r="L141" s="26">
        <f t="shared" si="25"/>
        <v>5859.691383333331</v>
      </c>
      <c r="M141" s="26">
        <f t="shared" si="26"/>
        <v>13671.376666666658</v>
      </c>
      <c r="N141" s="26">
        <f t="shared" si="27"/>
        <v>4866.9965166666716</v>
      </c>
      <c r="O141" s="26">
        <f t="shared" si="28"/>
        <v>8684.1810333333306</v>
      </c>
      <c r="P141" s="26">
        <f t="shared" si="29"/>
        <v>953.13263333333418</v>
      </c>
      <c r="Q141" s="26">
        <f t="shared" si="30"/>
        <v>2714.0986666666663</v>
      </c>
      <c r="R141" s="104">
        <f t="shared" si="31"/>
        <v>2.15E-3</v>
      </c>
      <c r="S141" s="104">
        <f t="shared" si="32"/>
        <v>122730.56706666663</v>
      </c>
    </row>
    <row r="142" spans="3:31" ht="15.75" thickBot="1" x14ac:dyDescent="0.3">
      <c r="C142" s="41" t="s">
        <v>31</v>
      </c>
      <c r="D142" s="103"/>
      <c r="E142" s="29">
        <f t="shared" si="18"/>
        <v>28334.037899999996</v>
      </c>
      <c r="F142" s="31">
        <f t="shared" si="19"/>
        <v>51100.971366666665</v>
      </c>
      <c r="G142" s="31">
        <f t="shared" si="20"/>
        <v>99534.901799999992</v>
      </c>
      <c r="H142" s="31">
        <f t="shared" si="21"/>
        <v>110649.02893333332</v>
      </c>
      <c r="I142" s="31">
        <f t="shared" si="22"/>
        <v>235289.36808333331</v>
      </c>
      <c r="J142" s="31">
        <f t="shared" si="23"/>
        <v>469334.58289999998</v>
      </c>
      <c r="K142" s="31">
        <f t="shared" si="24"/>
        <v>72402.48103333333</v>
      </c>
      <c r="L142" s="31">
        <f t="shared" si="25"/>
        <v>76157.43965</v>
      </c>
      <c r="M142" s="31">
        <f t="shared" si="26"/>
        <v>170061.44976666669</v>
      </c>
      <c r="N142" s="31">
        <f t="shared" si="27"/>
        <v>63307.716350000017</v>
      </c>
      <c r="O142" s="31">
        <f t="shared" si="28"/>
        <v>117047.89983333333</v>
      </c>
      <c r="P142" s="31">
        <f t="shared" si="29"/>
        <v>12560.532283333336</v>
      </c>
      <c r="Q142" s="31">
        <f t="shared" si="30"/>
        <v>33884.58443333333</v>
      </c>
      <c r="R142" s="105">
        <f t="shared" si="31"/>
        <v>2443.5150499999995</v>
      </c>
      <c r="S142" s="106">
        <f>SUM(S130:S141)</f>
        <v>1542108.5093833336</v>
      </c>
    </row>
    <row r="143" spans="3:31" x14ac:dyDescent="0.25">
      <c r="C143" s="37">
        <v>2007</v>
      </c>
      <c r="D143" s="91" t="s">
        <v>18</v>
      </c>
      <c r="E143" s="16">
        <f t="shared" si="18"/>
        <v>2223.7609500000003</v>
      </c>
      <c r="F143" s="26">
        <f t="shared" si="19"/>
        <v>4049.5554666666612</v>
      </c>
      <c r="G143" s="26">
        <f t="shared" si="20"/>
        <v>7933.3473499999845</v>
      </c>
      <c r="H143" s="26">
        <f t="shared" si="21"/>
        <v>9340.4778833333366</v>
      </c>
      <c r="I143" s="26">
        <f t="shared" si="22"/>
        <v>20428.192700000014</v>
      </c>
      <c r="J143" s="26">
        <f t="shared" si="23"/>
        <v>40664.726483333339</v>
      </c>
      <c r="K143" s="26">
        <f t="shared" si="24"/>
        <v>5919.0070333333333</v>
      </c>
      <c r="L143" s="26">
        <f t="shared" si="25"/>
        <v>6172.1635499999993</v>
      </c>
      <c r="M143" s="26">
        <f t="shared" si="26"/>
        <v>13927.981749999997</v>
      </c>
      <c r="N143" s="26">
        <f t="shared" si="27"/>
        <v>5185.1030999999994</v>
      </c>
      <c r="O143" s="26">
        <f t="shared" si="28"/>
        <v>8980.5863333333327</v>
      </c>
      <c r="P143" s="26">
        <f t="shared" si="29"/>
        <v>922.26958333333323</v>
      </c>
      <c r="Q143" s="26">
        <f t="shared" si="30"/>
        <v>2533.2711500000005</v>
      </c>
      <c r="R143" s="104">
        <f t="shared" si="31"/>
        <v>1.3666666666666666E-2</v>
      </c>
      <c r="S143" s="104">
        <f t="shared" ref="S143:S154" si="33">SUM(E143:R143)</f>
        <v>128280.45699999997</v>
      </c>
    </row>
    <row r="144" spans="3:31" x14ac:dyDescent="0.25">
      <c r="C144" s="37"/>
      <c r="D144" s="91" t="s">
        <v>30</v>
      </c>
      <c r="E144" s="16">
        <f t="shared" si="18"/>
        <v>1901.4289833333335</v>
      </c>
      <c r="F144" s="26">
        <f t="shared" si="19"/>
        <v>3458.0824499999999</v>
      </c>
      <c r="G144" s="26">
        <f t="shared" si="20"/>
        <v>6752.7915333333331</v>
      </c>
      <c r="H144" s="26">
        <f t="shared" si="21"/>
        <v>7833.32215</v>
      </c>
      <c r="I144" s="26">
        <f t="shared" si="22"/>
        <v>17760.93921666668</v>
      </c>
      <c r="J144" s="26">
        <f t="shared" si="23"/>
        <v>33034.697316666643</v>
      </c>
      <c r="K144" s="26">
        <f t="shared" si="24"/>
        <v>5018.792783333336</v>
      </c>
      <c r="L144" s="26">
        <f t="shared" si="25"/>
        <v>5192.494866666666</v>
      </c>
      <c r="M144" s="26">
        <f t="shared" si="26"/>
        <v>11653.293066666665</v>
      </c>
      <c r="N144" s="26">
        <f t="shared" si="27"/>
        <v>4313.949566666668</v>
      </c>
      <c r="O144" s="26">
        <f t="shared" si="28"/>
        <v>7501.2086999999992</v>
      </c>
      <c r="P144" s="26">
        <f t="shared" si="29"/>
        <v>734.50861666666674</v>
      </c>
      <c r="Q144" s="26">
        <f t="shared" si="30"/>
        <v>2141.2233333333356</v>
      </c>
      <c r="R144" s="104">
        <f t="shared" si="31"/>
        <v>1.4383333333333333E-2</v>
      </c>
      <c r="S144" s="104">
        <f t="shared" si="33"/>
        <v>107296.74696666666</v>
      </c>
    </row>
    <row r="145" spans="3:19" x14ac:dyDescent="0.25">
      <c r="C145" s="37"/>
      <c r="D145" s="91" t="s">
        <v>20</v>
      </c>
      <c r="E145" s="16">
        <f t="shared" si="18"/>
        <v>2334.0676000000017</v>
      </c>
      <c r="F145" s="26">
        <f t="shared" si="19"/>
        <v>4269.65311666666</v>
      </c>
      <c r="G145" s="26">
        <f t="shared" si="20"/>
        <v>8231.5827166666659</v>
      </c>
      <c r="H145" s="26">
        <f t="shared" si="21"/>
        <v>9335.1378666666642</v>
      </c>
      <c r="I145" s="26">
        <f t="shared" si="22"/>
        <v>19804.446849999971</v>
      </c>
      <c r="J145" s="26">
        <f t="shared" si="23"/>
        <v>41614.343216666719</v>
      </c>
      <c r="K145" s="26">
        <f t="shared" si="24"/>
        <v>6030.8337333333429</v>
      </c>
      <c r="L145" s="26">
        <f t="shared" si="25"/>
        <v>6403.1386999999986</v>
      </c>
      <c r="M145" s="26">
        <f t="shared" si="26"/>
        <v>14334.790499999996</v>
      </c>
      <c r="N145" s="26">
        <f t="shared" si="27"/>
        <v>5122.2714000000033</v>
      </c>
      <c r="O145" s="26">
        <f t="shared" si="28"/>
        <v>9068.7728666666699</v>
      </c>
      <c r="P145" s="26">
        <f t="shared" si="29"/>
        <v>931.50064999999995</v>
      </c>
      <c r="Q145" s="26">
        <f t="shared" si="30"/>
        <v>2738.1184833333332</v>
      </c>
      <c r="R145" s="104">
        <f t="shared" si="31"/>
        <v>6.0000000000000001E-3</v>
      </c>
      <c r="S145" s="104">
        <f t="shared" si="33"/>
        <v>130218.66370000002</v>
      </c>
    </row>
    <row r="146" spans="3:19" x14ac:dyDescent="0.25">
      <c r="C146" s="37"/>
      <c r="D146" s="91" t="s">
        <v>21</v>
      </c>
      <c r="E146" s="16">
        <f t="shared" si="18"/>
        <v>2207.2357666666685</v>
      </c>
      <c r="F146" s="26">
        <f t="shared" si="19"/>
        <v>3995.4283833333334</v>
      </c>
      <c r="G146" s="26">
        <f t="shared" si="20"/>
        <v>7752.2119333333349</v>
      </c>
      <c r="H146" s="26">
        <f t="shared" si="21"/>
        <v>8632.4628333333276</v>
      </c>
      <c r="I146" s="26">
        <f t="shared" si="22"/>
        <v>18065.797066666659</v>
      </c>
      <c r="J146" s="26">
        <f t="shared" si="23"/>
        <v>39341.599950000003</v>
      </c>
      <c r="K146" s="26">
        <f t="shared" si="24"/>
        <v>5489.0825500000019</v>
      </c>
      <c r="L146" s="26">
        <f t="shared" si="25"/>
        <v>5779.8346500000016</v>
      </c>
      <c r="M146" s="26">
        <f t="shared" si="26"/>
        <v>13195.214616666666</v>
      </c>
      <c r="N146" s="26">
        <f t="shared" si="27"/>
        <v>4699.463733333333</v>
      </c>
      <c r="O146" s="26">
        <f t="shared" si="28"/>
        <v>8318.115850000002</v>
      </c>
      <c r="P146" s="26">
        <f t="shared" si="29"/>
        <v>889.66578333333382</v>
      </c>
      <c r="Q146" s="26">
        <f t="shared" si="30"/>
        <v>2653.3659666666663</v>
      </c>
      <c r="R146" s="104">
        <f t="shared" si="31"/>
        <v>1.3833333333333332E-3</v>
      </c>
      <c r="S146" s="104">
        <f t="shared" si="33"/>
        <v>121019.48046666668</v>
      </c>
    </row>
    <row r="147" spans="3:19" x14ac:dyDescent="0.25">
      <c r="C147" s="37"/>
      <c r="D147" s="91" t="s">
        <v>22</v>
      </c>
      <c r="E147" s="16">
        <f t="shared" si="18"/>
        <v>2275.2115999999974</v>
      </c>
      <c r="F147" s="26">
        <f t="shared" si="19"/>
        <v>4231.7541499999961</v>
      </c>
      <c r="G147" s="26">
        <f t="shared" si="20"/>
        <v>8237.9598999999998</v>
      </c>
      <c r="H147" s="26">
        <f t="shared" si="21"/>
        <v>9081.7049499999939</v>
      </c>
      <c r="I147" s="26">
        <f t="shared" si="22"/>
        <v>18777.060133333325</v>
      </c>
      <c r="J147" s="26">
        <f t="shared" si="23"/>
        <v>41335.843150000001</v>
      </c>
      <c r="K147" s="26">
        <f t="shared" si="24"/>
        <v>5700.2283166666712</v>
      </c>
      <c r="L147" s="26">
        <f t="shared" si="25"/>
        <v>6032.5571500000042</v>
      </c>
      <c r="M147" s="26">
        <f t="shared" si="26"/>
        <v>13673.310416666665</v>
      </c>
      <c r="N147" s="26">
        <f t="shared" si="27"/>
        <v>4866.144783333335</v>
      </c>
      <c r="O147" s="26">
        <f t="shared" si="28"/>
        <v>8609.4896166666658</v>
      </c>
      <c r="P147" s="26">
        <f t="shared" si="29"/>
        <v>872.26491666666652</v>
      </c>
      <c r="Q147" s="26">
        <f t="shared" si="30"/>
        <v>2769.8525499999982</v>
      </c>
      <c r="R147" s="104">
        <f t="shared" si="31"/>
        <v>1.0666666666666667E-3</v>
      </c>
      <c r="S147" s="104">
        <f t="shared" si="33"/>
        <v>126463.38269999999</v>
      </c>
    </row>
    <row r="148" spans="3:19" x14ac:dyDescent="0.25">
      <c r="C148" s="37"/>
      <c r="D148" s="91" t="s">
        <v>23</v>
      </c>
      <c r="E148" s="16">
        <f t="shared" si="18"/>
        <v>2197.2496333333356</v>
      </c>
      <c r="F148" s="26">
        <f t="shared" si="19"/>
        <v>4124.5248499999998</v>
      </c>
      <c r="G148" s="26">
        <f t="shared" si="20"/>
        <v>7917.7417500000065</v>
      </c>
      <c r="H148" s="26">
        <f t="shared" si="21"/>
        <v>8662.1936333333342</v>
      </c>
      <c r="I148" s="26">
        <f t="shared" si="22"/>
        <v>17971.753716666652</v>
      </c>
      <c r="J148" s="26">
        <f t="shared" si="23"/>
        <v>40425.901216666702</v>
      </c>
      <c r="K148" s="26">
        <f t="shared" si="24"/>
        <v>5521.6328500000027</v>
      </c>
      <c r="L148" s="26">
        <f t="shared" si="25"/>
        <v>5794.9273166666699</v>
      </c>
      <c r="M148" s="26">
        <f t="shared" si="26"/>
        <v>13232.39466666666</v>
      </c>
      <c r="N148" s="26">
        <f t="shared" si="27"/>
        <v>4675.5959999999986</v>
      </c>
      <c r="O148" s="26">
        <f t="shared" si="28"/>
        <v>8363.0871999999981</v>
      </c>
      <c r="P148" s="26">
        <f t="shared" si="29"/>
        <v>849.55949999999962</v>
      </c>
      <c r="Q148" s="26">
        <f t="shared" si="30"/>
        <v>2725.6469999999999</v>
      </c>
      <c r="R148" s="104">
        <f t="shared" si="31"/>
        <v>0</v>
      </c>
      <c r="S148" s="104">
        <f t="shared" si="33"/>
        <v>122462.20933333338</v>
      </c>
    </row>
    <row r="149" spans="3:19" x14ac:dyDescent="0.25">
      <c r="C149" s="37"/>
      <c r="D149" s="91" t="s">
        <v>24</v>
      </c>
      <c r="E149" s="16">
        <f t="shared" si="18"/>
        <v>2596.0347666666662</v>
      </c>
      <c r="F149" s="26">
        <f t="shared" si="19"/>
        <v>4897.8603666666631</v>
      </c>
      <c r="G149" s="26">
        <f t="shared" si="20"/>
        <v>9191.1047666666764</v>
      </c>
      <c r="H149" s="26">
        <f t="shared" si="21"/>
        <v>10150.784066666673</v>
      </c>
      <c r="I149" s="26">
        <f t="shared" si="22"/>
        <v>21044.806199999992</v>
      </c>
      <c r="J149" s="26">
        <f t="shared" si="23"/>
        <v>47422.121833333353</v>
      </c>
      <c r="K149" s="26">
        <f t="shared" si="24"/>
        <v>6357.9946666666619</v>
      </c>
      <c r="L149" s="26">
        <f t="shared" si="25"/>
        <v>6712.4416666666666</v>
      </c>
      <c r="M149" s="26">
        <f t="shared" si="26"/>
        <v>15457.165433333348</v>
      </c>
      <c r="N149" s="26">
        <f t="shared" si="27"/>
        <v>5379.9736166666744</v>
      </c>
      <c r="O149" s="26">
        <f t="shared" si="28"/>
        <v>9005.9204333333309</v>
      </c>
      <c r="P149" s="26">
        <f t="shared" si="29"/>
        <v>852.9028000000003</v>
      </c>
      <c r="Q149" s="26">
        <f t="shared" si="30"/>
        <v>3163.9273999999982</v>
      </c>
      <c r="R149" s="104">
        <f t="shared" si="31"/>
        <v>2.9999999999999997E-4</v>
      </c>
      <c r="S149" s="104">
        <f t="shared" si="33"/>
        <v>142233.0383166667</v>
      </c>
    </row>
    <row r="150" spans="3:19" x14ac:dyDescent="0.25">
      <c r="C150" s="37"/>
      <c r="D150" s="91" t="s">
        <v>25</v>
      </c>
      <c r="E150" s="16">
        <f t="shared" si="18"/>
        <v>2275.7218666666663</v>
      </c>
      <c r="F150" s="26">
        <f t="shared" si="19"/>
        <v>4227.5355833333342</v>
      </c>
      <c r="G150" s="26">
        <f t="shared" si="20"/>
        <v>7539.7434500000008</v>
      </c>
      <c r="H150" s="26">
        <f t="shared" si="21"/>
        <v>9096.5337833333324</v>
      </c>
      <c r="I150" s="26">
        <f t="shared" si="22"/>
        <v>18847.514150000006</v>
      </c>
      <c r="J150" s="26">
        <f t="shared" si="23"/>
        <v>41413.081383333287</v>
      </c>
      <c r="K150" s="26">
        <f t="shared" si="24"/>
        <v>5750.6132499999985</v>
      </c>
      <c r="L150" s="26">
        <f t="shared" si="25"/>
        <v>6082.6626333333352</v>
      </c>
      <c r="M150" s="26">
        <f t="shared" si="26"/>
        <v>13913.684966666666</v>
      </c>
      <c r="N150" s="26">
        <f t="shared" si="27"/>
        <v>5041.5850666666665</v>
      </c>
      <c r="O150" s="26">
        <f t="shared" si="28"/>
        <v>8860.2630333333327</v>
      </c>
      <c r="P150" s="26">
        <f t="shared" si="29"/>
        <v>836.03278333333299</v>
      </c>
      <c r="Q150" s="26">
        <f t="shared" si="30"/>
        <v>2835.2611333333334</v>
      </c>
      <c r="R150" s="104">
        <f t="shared" si="31"/>
        <v>1.8433333333333333E-2</v>
      </c>
      <c r="S150" s="104">
        <f t="shared" si="33"/>
        <v>126720.25151666663</v>
      </c>
    </row>
    <row r="151" spans="3:19" x14ac:dyDescent="0.25">
      <c r="C151" s="37"/>
      <c r="D151" s="91" t="s">
        <v>26</v>
      </c>
      <c r="E151" s="16">
        <f t="shared" si="18"/>
        <v>1978.0860833333334</v>
      </c>
      <c r="F151" s="26">
        <f t="shared" si="19"/>
        <v>3635.132933333336</v>
      </c>
      <c r="G151" s="26">
        <f t="shared" si="20"/>
        <v>6908.2218666666622</v>
      </c>
      <c r="H151" s="26">
        <f t="shared" si="21"/>
        <v>7711.7582833333336</v>
      </c>
      <c r="I151" s="26">
        <f t="shared" si="22"/>
        <v>16386.845349999992</v>
      </c>
      <c r="J151" s="26">
        <f t="shared" si="23"/>
        <v>34803.866883333329</v>
      </c>
      <c r="K151" s="26">
        <f t="shared" si="24"/>
        <v>4821.4404999999997</v>
      </c>
      <c r="L151" s="26">
        <f t="shared" si="25"/>
        <v>5127.2130833333322</v>
      </c>
      <c r="M151" s="26">
        <f t="shared" si="26"/>
        <v>11710.642733333321</v>
      </c>
      <c r="N151" s="26">
        <f t="shared" si="27"/>
        <v>4276.8540500000008</v>
      </c>
      <c r="O151" s="26">
        <f t="shared" si="28"/>
        <v>7488.8296833333343</v>
      </c>
      <c r="P151" s="26">
        <f t="shared" si="29"/>
        <v>706.94935000000032</v>
      </c>
      <c r="Q151" s="26">
        <f t="shared" si="30"/>
        <v>2544.7332333333366</v>
      </c>
      <c r="R151" s="104">
        <f t="shared" si="31"/>
        <v>1.6266666666666665E-2</v>
      </c>
      <c r="S151" s="104">
        <f t="shared" si="33"/>
        <v>108100.59029999997</v>
      </c>
    </row>
    <row r="152" spans="3:19" x14ac:dyDescent="0.25">
      <c r="C152" s="37"/>
      <c r="D152" s="91" t="s">
        <v>27</v>
      </c>
      <c r="E152" s="16">
        <f t="shared" si="18"/>
        <v>2007.3904</v>
      </c>
      <c r="F152" s="26">
        <f t="shared" si="19"/>
        <v>3764.8970666666632</v>
      </c>
      <c r="G152" s="26">
        <f t="shared" si="20"/>
        <v>7033.2009166666667</v>
      </c>
      <c r="H152" s="26">
        <f t="shared" si="21"/>
        <v>7705.3541666666688</v>
      </c>
      <c r="I152" s="26">
        <f t="shared" si="22"/>
        <v>15440.138066666666</v>
      </c>
      <c r="J152" s="26">
        <f t="shared" si="23"/>
        <v>34837.645000000077</v>
      </c>
      <c r="K152" s="26">
        <f t="shared" si="24"/>
        <v>4499.0140999999949</v>
      </c>
      <c r="L152" s="26">
        <f t="shared" si="25"/>
        <v>5115.4303833333315</v>
      </c>
      <c r="M152" s="26">
        <f t="shared" si="26"/>
        <v>10974.913183333338</v>
      </c>
      <c r="N152" s="26">
        <f t="shared" si="27"/>
        <v>3517.1594333333337</v>
      </c>
      <c r="O152" s="26">
        <f t="shared" si="28"/>
        <v>4667.0827666666637</v>
      </c>
      <c r="P152" s="26">
        <f t="shared" si="29"/>
        <v>466.22683333333339</v>
      </c>
      <c r="Q152" s="26">
        <f t="shared" si="30"/>
        <v>2248.9773666666674</v>
      </c>
      <c r="R152" s="104">
        <f t="shared" si="31"/>
        <v>0</v>
      </c>
      <c r="S152" s="104">
        <f t="shared" si="33"/>
        <v>102277.42968333341</v>
      </c>
    </row>
    <row r="153" spans="3:19" x14ac:dyDescent="0.25">
      <c r="C153" s="37"/>
      <c r="D153" s="91" t="s">
        <v>28</v>
      </c>
      <c r="E153" s="16">
        <f t="shared" si="18"/>
        <v>2047.3818333333336</v>
      </c>
      <c r="F153" s="26">
        <f t="shared" si="19"/>
        <v>3827.1542666666637</v>
      </c>
      <c r="G153" s="26">
        <f t="shared" si="20"/>
        <v>7006.4208833333332</v>
      </c>
      <c r="H153" s="26">
        <f t="shared" si="21"/>
        <v>7680.8482000000022</v>
      </c>
      <c r="I153" s="26">
        <f t="shared" si="22"/>
        <v>15556.455999999984</v>
      </c>
      <c r="J153" s="26">
        <f t="shared" si="23"/>
        <v>34426.024333333364</v>
      </c>
      <c r="K153" s="26">
        <f t="shared" si="24"/>
        <v>4406.6162999999997</v>
      </c>
      <c r="L153" s="26">
        <f t="shared" si="25"/>
        <v>5044.6727666666666</v>
      </c>
      <c r="M153" s="26">
        <f t="shared" si="26"/>
        <v>10743.520133333326</v>
      </c>
      <c r="N153" s="26">
        <f t="shared" si="27"/>
        <v>3261.4271333333331</v>
      </c>
      <c r="O153" s="26">
        <f t="shared" si="28"/>
        <v>4512.4878666666646</v>
      </c>
      <c r="P153" s="26">
        <f t="shared" si="29"/>
        <v>447.17715000000015</v>
      </c>
      <c r="Q153" s="26">
        <f t="shared" si="30"/>
        <v>2225.2859333333304</v>
      </c>
      <c r="R153" s="104">
        <f t="shared" si="31"/>
        <v>0</v>
      </c>
      <c r="S153" s="104">
        <f t="shared" si="33"/>
        <v>101185.4728</v>
      </c>
    </row>
    <row r="154" spans="3:19" x14ac:dyDescent="0.25">
      <c r="C154" s="37"/>
      <c r="D154" s="91" t="s">
        <v>29</v>
      </c>
      <c r="E154" s="16">
        <f t="shared" si="18"/>
        <v>1998.4312833333333</v>
      </c>
      <c r="F154" s="26">
        <f t="shared" si="19"/>
        <v>3676.3211499999998</v>
      </c>
      <c r="G154" s="26">
        <f t="shared" si="20"/>
        <v>6778.9770500000013</v>
      </c>
      <c r="H154" s="26">
        <f t="shared" si="21"/>
        <v>7525.4860999999974</v>
      </c>
      <c r="I154" s="26">
        <f t="shared" si="22"/>
        <v>15308.194783333347</v>
      </c>
      <c r="J154" s="26">
        <f t="shared" si="23"/>
        <v>33371.998449999992</v>
      </c>
      <c r="K154" s="26">
        <f t="shared" si="24"/>
        <v>4088.9693499999958</v>
      </c>
      <c r="L154" s="26">
        <f t="shared" si="25"/>
        <v>4684.5621166666679</v>
      </c>
      <c r="M154" s="26">
        <f t="shared" si="26"/>
        <v>10483.902700000002</v>
      </c>
      <c r="N154" s="26">
        <f t="shared" si="27"/>
        <v>3185.9343999999978</v>
      </c>
      <c r="O154" s="26">
        <f t="shared" si="28"/>
        <v>4399.8709833333342</v>
      </c>
      <c r="P154" s="26">
        <f t="shared" si="29"/>
        <v>434.90301666666676</v>
      </c>
      <c r="Q154" s="26">
        <f t="shared" si="30"/>
        <v>2192.3337999999994</v>
      </c>
      <c r="R154" s="104">
        <f t="shared" si="31"/>
        <v>2.9333333333333329E-3</v>
      </c>
      <c r="S154" s="104">
        <f t="shared" si="33"/>
        <v>98129.888116666654</v>
      </c>
    </row>
    <row r="155" spans="3:19" ht="15.75" thickBot="1" x14ac:dyDescent="0.3">
      <c r="C155" s="37" t="s">
        <v>32</v>
      </c>
      <c r="D155" s="91"/>
      <c r="E155" s="92">
        <f t="shared" si="18"/>
        <v>26042.000766666664</v>
      </c>
      <c r="F155" s="69">
        <f t="shared" si="19"/>
        <v>48157.899783333312</v>
      </c>
      <c r="G155" s="69">
        <f t="shared" si="20"/>
        <v>91283.304116666681</v>
      </c>
      <c r="H155" s="69">
        <f t="shared" si="21"/>
        <v>102756.06391666665</v>
      </c>
      <c r="I155" s="69">
        <f t="shared" si="22"/>
        <v>215392.1442333333</v>
      </c>
      <c r="J155" s="69">
        <f t="shared" si="23"/>
        <v>462691.84921666683</v>
      </c>
      <c r="K155" s="69">
        <f t="shared" si="24"/>
        <v>63604.22543333334</v>
      </c>
      <c r="L155" s="69">
        <f t="shared" si="25"/>
        <v>68142.098883333339</v>
      </c>
      <c r="M155" s="69">
        <f t="shared" si="26"/>
        <v>153300.81416666665</v>
      </c>
      <c r="N155" s="69">
        <f t="shared" si="27"/>
        <v>53525.462283333341</v>
      </c>
      <c r="O155" s="69">
        <f t="shared" si="28"/>
        <v>89775.715333333326</v>
      </c>
      <c r="P155" s="69">
        <f t="shared" si="29"/>
        <v>8943.9609833333325</v>
      </c>
      <c r="Q155" s="69">
        <f t="shared" si="30"/>
        <v>30771.997349999994</v>
      </c>
      <c r="R155" s="107">
        <f t="shared" si="31"/>
        <v>7.4433333333333324E-2</v>
      </c>
      <c r="S155" s="109">
        <f>SUM(S143:S154)</f>
        <v>1414387.6109000002</v>
      </c>
    </row>
    <row r="156" spans="3:19" x14ac:dyDescent="0.25">
      <c r="C156" s="34">
        <v>2008</v>
      </c>
      <c r="D156" s="102" t="s">
        <v>18</v>
      </c>
      <c r="E156" s="14">
        <f t="shared" si="18"/>
        <v>1928.4681666666668</v>
      </c>
      <c r="F156" s="22">
        <f t="shared" si="19"/>
        <v>3633.7020499999976</v>
      </c>
      <c r="G156" s="22">
        <f t="shared" si="20"/>
        <v>6658.5567166666624</v>
      </c>
      <c r="H156" s="22">
        <f t="shared" si="21"/>
        <v>7653.8138166666668</v>
      </c>
      <c r="I156" s="22">
        <f t="shared" si="22"/>
        <v>16203.040383333324</v>
      </c>
      <c r="J156" s="22">
        <f t="shared" si="23"/>
        <v>34834.696566666709</v>
      </c>
      <c r="K156" s="22">
        <f t="shared" si="24"/>
        <v>4474.2622833333335</v>
      </c>
      <c r="L156" s="22">
        <f t="shared" si="25"/>
        <v>5093.3325000000004</v>
      </c>
      <c r="M156" s="22">
        <f t="shared" si="26"/>
        <v>11610.42988333334</v>
      </c>
      <c r="N156" s="22">
        <f t="shared" si="27"/>
        <v>4070.5518999999999</v>
      </c>
      <c r="O156" s="22">
        <f t="shared" si="28"/>
        <v>8379.778216666662</v>
      </c>
      <c r="P156" s="22">
        <f t="shared" si="29"/>
        <v>739.67473333333339</v>
      </c>
      <c r="Q156" s="22">
        <f t="shared" si="30"/>
        <v>2208.2019166666669</v>
      </c>
      <c r="R156" s="15">
        <f t="shared" si="31"/>
        <v>188.83911666666663</v>
      </c>
      <c r="S156" s="15">
        <f t="shared" ref="S156:S187" si="34">SUM(E156:R156)</f>
        <v>107677.34825000005</v>
      </c>
    </row>
    <row r="157" spans="3:19" x14ac:dyDescent="0.25">
      <c r="C157" s="37"/>
      <c r="D157" s="91" t="s">
        <v>30</v>
      </c>
      <c r="E157" s="16">
        <f t="shared" si="18"/>
        <v>1704.912</v>
      </c>
      <c r="F157" s="26">
        <f t="shared" si="19"/>
        <v>3185.783333333331</v>
      </c>
      <c r="G157" s="26">
        <f t="shared" si="20"/>
        <v>5819.4265833333357</v>
      </c>
      <c r="H157" s="26">
        <f t="shared" si="21"/>
        <v>6596.0486166666669</v>
      </c>
      <c r="I157" s="26">
        <f t="shared" si="22"/>
        <v>14152.776333333342</v>
      </c>
      <c r="J157" s="26">
        <f t="shared" si="23"/>
        <v>30161.610316666691</v>
      </c>
      <c r="K157" s="26">
        <f t="shared" si="24"/>
        <v>3868.0211666666678</v>
      </c>
      <c r="L157" s="26">
        <f t="shared" si="25"/>
        <v>4350.9639000000006</v>
      </c>
      <c r="M157" s="26">
        <f t="shared" si="26"/>
        <v>9922.9471666666632</v>
      </c>
      <c r="N157" s="26">
        <f t="shared" si="27"/>
        <v>3650.5541500000013</v>
      </c>
      <c r="O157" s="26">
        <f t="shared" si="28"/>
        <v>7210.2061499999982</v>
      </c>
      <c r="P157" s="26">
        <f t="shared" si="29"/>
        <v>637.28498333333391</v>
      </c>
      <c r="Q157" s="26">
        <f t="shared" si="30"/>
        <v>1876.6777999999997</v>
      </c>
      <c r="R157" s="104">
        <f t="shared" si="31"/>
        <v>143.40348333333333</v>
      </c>
      <c r="S157" s="104">
        <f t="shared" si="34"/>
        <v>93280.615983333351</v>
      </c>
    </row>
    <row r="158" spans="3:19" x14ac:dyDescent="0.25">
      <c r="C158" s="37"/>
      <c r="D158" s="91" t="s">
        <v>20</v>
      </c>
      <c r="E158" s="16">
        <f t="shared" si="18"/>
        <v>1964.6121166666685</v>
      </c>
      <c r="F158" s="26">
        <f t="shared" si="19"/>
        <v>3615.3181500000005</v>
      </c>
      <c r="G158" s="26">
        <f t="shared" si="20"/>
        <v>6621.9316000000035</v>
      </c>
      <c r="H158" s="26">
        <f t="shared" si="21"/>
        <v>7459.4076999999997</v>
      </c>
      <c r="I158" s="26">
        <f t="shared" si="22"/>
        <v>15424.838900000002</v>
      </c>
      <c r="J158" s="26">
        <f t="shared" si="23"/>
        <v>33906.8377833333</v>
      </c>
      <c r="K158" s="26">
        <f t="shared" si="24"/>
        <v>4380.9102500000017</v>
      </c>
      <c r="L158" s="26">
        <f t="shared" si="25"/>
        <v>5006.7841499999968</v>
      </c>
      <c r="M158" s="26">
        <f t="shared" si="26"/>
        <v>11391.319966666673</v>
      </c>
      <c r="N158" s="26">
        <f t="shared" si="27"/>
        <v>3958.4824333333318</v>
      </c>
      <c r="O158" s="26">
        <f t="shared" si="28"/>
        <v>8107.2282333333287</v>
      </c>
      <c r="P158" s="26">
        <f t="shared" si="29"/>
        <v>780.99051666666662</v>
      </c>
      <c r="Q158" s="26">
        <f t="shared" si="30"/>
        <v>2168.244250000002</v>
      </c>
      <c r="R158" s="104">
        <f t="shared" si="31"/>
        <v>159.00591666666668</v>
      </c>
      <c r="S158" s="104">
        <f t="shared" si="34"/>
        <v>104945.91196666665</v>
      </c>
    </row>
    <row r="159" spans="3:19" x14ac:dyDescent="0.25">
      <c r="C159" s="37"/>
      <c r="D159" s="91" t="s">
        <v>21</v>
      </c>
      <c r="E159" s="16">
        <f t="shared" si="18"/>
        <v>2067.4800500000001</v>
      </c>
      <c r="F159" s="26">
        <f t="shared" si="19"/>
        <v>3793.7367333333327</v>
      </c>
      <c r="G159" s="26">
        <f t="shared" si="20"/>
        <v>7357.812899999999</v>
      </c>
      <c r="H159" s="26">
        <f t="shared" si="21"/>
        <v>8133.6584000000003</v>
      </c>
      <c r="I159" s="26">
        <f t="shared" si="22"/>
        <v>16803.942116666669</v>
      </c>
      <c r="J159" s="26">
        <f t="shared" si="23"/>
        <v>38328.041016666677</v>
      </c>
      <c r="K159" s="26">
        <f t="shared" si="24"/>
        <v>5221.6115</v>
      </c>
      <c r="L159" s="26">
        <f t="shared" si="25"/>
        <v>5583.2620500000003</v>
      </c>
      <c r="M159" s="26">
        <f t="shared" si="26"/>
        <v>12345.378433333333</v>
      </c>
      <c r="N159" s="26">
        <f t="shared" si="27"/>
        <v>4357.0373166666668</v>
      </c>
      <c r="O159" s="26">
        <f t="shared" si="28"/>
        <v>8360.4121000000014</v>
      </c>
      <c r="P159" s="26">
        <f t="shared" si="29"/>
        <v>782.30066666666664</v>
      </c>
      <c r="Q159" s="26">
        <f t="shared" si="30"/>
        <v>2544.5519666666669</v>
      </c>
      <c r="R159" s="104">
        <f t="shared" si="31"/>
        <v>0</v>
      </c>
      <c r="S159" s="104">
        <f t="shared" si="34"/>
        <v>115679.22525</v>
      </c>
    </row>
    <row r="160" spans="3:19" x14ac:dyDescent="0.25">
      <c r="C160" s="37"/>
      <c r="D160" s="91" t="s">
        <v>22</v>
      </c>
      <c r="E160" s="16">
        <f t="shared" si="18"/>
        <v>2060.747683333333</v>
      </c>
      <c r="F160" s="26">
        <f t="shared" si="19"/>
        <v>3731.1214833333329</v>
      </c>
      <c r="G160" s="26">
        <f t="shared" si="20"/>
        <v>7199.0061666666661</v>
      </c>
      <c r="H160" s="26">
        <f t="shared" si="21"/>
        <v>7679.7112166666684</v>
      </c>
      <c r="I160" s="26">
        <f t="shared" si="22"/>
        <v>16209.611766666667</v>
      </c>
      <c r="J160" s="26">
        <f t="shared" si="23"/>
        <v>36089.621949999993</v>
      </c>
      <c r="K160" s="26">
        <f t="shared" si="24"/>
        <v>4926.8825999999999</v>
      </c>
      <c r="L160" s="26">
        <f t="shared" si="25"/>
        <v>5285.6297666666669</v>
      </c>
      <c r="M160" s="26">
        <f t="shared" si="26"/>
        <v>11987.501416666668</v>
      </c>
      <c r="N160" s="26">
        <f t="shared" si="27"/>
        <v>4192.6595166666675</v>
      </c>
      <c r="O160" s="26">
        <f t="shared" si="28"/>
        <v>8048.171949999999</v>
      </c>
      <c r="P160" s="26">
        <f t="shared" si="29"/>
        <v>786.37786666666659</v>
      </c>
      <c r="Q160" s="26">
        <f t="shared" si="30"/>
        <v>2588.6847166666662</v>
      </c>
      <c r="R160" s="104">
        <f t="shared" si="31"/>
        <v>0</v>
      </c>
      <c r="S160" s="104">
        <f t="shared" si="34"/>
        <v>110785.72809999999</v>
      </c>
    </row>
    <row r="161" spans="3:19" x14ac:dyDescent="0.25">
      <c r="C161" s="37"/>
      <c r="D161" s="91" t="s">
        <v>23</v>
      </c>
      <c r="E161" s="16">
        <f t="shared" si="18"/>
        <v>1942.3440666666668</v>
      </c>
      <c r="F161" s="26">
        <f t="shared" si="19"/>
        <v>3581.9049166666673</v>
      </c>
      <c r="G161" s="26">
        <f t="shared" si="20"/>
        <v>6901.9455333333344</v>
      </c>
      <c r="H161" s="26">
        <f t="shared" si="21"/>
        <v>7484.4275499999994</v>
      </c>
      <c r="I161" s="26">
        <f t="shared" si="22"/>
        <v>15741.821100000001</v>
      </c>
      <c r="J161" s="26">
        <f t="shared" si="23"/>
        <v>35562.425183333333</v>
      </c>
      <c r="K161" s="26">
        <f t="shared" si="24"/>
        <v>4796.2360666666655</v>
      </c>
      <c r="L161" s="26">
        <f t="shared" si="25"/>
        <v>5145.2852000000003</v>
      </c>
      <c r="M161" s="26">
        <f t="shared" si="26"/>
        <v>11642.3444</v>
      </c>
      <c r="N161" s="26">
        <f t="shared" si="27"/>
        <v>4069.2259833333333</v>
      </c>
      <c r="O161" s="26">
        <f t="shared" si="28"/>
        <v>7878.3440166666669</v>
      </c>
      <c r="P161" s="26">
        <f t="shared" si="29"/>
        <v>748.59064999999998</v>
      </c>
      <c r="Q161" s="26">
        <f t="shared" si="30"/>
        <v>2454.4952499999999</v>
      </c>
      <c r="R161" s="104">
        <f t="shared" si="31"/>
        <v>0</v>
      </c>
      <c r="S161" s="104">
        <f t="shared" si="34"/>
        <v>107949.38991666667</v>
      </c>
    </row>
    <row r="162" spans="3:19" x14ac:dyDescent="0.25">
      <c r="C162" s="37"/>
      <c r="D162" s="91" t="s">
        <v>24</v>
      </c>
      <c r="E162" s="16">
        <f t="shared" ref="E162:E193" si="35">+S40</f>
        <v>2047.8281833333335</v>
      </c>
      <c r="F162" s="26">
        <f t="shared" ref="F162:F193" si="36">+R40</f>
        <v>3670.0556666666662</v>
      </c>
      <c r="G162" s="26">
        <f t="shared" ref="G162:G193" si="37">+Q40</f>
        <v>7037.7677333333349</v>
      </c>
      <c r="H162" s="26">
        <f t="shared" ref="H162:H193" si="38">+SUM(N40,O40,P40)</f>
        <v>7789.4017166666672</v>
      </c>
      <c r="I162" s="26">
        <f t="shared" ref="I162:I193" si="39">+SUM(F40:I40)</f>
        <v>16709.885366666666</v>
      </c>
      <c r="J162" s="26">
        <f t="shared" ref="J162:J193" si="40">+E40</f>
        <v>37829.703549999998</v>
      </c>
      <c r="K162" s="26">
        <f t="shared" ref="K162:K193" si="41">+Z40</f>
        <v>5035.8968166666691</v>
      </c>
      <c r="L162" s="26">
        <f t="shared" ref="L162:L193" si="42">+SUM(Y40,AA40:AB40)</f>
        <v>5414.6335666666664</v>
      </c>
      <c r="M162" s="26">
        <f t="shared" ref="M162:M193" si="43">+SUM(J40:L40)</f>
        <v>12402.126650000002</v>
      </c>
      <c r="N162" s="26">
        <f t="shared" ref="N162:N193" si="44">+M40</f>
        <v>4343.4026666666659</v>
      </c>
      <c r="O162" s="26">
        <f t="shared" ref="O162:O193" si="45">+SUM(U40:W40)</f>
        <v>8162.6544666666659</v>
      </c>
      <c r="P162" s="26">
        <f t="shared" ref="P162:P193" si="46">+X40</f>
        <v>740.2141499999999</v>
      </c>
      <c r="Q162" s="26">
        <f t="shared" ref="Q162:Q193" si="47">+T40</f>
        <v>2553.8029999999999</v>
      </c>
      <c r="R162" s="104">
        <f t="shared" ref="R162:R193" si="48">+AC40</f>
        <v>0</v>
      </c>
      <c r="S162" s="104">
        <f t="shared" si="34"/>
        <v>113737.37353333333</v>
      </c>
    </row>
    <row r="163" spans="3:19" x14ac:dyDescent="0.25">
      <c r="C163" s="37"/>
      <c r="D163" s="91" t="s">
        <v>25</v>
      </c>
      <c r="E163" s="16">
        <f t="shared" si="35"/>
        <v>1963.0596166666667</v>
      </c>
      <c r="F163" s="26">
        <f t="shared" si="36"/>
        <v>3581.9005999999999</v>
      </c>
      <c r="G163" s="26">
        <f t="shared" si="37"/>
        <v>6984.2766833333353</v>
      </c>
      <c r="H163" s="26">
        <f t="shared" si="38"/>
        <v>7626.2157833333331</v>
      </c>
      <c r="I163" s="26">
        <f t="shared" si="39"/>
        <v>15939.446883333332</v>
      </c>
      <c r="J163" s="26">
        <f t="shared" si="40"/>
        <v>36583.393466666668</v>
      </c>
      <c r="K163" s="26">
        <f t="shared" si="41"/>
        <v>4779.6659666666665</v>
      </c>
      <c r="L163" s="26">
        <f t="shared" si="42"/>
        <v>5146.619083333333</v>
      </c>
      <c r="M163" s="26">
        <f t="shared" si="43"/>
        <v>11762.089733333334</v>
      </c>
      <c r="N163" s="26">
        <f t="shared" si="44"/>
        <v>4204.1166666666668</v>
      </c>
      <c r="O163" s="26">
        <f t="shared" si="45"/>
        <v>7747.4952333333331</v>
      </c>
      <c r="P163" s="26">
        <f t="shared" si="46"/>
        <v>744.96826666666664</v>
      </c>
      <c r="Q163" s="26">
        <f t="shared" si="47"/>
        <v>2535.0478000000012</v>
      </c>
      <c r="R163" s="104">
        <f t="shared" si="48"/>
        <v>0</v>
      </c>
      <c r="S163" s="104">
        <f t="shared" si="34"/>
        <v>109598.29578333335</v>
      </c>
    </row>
    <row r="164" spans="3:19" x14ac:dyDescent="0.25">
      <c r="C164" s="37"/>
      <c r="D164" s="91" t="s">
        <v>26</v>
      </c>
      <c r="E164" s="16">
        <f t="shared" si="35"/>
        <v>1802.9575000000002</v>
      </c>
      <c r="F164" s="26">
        <f t="shared" si="36"/>
        <v>3309.8653333333336</v>
      </c>
      <c r="G164" s="26">
        <f t="shared" si="37"/>
        <v>6362.6864500000011</v>
      </c>
      <c r="H164" s="26">
        <f t="shared" si="38"/>
        <v>7067.3658999999998</v>
      </c>
      <c r="I164" s="26">
        <f t="shared" si="39"/>
        <v>14933.68378333333</v>
      </c>
      <c r="J164" s="26">
        <f t="shared" si="40"/>
        <v>33731.577516666664</v>
      </c>
      <c r="K164" s="26">
        <f t="shared" si="41"/>
        <v>4461.8979333333336</v>
      </c>
      <c r="L164" s="26">
        <f t="shared" si="42"/>
        <v>4831.2348000000002</v>
      </c>
      <c r="M164" s="26">
        <f t="shared" si="43"/>
        <v>10901.068950000001</v>
      </c>
      <c r="N164" s="26">
        <f t="shared" si="44"/>
        <v>3912.0052833333334</v>
      </c>
      <c r="O164" s="26">
        <f t="shared" si="45"/>
        <v>7208.7663166666671</v>
      </c>
      <c r="P164" s="26">
        <f t="shared" si="46"/>
        <v>693.82163333333335</v>
      </c>
      <c r="Q164" s="26">
        <f t="shared" si="47"/>
        <v>2332.5800833333333</v>
      </c>
      <c r="R164" s="104">
        <f t="shared" si="48"/>
        <v>0</v>
      </c>
      <c r="S164" s="104">
        <f t="shared" si="34"/>
        <v>101549.51148333334</v>
      </c>
    </row>
    <row r="165" spans="3:19" x14ac:dyDescent="0.25">
      <c r="C165" s="37"/>
      <c r="D165" s="91" t="s">
        <v>27</v>
      </c>
      <c r="E165" s="16">
        <f t="shared" si="35"/>
        <v>1978.852166666667</v>
      </c>
      <c r="F165" s="26">
        <f t="shared" si="36"/>
        <v>3622.7191833333331</v>
      </c>
      <c r="G165" s="26">
        <f t="shared" si="37"/>
        <v>7137.9651166666663</v>
      </c>
      <c r="H165" s="26">
        <f t="shared" si="38"/>
        <v>7848.9242833333319</v>
      </c>
      <c r="I165" s="26">
        <f t="shared" si="39"/>
        <v>16203.915683333331</v>
      </c>
      <c r="J165" s="26">
        <f t="shared" si="40"/>
        <v>37452.586583333345</v>
      </c>
      <c r="K165" s="26">
        <f t="shared" si="41"/>
        <v>4859.0237166666666</v>
      </c>
      <c r="L165" s="26">
        <f t="shared" si="42"/>
        <v>5266.8339166666665</v>
      </c>
      <c r="M165" s="26">
        <f t="shared" si="43"/>
        <v>11864.742383333334</v>
      </c>
      <c r="N165" s="26">
        <f t="shared" si="44"/>
        <v>4285.189800000001</v>
      </c>
      <c r="O165" s="26">
        <f t="shared" si="45"/>
        <v>7865.5875833333339</v>
      </c>
      <c r="P165" s="26">
        <f t="shared" si="46"/>
        <v>754.80394999999999</v>
      </c>
      <c r="Q165" s="26">
        <f t="shared" si="47"/>
        <v>2624.2577666666666</v>
      </c>
      <c r="R165" s="104">
        <f t="shared" si="48"/>
        <v>0</v>
      </c>
      <c r="S165" s="104">
        <f t="shared" si="34"/>
        <v>111765.40213333334</v>
      </c>
    </row>
    <row r="166" spans="3:19" x14ac:dyDescent="0.25">
      <c r="C166" s="37"/>
      <c r="D166" s="91" t="s">
        <v>28</v>
      </c>
      <c r="E166" s="16">
        <f t="shared" si="35"/>
        <v>1896.8315833333334</v>
      </c>
      <c r="F166" s="26">
        <f t="shared" si="36"/>
        <v>3475.7492999999999</v>
      </c>
      <c r="G166" s="26">
        <f t="shared" si="37"/>
        <v>6781.4173333333329</v>
      </c>
      <c r="H166" s="26">
        <f t="shared" si="38"/>
        <v>7502.1845500000018</v>
      </c>
      <c r="I166" s="26">
        <f t="shared" si="39"/>
        <v>15438.778750000001</v>
      </c>
      <c r="J166" s="26">
        <f t="shared" si="40"/>
        <v>35576.499966666677</v>
      </c>
      <c r="K166" s="26">
        <f t="shared" si="41"/>
        <v>4620.3865999999989</v>
      </c>
      <c r="L166" s="26">
        <f t="shared" si="42"/>
        <v>4931.0654500000001</v>
      </c>
      <c r="M166" s="26">
        <f t="shared" si="43"/>
        <v>11231.337500000001</v>
      </c>
      <c r="N166" s="26">
        <f t="shared" si="44"/>
        <v>4075.2959166666665</v>
      </c>
      <c r="O166" s="26">
        <f t="shared" si="45"/>
        <v>7396.2992999999997</v>
      </c>
      <c r="P166" s="26">
        <f t="shared" si="46"/>
        <v>721.75468333333333</v>
      </c>
      <c r="Q166" s="26">
        <f t="shared" si="47"/>
        <v>2552.352766666666</v>
      </c>
      <c r="R166" s="104">
        <f t="shared" si="48"/>
        <v>0</v>
      </c>
      <c r="S166" s="104">
        <f t="shared" si="34"/>
        <v>106199.9537</v>
      </c>
    </row>
    <row r="167" spans="3:19" x14ac:dyDescent="0.25">
      <c r="C167" s="37"/>
      <c r="D167" s="91" t="s">
        <v>29</v>
      </c>
      <c r="E167" s="16">
        <f t="shared" si="35"/>
        <v>1948.9549833333333</v>
      </c>
      <c r="F167" s="26">
        <f t="shared" si="36"/>
        <v>3518.1868833333338</v>
      </c>
      <c r="G167" s="26">
        <f t="shared" si="37"/>
        <v>6800.4523500000014</v>
      </c>
      <c r="H167" s="26">
        <f t="shared" si="38"/>
        <v>7675.1784333333326</v>
      </c>
      <c r="I167" s="26">
        <f t="shared" si="39"/>
        <v>16061.020783333333</v>
      </c>
      <c r="J167" s="26">
        <f t="shared" si="40"/>
        <v>36232.875200000002</v>
      </c>
      <c r="K167" s="26">
        <f t="shared" si="41"/>
        <v>4715.7588499999993</v>
      </c>
      <c r="L167" s="26">
        <f t="shared" si="42"/>
        <v>5032.5118666666658</v>
      </c>
      <c r="M167" s="26">
        <f t="shared" si="43"/>
        <v>11399.1543</v>
      </c>
      <c r="N167" s="26">
        <f t="shared" si="44"/>
        <v>4126.6260333333339</v>
      </c>
      <c r="O167" s="26">
        <f t="shared" si="45"/>
        <v>7513.5385666666662</v>
      </c>
      <c r="P167" s="26">
        <f t="shared" si="46"/>
        <v>708.68074999999999</v>
      </c>
      <c r="Q167" s="26">
        <f t="shared" si="47"/>
        <v>2581.4149666666663</v>
      </c>
      <c r="R167" s="104">
        <f t="shared" si="48"/>
        <v>0</v>
      </c>
      <c r="S167" s="104">
        <f t="shared" si="34"/>
        <v>108314.35396666666</v>
      </c>
    </row>
    <row r="168" spans="3:19" ht="15.75" thickBot="1" x14ac:dyDescent="0.3">
      <c r="C168" s="41" t="s">
        <v>33</v>
      </c>
      <c r="D168" s="103"/>
      <c r="E168" s="29">
        <f t="shared" si="35"/>
        <v>23307.048116666669</v>
      </c>
      <c r="F168" s="31">
        <f t="shared" si="36"/>
        <v>42720.043633333335</v>
      </c>
      <c r="G168" s="31">
        <f t="shared" si="37"/>
        <v>81663.245166666675</v>
      </c>
      <c r="H168" s="31">
        <f t="shared" si="38"/>
        <v>90516.337966666659</v>
      </c>
      <c r="I168" s="31">
        <f t="shared" si="39"/>
        <v>189822.76185000001</v>
      </c>
      <c r="J168" s="31">
        <f t="shared" si="40"/>
        <v>426289.86910000007</v>
      </c>
      <c r="K168" s="31">
        <f t="shared" si="41"/>
        <v>56140.553750000006</v>
      </c>
      <c r="L168" s="31">
        <f t="shared" si="42"/>
        <v>61088.15625</v>
      </c>
      <c r="M168" s="31">
        <f t="shared" si="43"/>
        <v>138460.44078333332</v>
      </c>
      <c r="N168" s="31">
        <f t="shared" si="44"/>
        <v>49245.147666666671</v>
      </c>
      <c r="O168" s="31">
        <f t="shared" si="45"/>
        <v>93878.482133333309</v>
      </c>
      <c r="P168" s="31">
        <f t="shared" si="46"/>
        <v>8839.4628499999999</v>
      </c>
      <c r="Q168" s="31">
        <f t="shared" si="47"/>
        <v>29020.312283333336</v>
      </c>
      <c r="R168" s="105">
        <f t="shared" si="48"/>
        <v>491.2485166666666</v>
      </c>
      <c r="S168" s="106">
        <f t="shared" si="34"/>
        <v>1291483.1100666667</v>
      </c>
    </row>
    <row r="169" spans="3:19" x14ac:dyDescent="0.25">
      <c r="C169" s="37">
        <v>2009</v>
      </c>
      <c r="D169" s="91" t="s">
        <v>18</v>
      </c>
      <c r="E169" s="16">
        <f t="shared" si="35"/>
        <v>1785.0108166666662</v>
      </c>
      <c r="F169" s="26">
        <f t="shared" si="36"/>
        <v>3310.0980499999996</v>
      </c>
      <c r="G169" s="26">
        <f t="shared" si="37"/>
        <v>6300.0920333333406</v>
      </c>
      <c r="H169" s="26">
        <f t="shared" si="38"/>
        <v>7413.9757166666677</v>
      </c>
      <c r="I169" s="26">
        <f t="shared" si="39"/>
        <v>15811.518199999995</v>
      </c>
      <c r="J169" s="26">
        <f t="shared" si="40"/>
        <v>34890.534666666703</v>
      </c>
      <c r="K169" s="26">
        <f t="shared" si="41"/>
        <v>4625.0544166666614</v>
      </c>
      <c r="L169" s="26">
        <f t="shared" si="42"/>
        <v>4883.6225499999955</v>
      </c>
      <c r="M169" s="26">
        <f t="shared" si="43"/>
        <v>10920.477083333326</v>
      </c>
      <c r="N169" s="26">
        <f t="shared" si="44"/>
        <v>4080.9599166666653</v>
      </c>
      <c r="O169" s="26">
        <f t="shared" si="45"/>
        <v>7314.3728166666697</v>
      </c>
      <c r="P169" s="26">
        <f t="shared" si="46"/>
        <v>662.39198333333297</v>
      </c>
      <c r="Q169" s="26">
        <f t="shared" si="47"/>
        <v>2290.8246500000023</v>
      </c>
      <c r="R169" s="104">
        <f t="shared" si="48"/>
        <v>0</v>
      </c>
      <c r="S169" s="104">
        <f t="shared" si="34"/>
        <v>104288.93290000004</v>
      </c>
    </row>
    <row r="170" spans="3:19" x14ac:dyDescent="0.25">
      <c r="C170" s="37"/>
      <c r="D170" s="91" t="s">
        <v>30</v>
      </c>
      <c r="E170" s="16">
        <f t="shared" si="35"/>
        <v>1522.1556999999996</v>
      </c>
      <c r="F170" s="26">
        <f t="shared" si="36"/>
        <v>2793.2008333333342</v>
      </c>
      <c r="G170" s="26">
        <f t="shared" si="37"/>
        <v>5267.999816666671</v>
      </c>
      <c r="H170" s="26">
        <f t="shared" si="38"/>
        <v>6115.9016666666694</v>
      </c>
      <c r="I170" s="26">
        <f t="shared" si="39"/>
        <v>13485.920016666663</v>
      </c>
      <c r="J170" s="26">
        <f t="shared" si="40"/>
        <v>29173.650883333295</v>
      </c>
      <c r="K170" s="26">
        <f t="shared" si="41"/>
        <v>3943.0822333333344</v>
      </c>
      <c r="L170" s="26">
        <f t="shared" si="42"/>
        <v>4104.8138833333351</v>
      </c>
      <c r="M170" s="26">
        <f t="shared" si="43"/>
        <v>9350.897233333335</v>
      </c>
      <c r="N170" s="26">
        <f t="shared" si="44"/>
        <v>3554.6722999999979</v>
      </c>
      <c r="O170" s="26">
        <f t="shared" si="45"/>
        <v>6303.0439833333357</v>
      </c>
      <c r="P170" s="26">
        <f t="shared" si="46"/>
        <v>558.86400000000003</v>
      </c>
      <c r="Q170" s="26">
        <f t="shared" si="47"/>
        <v>1887.3655833333339</v>
      </c>
      <c r="R170" s="104">
        <f t="shared" si="48"/>
        <v>0</v>
      </c>
      <c r="S170" s="104">
        <f t="shared" si="34"/>
        <v>88061.568133333305</v>
      </c>
    </row>
    <row r="171" spans="3:19" x14ac:dyDescent="0.25">
      <c r="C171" s="37"/>
      <c r="D171" s="91" t="s">
        <v>20</v>
      </c>
      <c r="E171" s="16">
        <f t="shared" si="35"/>
        <v>1925.7977666666666</v>
      </c>
      <c r="F171" s="26">
        <f t="shared" si="36"/>
        <v>3513.4662666666663</v>
      </c>
      <c r="G171" s="26">
        <f t="shared" si="37"/>
        <v>6867.4515499999998</v>
      </c>
      <c r="H171" s="26">
        <f t="shared" si="38"/>
        <v>7701.4606166666663</v>
      </c>
      <c r="I171" s="26">
        <f t="shared" si="39"/>
        <v>16113.051616666666</v>
      </c>
      <c r="J171" s="26">
        <f t="shared" si="40"/>
        <v>37345.306783333341</v>
      </c>
      <c r="K171" s="26">
        <f t="shared" si="41"/>
        <v>4950.9437333333326</v>
      </c>
      <c r="L171" s="26">
        <f t="shared" si="42"/>
        <v>5267.719266666667</v>
      </c>
      <c r="M171" s="26">
        <f t="shared" si="43"/>
        <v>11839.545099999999</v>
      </c>
      <c r="N171" s="26">
        <f t="shared" si="44"/>
        <v>4272.6021333333347</v>
      </c>
      <c r="O171" s="26">
        <f t="shared" si="45"/>
        <v>7734.8177166666665</v>
      </c>
      <c r="P171" s="26">
        <f t="shared" si="46"/>
        <v>721.06495000000018</v>
      </c>
      <c r="Q171" s="26">
        <f t="shared" si="47"/>
        <v>2541.0135999999998</v>
      </c>
      <c r="R171" s="104">
        <f t="shared" si="48"/>
        <v>0</v>
      </c>
      <c r="S171" s="104">
        <f t="shared" si="34"/>
        <v>110794.24110000003</v>
      </c>
    </row>
    <row r="172" spans="3:19" x14ac:dyDescent="0.25">
      <c r="C172" s="37"/>
      <c r="D172" s="91" t="s">
        <v>21</v>
      </c>
      <c r="E172" s="16">
        <f t="shared" si="35"/>
        <v>1804.1520499999999</v>
      </c>
      <c r="F172" s="26">
        <f t="shared" si="36"/>
        <v>3307.6917666666668</v>
      </c>
      <c r="G172" s="26">
        <f t="shared" si="37"/>
        <v>6503.45</v>
      </c>
      <c r="H172" s="26">
        <f t="shared" si="38"/>
        <v>7155.489866666665</v>
      </c>
      <c r="I172" s="26">
        <f t="shared" si="39"/>
        <v>14868.629033333335</v>
      </c>
      <c r="J172" s="26">
        <f t="shared" si="40"/>
        <v>35066.989333333331</v>
      </c>
      <c r="K172" s="26">
        <f t="shared" si="41"/>
        <v>4495.0811833333328</v>
      </c>
      <c r="L172" s="26">
        <f t="shared" si="42"/>
        <v>4818.5779333333339</v>
      </c>
      <c r="M172" s="26">
        <f t="shared" si="43"/>
        <v>10792.646833333334</v>
      </c>
      <c r="N172" s="26">
        <f t="shared" si="44"/>
        <v>3929.8401833333328</v>
      </c>
      <c r="O172" s="26">
        <f t="shared" si="45"/>
        <v>7016.4087000000009</v>
      </c>
      <c r="P172" s="26">
        <f t="shared" si="46"/>
        <v>676.01723333333302</v>
      </c>
      <c r="Q172" s="26">
        <f t="shared" si="47"/>
        <v>2420.9676333333332</v>
      </c>
      <c r="R172" s="104">
        <f t="shared" si="48"/>
        <v>0</v>
      </c>
      <c r="S172" s="104">
        <f t="shared" si="34"/>
        <v>102855.94175</v>
      </c>
    </row>
    <row r="173" spans="3:19" x14ac:dyDescent="0.25">
      <c r="C173" s="37"/>
      <c r="D173" s="91" t="s">
        <v>22</v>
      </c>
      <c r="E173" s="16">
        <f t="shared" si="35"/>
        <v>1814.6454833333337</v>
      </c>
      <c r="F173" s="26">
        <f t="shared" si="36"/>
        <v>3315.6455500000015</v>
      </c>
      <c r="G173" s="26">
        <f t="shared" si="37"/>
        <v>6369.9734333333381</v>
      </c>
      <c r="H173" s="26">
        <f t="shared" si="38"/>
        <v>7029.6857666666665</v>
      </c>
      <c r="I173" s="26">
        <f t="shared" si="39"/>
        <v>14513.635616666661</v>
      </c>
      <c r="J173" s="26">
        <f t="shared" si="40"/>
        <v>33380.506983333304</v>
      </c>
      <c r="K173" s="26">
        <f t="shared" si="41"/>
        <v>4293.0111833333294</v>
      </c>
      <c r="L173" s="26">
        <f t="shared" si="42"/>
        <v>4591.471483333331</v>
      </c>
      <c r="M173" s="26">
        <f t="shared" si="43"/>
        <v>10471.442966666669</v>
      </c>
      <c r="N173" s="26">
        <f t="shared" si="44"/>
        <v>3838.9285833333302</v>
      </c>
      <c r="O173" s="26">
        <f t="shared" si="45"/>
        <v>6863.6748000000007</v>
      </c>
      <c r="P173" s="26">
        <f t="shared" si="46"/>
        <v>667.42689999999959</v>
      </c>
      <c r="Q173" s="26">
        <f t="shared" si="47"/>
        <v>2433.0769500000042</v>
      </c>
      <c r="R173" s="104">
        <f t="shared" si="48"/>
        <v>0</v>
      </c>
      <c r="S173" s="104">
        <f t="shared" si="34"/>
        <v>99583.125699999975</v>
      </c>
    </row>
    <row r="174" spans="3:19" x14ac:dyDescent="0.25">
      <c r="C174" s="37"/>
      <c r="D174" s="91" t="s">
        <v>23</v>
      </c>
      <c r="E174" s="16">
        <f t="shared" si="35"/>
        <v>1797.1528499999999</v>
      </c>
      <c r="F174" s="26">
        <f t="shared" si="36"/>
        <v>3323.233666666662</v>
      </c>
      <c r="G174" s="26">
        <f t="shared" si="37"/>
        <v>6266.9685000000145</v>
      </c>
      <c r="H174" s="26">
        <f t="shared" si="38"/>
        <v>7082.1392333333315</v>
      </c>
      <c r="I174" s="26">
        <f t="shared" si="39"/>
        <v>14648.563816666663</v>
      </c>
      <c r="J174" s="26">
        <f t="shared" si="40"/>
        <v>34629.47161666672</v>
      </c>
      <c r="K174" s="26">
        <f t="shared" si="41"/>
        <v>4380.5587666666734</v>
      </c>
      <c r="L174" s="26">
        <f t="shared" si="42"/>
        <v>4718.8117333333321</v>
      </c>
      <c r="M174" s="26">
        <f t="shared" si="43"/>
        <v>10623.274883333339</v>
      </c>
      <c r="N174" s="26">
        <f t="shared" si="44"/>
        <v>3819.9802999999997</v>
      </c>
      <c r="O174" s="26">
        <f t="shared" si="45"/>
        <v>6989.2908333333316</v>
      </c>
      <c r="P174" s="26">
        <f t="shared" si="46"/>
        <v>662.79168333333337</v>
      </c>
      <c r="Q174" s="26">
        <f t="shared" si="47"/>
        <v>2478.9330333333342</v>
      </c>
      <c r="R174" s="104">
        <f t="shared" si="48"/>
        <v>0</v>
      </c>
      <c r="S174" s="104">
        <f t="shared" si="34"/>
        <v>101421.17091666673</v>
      </c>
    </row>
    <row r="175" spans="3:19" x14ac:dyDescent="0.25">
      <c r="C175" s="37"/>
      <c r="D175" s="91" t="s">
        <v>24</v>
      </c>
      <c r="E175" s="16">
        <f t="shared" si="35"/>
        <v>1784.0736500000003</v>
      </c>
      <c r="F175" s="26">
        <f t="shared" si="36"/>
        <v>3265.1354166666652</v>
      </c>
      <c r="G175" s="26">
        <f t="shared" si="37"/>
        <v>6178.7442833333334</v>
      </c>
      <c r="H175" s="26">
        <f t="shared" si="38"/>
        <v>6904.3633666666665</v>
      </c>
      <c r="I175" s="26">
        <f t="shared" si="39"/>
        <v>14636.494083333346</v>
      </c>
      <c r="J175" s="26">
        <f t="shared" si="40"/>
        <v>34429.195849999975</v>
      </c>
      <c r="K175" s="26">
        <f t="shared" si="41"/>
        <v>4407.7574666666696</v>
      </c>
      <c r="L175" s="26">
        <f t="shared" si="42"/>
        <v>4683.1951166666677</v>
      </c>
      <c r="M175" s="26">
        <f t="shared" si="43"/>
        <v>10681.829266666658</v>
      </c>
      <c r="N175" s="26">
        <f t="shared" si="44"/>
        <v>3793.0072666666697</v>
      </c>
      <c r="O175" s="26">
        <f t="shared" si="45"/>
        <v>6912.1586000000016</v>
      </c>
      <c r="P175" s="26">
        <f t="shared" si="46"/>
        <v>643.15838333333352</v>
      </c>
      <c r="Q175" s="26">
        <f t="shared" si="47"/>
        <v>2446.6471499999993</v>
      </c>
      <c r="R175" s="104">
        <f t="shared" si="48"/>
        <v>0</v>
      </c>
      <c r="S175" s="104">
        <f t="shared" si="34"/>
        <v>100765.75989999998</v>
      </c>
    </row>
    <row r="176" spans="3:19" x14ac:dyDescent="0.25">
      <c r="C176" s="37"/>
      <c r="D176" s="91" t="s">
        <v>25</v>
      </c>
      <c r="E176" s="16">
        <f t="shared" si="35"/>
        <v>1786.924266666668</v>
      </c>
      <c r="F176" s="26">
        <f t="shared" si="36"/>
        <v>3271.5084999999985</v>
      </c>
      <c r="G176" s="26">
        <f t="shared" si="37"/>
        <v>6287.8592500000041</v>
      </c>
      <c r="H176" s="26">
        <f t="shared" si="38"/>
        <v>7099.6086833333311</v>
      </c>
      <c r="I176" s="26">
        <f t="shared" si="39"/>
        <v>14654.26558333333</v>
      </c>
      <c r="J176" s="26">
        <f t="shared" si="40"/>
        <v>34070.422566666603</v>
      </c>
      <c r="K176" s="26">
        <f t="shared" si="41"/>
        <v>4455.4304666666667</v>
      </c>
      <c r="L176" s="26">
        <f t="shared" si="42"/>
        <v>4701.9182166666687</v>
      </c>
      <c r="M176" s="26">
        <f t="shared" si="43"/>
        <v>10704.505499999997</v>
      </c>
      <c r="N176" s="26">
        <f t="shared" si="44"/>
        <v>3894.8737666666666</v>
      </c>
      <c r="O176" s="26">
        <f t="shared" si="45"/>
        <v>6981.6015000000043</v>
      </c>
      <c r="P176" s="26">
        <f t="shared" si="46"/>
        <v>655.04218333333313</v>
      </c>
      <c r="Q176" s="26">
        <f t="shared" si="47"/>
        <v>2533.8819833333332</v>
      </c>
      <c r="R176" s="104">
        <f t="shared" si="48"/>
        <v>0</v>
      </c>
      <c r="S176" s="104">
        <f t="shared" si="34"/>
        <v>101097.84246666664</v>
      </c>
    </row>
    <row r="177" spans="3:19" x14ac:dyDescent="0.25">
      <c r="C177" s="37"/>
      <c r="D177" s="91" t="s">
        <v>26</v>
      </c>
      <c r="E177" s="16">
        <f t="shared" si="35"/>
        <v>1632.0616833333331</v>
      </c>
      <c r="F177" s="26">
        <f t="shared" si="36"/>
        <v>3008.5718666666689</v>
      </c>
      <c r="G177" s="26">
        <f t="shared" si="37"/>
        <v>5722.1127333333307</v>
      </c>
      <c r="H177" s="26">
        <f t="shared" si="38"/>
        <v>6503.916766666669</v>
      </c>
      <c r="I177" s="26">
        <f t="shared" si="39"/>
        <v>13716.408433333336</v>
      </c>
      <c r="J177" s="26">
        <f t="shared" si="40"/>
        <v>31371.319016666719</v>
      </c>
      <c r="K177" s="26">
        <f t="shared" si="41"/>
        <v>4084.818283333334</v>
      </c>
      <c r="L177" s="26">
        <f t="shared" si="42"/>
        <v>4370.4863499999956</v>
      </c>
      <c r="M177" s="26">
        <f t="shared" si="43"/>
        <v>9826.9372833333291</v>
      </c>
      <c r="N177" s="26">
        <f t="shared" si="44"/>
        <v>3586.9559999999979</v>
      </c>
      <c r="O177" s="26">
        <f t="shared" si="45"/>
        <v>6440.6636166666658</v>
      </c>
      <c r="P177" s="26">
        <f t="shared" si="46"/>
        <v>611.2244666666669</v>
      </c>
      <c r="Q177" s="26">
        <f t="shared" si="47"/>
        <v>2304.4634333333365</v>
      </c>
      <c r="R177" s="104">
        <f t="shared" si="48"/>
        <v>0</v>
      </c>
      <c r="S177" s="104">
        <f t="shared" si="34"/>
        <v>93179.939933333386</v>
      </c>
    </row>
    <row r="178" spans="3:19" x14ac:dyDescent="0.25">
      <c r="C178" s="37"/>
      <c r="D178" s="91" t="s">
        <v>27</v>
      </c>
      <c r="E178" s="16">
        <f t="shared" si="35"/>
        <v>1648.9397999999997</v>
      </c>
      <c r="F178" s="26">
        <f t="shared" si="36"/>
        <v>3131.7204000000015</v>
      </c>
      <c r="G178" s="26">
        <f t="shared" si="37"/>
        <v>5999.9850000000033</v>
      </c>
      <c r="H178" s="26">
        <f t="shared" si="38"/>
        <v>6823.6375000000025</v>
      </c>
      <c r="I178" s="26">
        <f t="shared" si="39"/>
        <v>14086.127983333337</v>
      </c>
      <c r="J178" s="26">
        <f t="shared" si="40"/>
        <v>32244.243483333419</v>
      </c>
      <c r="K178" s="26">
        <f t="shared" si="41"/>
        <v>4190.2683000000006</v>
      </c>
      <c r="L178" s="26">
        <f t="shared" si="42"/>
        <v>4480.7086499999969</v>
      </c>
      <c r="M178" s="26">
        <f t="shared" si="43"/>
        <v>10133.267833333339</v>
      </c>
      <c r="N178" s="26">
        <f t="shared" si="44"/>
        <v>3672.6529500000106</v>
      </c>
      <c r="O178" s="26">
        <f t="shared" si="45"/>
        <v>6636.5780333333387</v>
      </c>
      <c r="P178" s="26">
        <f t="shared" si="46"/>
        <v>628.46683333333328</v>
      </c>
      <c r="Q178" s="26">
        <f t="shared" si="47"/>
        <v>2410.3379833333333</v>
      </c>
      <c r="R178" s="104">
        <f t="shared" si="48"/>
        <v>0</v>
      </c>
      <c r="S178" s="104">
        <f t="shared" si="34"/>
        <v>96086.934750000117</v>
      </c>
    </row>
    <row r="179" spans="3:19" x14ac:dyDescent="0.25">
      <c r="C179" s="37"/>
      <c r="D179" s="91" t="s">
        <v>28</v>
      </c>
      <c r="E179" s="16">
        <f t="shared" si="35"/>
        <v>1634.8516499999998</v>
      </c>
      <c r="F179" s="26">
        <f t="shared" si="36"/>
        <v>3104.3719499999993</v>
      </c>
      <c r="G179" s="26">
        <f t="shared" si="37"/>
        <v>5961.9674833333356</v>
      </c>
      <c r="H179" s="26">
        <f t="shared" si="38"/>
        <v>6760.299333333337</v>
      </c>
      <c r="I179" s="26">
        <f t="shared" si="39"/>
        <v>13750.758433333336</v>
      </c>
      <c r="J179" s="26">
        <f t="shared" si="40"/>
        <v>32359.720833333366</v>
      </c>
      <c r="K179" s="26">
        <f t="shared" si="41"/>
        <v>4110.6192500000025</v>
      </c>
      <c r="L179" s="26">
        <f t="shared" si="42"/>
        <v>4416.4931166666656</v>
      </c>
      <c r="M179" s="26">
        <f t="shared" si="43"/>
        <v>9935.5159000000021</v>
      </c>
      <c r="N179" s="26">
        <f t="shared" si="44"/>
        <v>3429.7391333333339</v>
      </c>
      <c r="O179" s="26">
        <f t="shared" si="45"/>
        <v>6480.9071166666654</v>
      </c>
      <c r="P179" s="26">
        <f t="shared" si="46"/>
        <v>610.02446666666674</v>
      </c>
      <c r="Q179" s="26">
        <f t="shared" si="47"/>
        <v>2378.2563000000005</v>
      </c>
      <c r="R179" s="104">
        <f t="shared" si="48"/>
        <v>0</v>
      </c>
      <c r="S179" s="104">
        <f t="shared" si="34"/>
        <v>94933.524966666708</v>
      </c>
    </row>
    <row r="180" spans="3:19" x14ac:dyDescent="0.25">
      <c r="C180" s="37"/>
      <c r="D180" s="91" t="s">
        <v>29</v>
      </c>
      <c r="E180" s="16">
        <f t="shared" si="35"/>
        <v>1675.2952000000002</v>
      </c>
      <c r="F180" s="26">
        <f t="shared" si="36"/>
        <v>3062.5161166666671</v>
      </c>
      <c r="G180" s="26">
        <f t="shared" si="37"/>
        <v>5943.5893999999998</v>
      </c>
      <c r="H180" s="26">
        <f t="shared" si="38"/>
        <v>6753.4266833333331</v>
      </c>
      <c r="I180" s="26">
        <f t="shared" si="39"/>
        <v>14180.014166666671</v>
      </c>
      <c r="J180" s="26">
        <f t="shared" si="40"/>
        <v>31354.567900000075</v>
      </c>
      <c r="K180" s="26">
        <f t="shared" si="41"/>
        <v>4065.5268166666651</v>
      </c>
      <c r="L180" s="26">
        <f t="shared" si="42"/>
        <v>4391.5010166666634</v>
      </c>
      <c r="M180" s="26">
        <f t="shared" si="43"/>
        <v>9913.9076166666673</v>
      </c>
      <c r="N180" s="26">
        <f t="shared" si="44"/>
        <v>3414.0293999999994</v>
      </c>
      <c r="O180" s="26">
        <f t="shared" si="45"/>
        <v>6426.8303666666707</v>
      </c>
      <c r="P180" s="26">
        <f t="shared" si="46"/>
        <v>633.54188333333332</v>
      </c>
      <c r="Q180" s="26">
        <f t="shared" si="47"/>
        <v>2353.0986333333335</v>
      </c>
      <c r="R180" s="104">
        <f t="shared" si="48"/>
        <v>0</v>
      </c>
      <c r="S180" s="104">
        <f t="shared" si="34"/>
        <v>94167.845200000083</v>
      </c>
    </row>
    <row r="181" spans="3:19" ht="15.75" thickBot="1" x14ac:dyDescent="0.3">
      <c r="C181" s="37" t="s">
        <v>34</v>
      </c>
      <c r="D181" s="91"/>
      <c r="E181" s="92">
        <f t="shared" si="35"/>
        <v>20811.060916666669</v>
      </c>
      <c r="F181" s="69">
        <f t="shared" si="36"/>
        <v>38407.160383333328</v>
      </c>
      <c r="G181" s="69">
        <f t="shared" si="37"/>
        <v>73670.193483333365</v>
      </c>
      <c r="H181" s="69">
        <f t="shared" si="38"/>
        <v>83343.905200000008</v>
      </c>
      <c r="I181" s="69">
        <f t="shared" si="39"/>
        <v>174465.38698333333</v>
      </c>
      <c r="J181" s="69">
        <f t="shared" si="40"/>
        <v>400315.92991666688</v>
      </c>
      <c r="K181" s="69">
        <f t="shared" si="41"/>
        <v>52002.152100000007</v>
      </c>
      <c r="L181" s="69">
        <f t="shared" si="42"/>
        <v>55429.319316666661</v>
      </c>
      <c r="M181" s="69">
        <f t="shared" si="43"/>
        <v>125194.2475</v>
      </c>
      <c r="N181" s="69">
        <f t="shared" si="44"/>
        <v>45288.241933333346</v>
      </c>
      <c r="O181" s="69">
        <f t="shared" si="45"/>
        <v>82100.348083333345</v>
      </c>
      <c r="P181" s="69">
        <f t="shared" si="46"/>
        <v>7730.0149666666657</v>
      </c>
      <c r="Q181" s="69">
        <f t="shared" si="47"/>
        <v>28478.866933333349</v>
      </c>
      <c r="R181" s="107">
        <f t="shared" si="48"/>
        <v>0</v>
      </c>
      <c r="S181" s="107">
        <f t="shared" si="34"/>
        <v>1187236.8277166672</v>
      </c>
    </row>
    <row r="182" spans="3:19" x14ac:dyDescent="0.25">
      <c r="C182" s="34">
        <v>2010</v>
      </c>
      <c r="D182" s="102" t="s">
        <v>18</v>
      </c>
      <c r="E182" s="14">
        <f t="shared" si="35"/>
        <v>1495.8641166666669</v>
      </c>
      <c r="F182" s="22">
        <f t="shared" si="36"/>
        <v>2773.2829333333339</v>
      </c>
      <c r="G182" s="22">
        <f t="shared" si="37"/>
        <v>5357.1750833333335</v>
      </c>
      <c r="H182" s="22">
        <f t="shared" si="38"/>
        <v>6153.5360333333329</v>
      </c>
      <c r="I182" s="22">
        <f t="shared" si="39"/>
        <v>13410.709766666669</v>
      </c>
      <c r="J182" s="22">
        <f t="shared" si="40"/>
        <v>29258.400649999996</v>
      </c>
      <c r="K182" s="22">
        <f t="shared" si="41"/>
        <v>3752.9716666666673</v>
      </c>
      <c r="L182" s="22">
        <f t="shared" si="42"/>
        <v>4048.6963166666665</v>
      </c>
      <c r="M182" s="22">
        <f t="shared" si="43"/>
        <v>9001.1539833333336</v>
      </c>
      <c r="N182" s="22">
        <f t="shared" si="44"/>
        <v>3250.5583666666662</v>
      </c>
      <c r="O182" s="22">
        <f t="shared" si="45"/>
        <v>6023.2888166666671</v>
      </c>
      <c r="P182" s="22">
        <f t="shared" si="46"/>
        <v>577.77721666666685</v>
      </c>
      <c r="Q182" s="22">
        <f t="shared" si="47"/>
        <v>1985.0913666666668</v>
      </c>
      <c r="R182" s="15">
        <f t="shared" si="48"/>
        <v>6.6666666666666675E-4</v>
      </c>
      <c r="S182" s="15">
        <f t="shared" si="34"/>
        <v>87088.506983333325</v>
      </c>
    </row>
    <row r="183" spans="3:19" x14ac:dyDescent="0.25">
      <c r="C183" s="37"/>
      <c r="D183" s="91" t="s">
        <v>30</v>
      </c>
      <c r="E183" s="16">
        <f t="shared" si="35"/>
        <v>1357.1104166666667</v>
      </c>
      <c r="F183" s="26">
        <f t="shared" si="36"/>
        <v>2495.5349666666675</v>
      </c>
      <c r="G183" s="26">
        <f t="shared" si="37"/>
        <v>4785.5939333333336</v>
      </c>
      <c r="H183" s="26">
        <f t="shared" si="38"/>
        <v>5524.5625666666665</v>
      </c>
      <c r="I183" s="26">
        <f t="shared" si="39"/>
        <v>11955.265133333331</v>
      </c>
      <c r="J183" s="26">
        <f t="shared" si="40"/>
        <v>25078.002883333331</v>
      </c>
      <c r="K183" s="26">
        <f t="shared" si="41"/>
        <v>3379.3760166666675</v>
      </c>
      <c r="L183" s="26">
        <f t="shared" si="42"/>
        <v>3542.5986333333331</v>
      </c>
      <c r="M183" s="26">
        <f t="shared" si="43"/>
        <v>7706.4358833333335</v>
      </c>
      <c r="N183" s="26">
        <f t="shared" si="44"/>
        <v>2875.3537833333339</v>
      </c>
      <c r="O183" s="26">
        <f t="shared" si="45"/>
        <v>5563.6862333333329</v>
      </c>
      <c r="P183" s="26">
        <f t="shared" si="46"/>
        <v>492.41741666666661</v>
      </c>
      <c r="Q183" s="26">
        <f t="shared" si="47"/>
        <v>1820.4222499999998</v>
      </c>
      <c r="R183" s="104">
        <f t="shared" si="48"/>
        <v>0</v>
      </c>
      <c r="S183" s="104">
        <f t="shared" si="34"/>
        <v>76576.360116666663</v>
      </c>
    </row>
    <row r="184" spans="3:19" x14ac:dyDescent="0.25">
      <c r="C184" s="37"/>
      <c r="D184" s="91" t="s">
        <v>20</v>
      </c>
      <c r="E184" s="16">
        <f t="shared" si="35"/>
        <v>1988.2819500000001</v>
      </c>
      <c r="F184" s="26">
        <f t="shared" si="36"/>
        <v>3612.6468833333333</v>
      </c>
      <c r="G184" s="26">
        <f t="shared" si="37"/>
        <v>6948.6324833333338</v>
      </c>
      <c r="H184" s="26">
        <f t="shared" si="38"/>
        <v>7726.7905499999988</v>
      </c>
      <c r="I184" s="26">
        <f t="shared" si="39"/>
        <v>16144.130749999998</v>
      </c>
      <c r="J184" s="26">
        <f t="shared" si="40"/>
        <v>32420.388983333334</v>
      </c>
      <c r="K184" s="26">
        <f t="shared" si="41"/>
        <v>4406.2367166666663</v>
      </c>
      <c r="L184" s="26">
        <f t="shared" si="42"/>
        <v>4340.9529833333327</v>
      </c>
      <c r="M184" s="26">
        <f t="shared" si="43"/>
        <v>9904.6870166666668</v>
      </c>
      <c r="N184" s="26">
        <f t="shared" si="44"/>
        <v>3988.6112000000003</v>
      </c>
      <c r="O184" s="26">
        <f t="shared" si="45"/>
        <v>7363.8235499999992</v>
      </c>
      <c r="P184" s="26">
        <f t="shared" si="46"/>
        <v>702.6491166666666</v>
      </c>
      <c r="Q184" s="26">
        <f t="shared" si="47"/>
        <v>2735.2561000000001</v>
      </c>
      <c r="R184" s="104">
        <f t="shared" si="48"/>
        <v>0</v>
      </c>
      <c r="S184" s="104">
        <f t="shared" si="34"/>
        <v>102283.08828333333</v>
      </c>
    </row>
    <row r="185" spans="3:19" x14ac:dyDescent="0.25">
      <c r="C185" s="37"/>
      <c r="D185" s="91" t="s">
        <v>21</v>
      </c>
      <c r="E185" s="16">
        <f t="shared" si="35"/>
        <v>1512.2264500000003</v>
      </c>
      <c r="F185" s="26">
        <f t="shared" si="36"/>
        <v>2770.1334833333331</v>
      </c>
      <c r="G185" s="26">
        <f t="shared" si="37"/>
        <v>5518.0071333333326</v>
      </c>
      <c r="H185" s="26">
        <f t="shared" si="38"/>
        <v>6026.0020499999991</v>
      </c>
      <c r="I185" s="26">
        <f t="shared" si="39"/>
        <v>12567.509033333332</v>
      </c>
      <c r="J185" s="26">
        <f t="shared" si="40"/>
        <v>28090.091133333332</v>
      </c>
      <c r="K185" s="26">
        <f t="shared" si="41"/>
        <v>3692.7793166666656</v>
      </c>
      <c r="L185" s="26">
        <f t="shared" si="42"/>
        <v>3685.7225666666664</v>
      </c>
      <c r="M185" s="26">
        <f t="shared" si="43"/>
        <v>9079.8955499999993</v>
      </c>
      <c r="N185" s="26">
        <f t="shared" si="44"/>
        <v>3084.3687999999997</v>
      </c>
      <c r="O185" s="26">
        <f t="shared" si="45"/>
        <v>5975.5885999999991</v>
      </c>
      <c r="P185" s="26">
        <f t="shared" si="46"/>
        <v>584.67296666666675</v>
      </c>
      <c r="Q185" s="26">
        <f t="shared" si="47"/>
        <v>2130.8904000000007</v>
      </c>
      <c r="R185" s="104">
        <f t="shared" si="48"/>
        <v>0</v>
      </c>
      <c r="S185" s="104">
        <f t="shared" si="34"/>
        <v>84717.887483333325</v>
      </c>
    </row>
    <row r="186" spans="3:19" x14ac:dyDescent="0.25">
      <c r="C186" s="37"/>
      <c r="D186" s="91" t="s">
        <v>22</v>
      </c>
      <c r="E186" s="16">
        <f t="shared" si="35"/>
        <v>1538.0802500000002</v>
      </c>
      <c r="F186" s="26">
        <f t="shared" si="36"/>
        <v>2814.1396666666669</v>
      </c>
      <c r="G186" s="26">
        <f t="shared" si="37"/>
        <v>5568.5214166666665</v>
      </c>
      <c r="H186" s="26">
        <f t="shared" si="38"/>
        <v>6064.2397166666669</v>
      </c>
      <c r="I186" s="26">
        <f t="shared" si="39"/>
        <v>12697.657083333335</v>
      </c>
      <c r="J186" s="26">
        <f t="shared" si="40"/>
        <v>28157.675083333339</v>
      </c>
      <c r="K186" s="26">
        <f t="shared" si="41"/>
        <v>3694.1441333333337</v>
      </c>
      <c r="L186" s="26">
        <f t="shared" si="42"/>
        <v>3719.5675666666671</v>
      </c>
      <c r="M186" s="26">
        <f t="shared" si="43"/>
        <v>9136.8750333333355</v>
      </c>
      <c r="N186" s="26">
        <f t="shared" si="44"/>
        <v>3102.1470166666663</v>
      </c>
      <c r="O186" s="26">
        <f t="shared" si="45"/>
        <v>5958.8328000000001</v>
      </c>
      <c r="P186" s="26">
        <f t="shared" si="46"/>
        <v>568.46230000000003</v>
      </c>
      <c r="Q186" s="26">
        <f t="shared" si="47"/>
        <v>2241.7899499999999</v>
      </c>
      <c r="R186" s="104">
        <f t="shared" si="48"/>
        <v>0.71308333333333329</v>
      </c>
      <c r="S186" s="104">
        <f t="shared" si="34"/>
        <v>85262.84510000002</v>
      </c>
    </row>
    <row r="187" spans="3:19" x14ac:dyDescent="0.25">
      <c r="C187" s="37"/>
      <c r="D187" s="91" t="s">
        <v>23</v>
      </c>
      <c r="E187" s="16">
        <f t="shared" si="35"/>
        <v>1466.5602833333332</v>
      </c>
      <c r="F187" s="26">
        <f t="shared" si="36"/>
        <v>2665.2106333333336</v>
      </c>
      <c r="G187" s="26">
        <f t="shared" si="37"/>
        <v>5420.314933333334</v>
      </c>
      <c r="H187" s="26">
        <f t="shared" si="38"/>
        <v>5912.5671833333336</v>
      </c>
      <c r="I187" s="26">
        <f t="shared" si="39"/>
        <v>12380.048200000001</v>
      </c>
      <c r="J187" s="26">
        <f t="shared" si="40"/>
        <v>28509.992333333343</v>
      </c>
      <c r="K187" s="26">
        <f t="shared" si="41"/>
        <v>3658.6972333333338</v>
      </c>
      <c r="L187" s="26">
        <f t="shared" si="42"/>
        <v>3742.3283166666665</v>
      </c>
      <c r="M187" s="26">
        <f t="shared" si="43"/>
        <v>9022.8257333333349</v>
      </c>
      <c r="N187" s="26">
        <f t="shared" si="44"/>
        <v>3102.5720000000006</v>
      </c>
      <c r="O187" s="26">
        <f t="shared" si="45"/>
        <v>5830.9818166666673</v>
      </c>
      <c r="P187" s="26">
        <f t="shared" si="46"/>
        <v>558.8421166666667</v>
      </c>
      <c r="Q187" s="26">
        <f t="shared" si="47"/>
        <v>2223.0151000000001</v>
      </c>
      <c r="R187" s="104">
        <f t="shared" si="48"/>
        <v>0.51574999999999993</v>
      </c>
      <c r="S187" s="104">
        <f t="shared" si="34"/>
        <v>84494.471633333349</v>
      </c>
    </row>
    <row r="188" spans="3:19" x14ac:dyDescent="0.25">
      <c r="C188" s="37"/>
      <c r="D188" s="91" t="s">
        <v>24</v>
      </c>
      <c r="E188" s="16">
        <f t="shared" si="35"/>
        <v>1503.49505</v>
      </c>
      <c r="F188" s="26">
        <f t="shared" si="36"/>
        <v>2605.8096999999993</v>
      </c>
      <c r="G188" s="26">
        <f t="shared" si="37"/>
        <v>5601.7320833333315</v>
      </c>
      <c r="H188" s="26">
        <f t="shared" si="38"/>
        <v>6068.6596166666677</v>
      </c>
      <c r="I188" s="26">
        <f t="shared" si="39"/>
        <v>12779.074583333333</v>
      </c>
      <c r="J188" s="26">
        <f t="shared" si="40"/>
        <v>29945.427883333337</v>
      </c>
      <c r="K188" s="26">
        <f t="shared" si="41"/>
        <v>3726.7749833333332</v>
      </c>
      <c r="L188" s="26">
        <f t="shared" si="42"/>
        <v>3778.7636166666666</v>
      </c>
      <c r="M188" s="26">
        <f t="shared" si="43"/>
        <v>9127.4463333333333</v>
      </c>
      <c r="N188" s="26">
        <f t="shared" si="44"/>
        <v>3206.8054333333334</v>
      </c>
      <c r="O188" s="26">
        <f t="shared" si="45"/>
        <v>5841.7558166666668</v>
      </c>
      <c r="P188" s="26">
        <f t="shared" si="46"/>
        <v>576.89204999999981</v>
      </c>
      <c r="Q188" s="26">
        <f t="shared" si="47"/>
        <v>2346.0961333333335</v>
      </c>
      <c r="R188" s="104">
        <f t="shared" si="48"/>
        <v>0</v>
      </c>
      <c r="S188" s="104">
        <f t="shared" ref="S188:S219" si="49">SUM(E188:R188)</f>
        <v>87108.733283333335</v>
      </c>
    </row>
    <row r="189" spans="3:19" x14ac:dyDescent="0.25">
      <c r="C189" s="37"/>
      <c r="D189" s="91" t="s">
        <v>25</v>
      </c>
      <c r="E189" s="16">
        <f t="shared" si="35"/>
        <v>1564.6981666666663</v>
      </c>
      <c r="F189" s="26">
        <f t="shared" si="36"/>
        <v>2848.7974833333333</v>
      </c>
      <c r="G189" s="26">
        <f t="shared" si="37"/>
        <v>5772.7322333333323</v>
      </c>
      <c r="H189" s="26">
        <f t="shared" si="38"/>
        <v>6355.9143500000009</v>
      </c>
      <c r="I189" s="26">
        <f t="shared" si="39"/>
        <v>13013.975666666665</v>
      </c>
      <c r="J189" s="26">
        <f t="shared" si="40"/>
        <v>31136.025949999992</v>
      </c>
      <c r="K189" s="26">
        <f t="shared" si="41"/>
        <v>3869.8238499999998</v>
      </c>
      <c r="L189" s="26">
        <f t="shared" si="42"/>
        <v>3883.2911166666672</v>
      </c>
      <c r="M189" s="26">
        <f t="shared" si="43"/>
        <v>9351.0581000000002</v>
      </c>
      <c r="N189" s="26">
        <f t="shared" si="44"/>
        <v>3269.8743999999997</v>
      </c>
      <c r="O189" s="26">
        <f t="shared" si="45"/>
        <v>5993.6447166666658</v>
      </c>
      <c r="P189" s="26">
        <f t="shared" si="46"/>
        <v>628.65395000000001</v>
      </c>
      <c r="Q189" s="26">
        <f t="shared" si="47"/>
        <v>2350.1774999999993</v>
      </c>
      <c r="R189" s="104">
        <f t="shared" si="48"/>
        <v>0</v>
      </c>
      <c r="S189" s="104">
        <f t="shared" si="49"/>
        <v>90038.667483333338</v>
      </c>
    </row>
    <row r="190" spans="3:19" x14ac:dyDescent="0.25">
      <c r="C190" s="37"/>
      <c r="D190" s="91" t="s">
        <v>26</v>
      </c>
      <c r="E190" s="16">
        <f t="shared" si="35"/>
        <v>1436.0973166666663</v>
      </c>
      <c r="F190" s="26">
        <f t="shared" si="36"/>
        <v>2658.4276166666668</v>
      </c>
      <c r="G190" s="26">
        <f t="shared" si="37"/>
        <v>5231.9753833333334</v>
      </c>
      <c r="H190" s="26">
        <f t="shared" si="38"/>
        <v>5799.1680166666665</v>
      </c>
      <c r="I190" s="26">
        <f t="shared" si="39"/>
        <v>11999.597266666666</v>
      </c>
      <c r="J190" s="26">
        <f t="shared" si="40"/>
        <v>28248.619333333332</v>
      </c>
      <c r="K190" s="26">
        <f t="shared" si="41"/>
        <v>3527.203066666666</v>
      </c>
      <c r="L190" s="26">
        <f t="shared" si="42"/>
        <v>3513.5109000000002</v>
      </c>
      <c r="M190" s="26">
        <f t="shared" si="43"/>
        <v>8396.5294999999987</v>
      </c>
      <c r="N190" s="26">
        <f t="shared" si="44"/>
        <v>2838.6855833333329</v>
      </c>
      <c r="O190" s="26">
        <f t="shared" si="45"/>
        <v>5504.5375999999997</v>
      </c>
      <c r="P190" s="26">
        <f t="shared" si="46"/>
        <v>546.88983333333363</v>
      </c>
      <c r="Q190" s="26">
        <f t="shared" si="47"/>
        <v>2148.8017333333332</v>
      </c>
      <c r="R190" s="104">
        <f t="shared" si="48"/>
        <v>0</v>
      </c>
      <c r="S190" s="104">
        <f t="shared" si="49"/>
        <v>81850.043149999998</v>
      </c>
    </row>
    <row r="191" spans="3:19" x14ac:dyDescent="0.25">
      <c r="C191" s="37"/>
      <c r="D191" s="91" t="s">
        <v>27</v>
      </c>
      <c r="E191" s="16">
        <f t="shared" si="35"/>
        <v>1480.7060166666668</v>
      </c>
      <c r="F191" s="26">
        <f t="shared" si="36"/>
        <v>2748.6843499999991</v>
      </c>
      <c r="G191" s="26">
        <f t="shared" si="37"/>
        <v>5446.6239499999992</v>
      </c>
      <c r="H191" s="26">
        <f t="shared" si="38"/>
        <v>5957.383233333333</v>
      </c>
      <c r="I191" s="26">
        <f t="shared" si="39"/>
        <v>12234.508983333333</v>
      </c>
      <c r="J191" s="26">
        <f t="shared" si="40"/>
        <v>28412.996200000001</v>
      </c>
      <c r="K191" s="26">
        <f t="shared" si="41"/>
        <v>3532.2409499999999</v>
      </c>
      <c r="L191" s="26">
        <f t="shared" si="42"/>
        <v>3583.0646000000002</v>
      </c>
      <c r="M191" s="26">
        <f t="shared" si="43"/>
        <v>8597.4767166666661</v>
      </c>
      <c r="N191" s="26">
        <f t="shared" si="44"/>
        <v>2998.9780333333329</v>
      </c>
      <c r="O191" s="26">
        <f t="shared" si="45"/>
        <v>5757.9111499999999</v>
      </c>
      <c r="P191" s="26">
        <f t="shared" si="46"/>
        <v>506.37436666666667</v>
      </c>
      <c r="Q191" s="26">
        <f t="shared" si="47"/>
        <v>2245.7841166666667</v>
      </c>
      <c r="R191" s="104">
        <f t="shared" si="48"/>
        <v>0</v>
      </c>
      <c r="S191" s="104">
        <f t="shared" si="49"/>
        <v>83502.732666666663</v>
      </c>
    </row>
    <row r="192" spans="3:19" x14ac:dyDescent="0.25">
      <c r="C192" s="37"/>
      <c r="D192" s="91" t="s">
        <v>28</v>
      </c>
      <c r="E192" s="16">
        <f t="shared" si="35"/>
        <v>1511.5318666666662</v>
      </c>
      <c r="F192" s="26">
        <f t="shared" si="36"/>
        <v>2772.4476833333338</v>
      </c>
      <c r="G192" s="26">
        <f t="shared" si="37"/>
        <v>5607.6378166666673</v>
      </c>
      <c r="H192" s="26">
        <f t="shared" si="38"/>
        <v>6153.5089666666663</v>
      </c>
      <c r="I192" s="26">
        <f t="shared" si="39"/>
        <v>12411.392366666667</v>
      </c>
      <c r="J192" s="26">
        <f t="shared" si="40"/>
        <v>28401.449683333332</v>
      </c>
      <c r="K192" s="26">
        <f t="shared" si="41"/>
        <v>3630.1565833333339</v>
      </c>
      <c r="L192" s="26">
        <f t="shared" si="42"/>
        <v>3656.5755166666668</v>
      </c>
      <c r="M192" s="26">
        <f t="shared" si="43"/>
        <v>8819.9984000000004</v>
      </c>
      <c r="N192" s="26">
        <f t="shared" si="44"/>
        <v>3019.3242333333337</v>
      </c>
      <c r="O192" s="26">
        <f t="shared" si="45"/>
        <v>5992.6961500000007</v>
      </c>
      <c r="P192" s="26">
        <f t="shared" si="46"/>
        <v>530.87343333333342</v>
      </c>
      <c r="Q192" s="26">
        <f t="shared" si="47"/>
        <v>2197.0090166666669</v>
      </c>
      <c r="R192" s="104">
        <f t="shared" si="48"/>
        <v>0</v>
      </c>
      <c r="S192" s="104">
        <f t="shared" si="49"/>
        <v>84704.601716666657</v>
      </c>
    </row>
    <row r="193" spans="3:20" x14ac:dyDescent="0.25">
      <c r="C193" s="37"/>
      <c r="D193" s="91" t="s">
        <v>29</v>
      </c>
      <c r="E193" s="16">
        <f t="shared" si="35"/>
        <v>1484.4489000000001</v>
      </c>
      <c r="F193" s="26">
        <f t="shared" si="36"/>
        <v>2730.0482000000006</v>
      </c>
      <c r="G193" s="26">
        <f t="shared" si="37"/>
        <v>5447.5678666666672</v>
      </c>
      <c r="H193" s="26">
        <f t="shared" si="38"/>
        <v>6172.9217333333327</v>
      </c>
      <c r="I193" s="26">
        <f t="shared" si="39"/>
        <v>12559.593450000002</v>
      </c>
      <c r="J193" s="26">
        <f t="shared" si="40"/>
        <v>27289.361633333334</v>
      </c>
      <c r="K193" s="26">
        <f t="shared" si="41"/>
        <v>3689.5736000000011</v>
      </c>
      <c r="L193" s="26">
        <f t="shared" si="42"/>
        <v>3600.4009999999994</v>
      </c>
      <c r="M193" s="26">
        <f t="shared" si="43"/>
        <v>8835.017116666666</v>
      </c>
      <c r="N193" s="26">
        <f t="shared" si="44"/>
        <v>3059.8812000000007</v>
      </c>
      <c r="O193" s="26">
        <f t="shared" si="45"/>
        <v>5983.144933333333</v>
      </c>
      <c r="P193" s="26">
        <f t="shared" si="46"/>
        <v>518.23584999999991</v>
      </c>
      <c r="Q193" s="26">
        <f t="shared" si="47"/>
        <v>2116.3292666666671</v>
      </c>
      <c r="R193" s="104">
        <f t="shared" si="48"/>
        <v>0</v>
      </c>
      <c r="S193" s="104">
        <f t="shared" si="49"/>
        <v>83486.524749999997</v>
      </c>
    </row>
    <row r="194" spans="3:20" ht="15.75" thickBot="1" x14ac:dyDescent="0.3">
      <c r="C194" s="27" t="s">
        <v>35</v>
      </c>
      <c r="D194" s="103"/>
      <c r="E194" s="29">
        <f t="shared" ref="E194:E225" si="50">+S72</f>
        <v>18339.100783333331</v>
      </c>
      <c r="F194" s="31">
        <f t="shared" ref="F194:F225" si="51">+R72</f>
        <v>33495.163599999993</v>
      </c>
      <c r="G194" s="31">
        <f t="shared" ref="G194:G225" si="52">+Q72</f>
        <v>66706.514316666653</v>
      </c>
      <c r="H194" s="31">
        <f t="shared" ref="H194:H225" si="53">+SUM(N72,O72,P72)</f>
        <v>73915.254016666673</v>
      </c>
      <c r="I194" s="31">
        <f t="shared" ref="I194:I225" si="54">+SUM(F72:I72)</f>
        <v>154153.46228333336</v>
      </c>
      <c r="J194" s="31">
        <f t="shared" ref="J194:J225" si="55">+E72</f>
        <v>344948.43174999999</v>
      </c>
      <c r="K194" s="31">
        <f t="shared" ref="K194:K225" si="56">+Z72</f>
        <v>44559.978116666673</v>
      </c>
      <c r="L194" s="31">
        <f t="shared" ref="L194:L225" si="57">+SUM(Y72,AA72:AB72)</f>
        <v>45095.473133333333</v>
      </c>
      <c r="M194" s="31">
        <f t="shared" ref="M194:M225" si="58">+SUM(J72:L72)</f>
        <v>106979.39936666665</v>
      </c>
      <c r="N194" s="31">
        <f t="shared" ref="N194:N225" si="59">+M72</f>
        <v>37797.160050000006</v>
      </c>
      <c r="O194" s="31">
        <f t="shared" ref="O194:O225" si="60">+SUM(U72:W72)</f>
        <v>71789.89218333333</v>
      </c>
      <c r="P194" s="31">
        <f t="shared" ref="P194:P225" si="61">+X72</f>
        <v>6792.7406166666678</v>
      </c>
      <c r="Q194" s="31">
        <f t="shared" ref="Q194:Q225" si="62">+T72</f>
        <v>26540.662933333333</v>
      </c>
      <c r="R194" s="105">
        <f t="shared" ref="R194:R225" si="63">+AC72</f>
        <v>1.2294999999999998</v>
      </c>
      <c r="S194" s="105">
        <f t="shared" si="49"/>
        <v>1031114.4626499999</v>
      </c>
    </row>
    <row r="195" spans="3:20" x14ac:dyDescent="0.25">
      <c r="C195" s="37">
        <v>2011</v>
      </c>
      <c r="D195" s="91" t="s">
        <v>36</v>
      </c>
      <c r="E195" s="16">
        <f t="shared" si="50"/>
        <v>1395.0602999999999</v>
      </c>
      <c r="F195" s="26">
        <f t="shared" si="51"/>
        <v>2514.7691666666665</v>
      </c>
      <c r="G195" s="26">
        <f t="shared" si="52"/>
        <v>4911.6575666666658</v>
      </c>
      <c r="H195" s="26">
        <f t="shared" si="53"/>
        <v>5852.6628833333325</v>
      </c>
      <c r="I195" s="26">
        <f t="shared" si="54"/>
        <v>12096.845816666664</v>
      </c>
      <c r="J195" s="26">
        <f t="shared" si="55"/>
        <v>26613.078849999998</v>
      </c>
      <c r="K195" s="26">
        <f t="shared" si="56"/>
        <v>3426.5264000000002</v>
      </c>
      <c r="L195" s="26">
        <f t="shared" si="57"/>
        <v>3504.8545666666678</v>
      </c>
      <c r="M195" s="26">
        <f t="shared" si="58"/>
        <v>8305.2348999999995</v>
      </c>
      <c r="N195" s="26">
        <f t="shared" si="59"/>
        <v>3023.4800499999997</v>
      </c>
      <c r="O195" s="26">
        <f t="shared" si="60"/>
        <v>5744.5705333333335</v>
      </c>
      <c r="P195" s="26">
        <f t="shared" si="61"/>
        <v>465.9222166666666</v>
      </c>
      <c r="Q195" s="26">
        <f t="shared" si="62"/>
        <v>1906.931583333333</v>
      </c>
      <c r="R195" s="104">
        <f t="shared" si="63"/>
        <v>0</v>
      </c>
      <c r="S195" s="104">
        <f t="shared" si="49"/>
        <v>79761.594833333336</v>
      </c>
    </row>
    <row r="196" spans="3:20" x14ac:dyDescent="0.25">
      <c r="C196" s="37"/>
      <c r="D196" s="91" t="s">
        <v>19</v>
      </c>
      <c r="E196" s="16">
        <f t="shared" si="50"/>
        <v>1205.5684833333332</v>
      </c>
      <c r="F196" s="26">
        <f t="shared" si="51"/>
        <v>2163.2547999999997</v>
      </c>
      <c r="G196" s="26">
        <f t="shared" si="52"/>
        <v>4249.049399999999</v>
      </c>
      <c r="H196" s="26">
        <f t="shared" si="53"/>
        <v>5031.3608500000009</v>
      </c>
      <c r="I196" s="26">
        <f t="shared" si="54"/>
        <v>10378.036533333336</v>
      </c>
      <c r="J196" s="26">
        <f t="shared" si="55"/>
        <v>24141.201266666671</v>
      </c>
      <c r="K196" s="26">
        <f t="shared" si="56"/>
        <v>2926.128666666667</v>
      </c>
      <c r="L196" s="26">
        <f t="shared" si="57"/>
        <v>2901.3932833333329</v>
      </c>
      <c r="M196" s="26">
        <f t="shared" si="58"/>
        <v>7091.0693833333344</v>
      </c>
      <c r="N196" s="26">
        <f t="shared" si="59"/>
        <v>2597.8662500000009</v>
      </c>
      <c r="O196" s="26">
        <f t="shared" si="60"/>
        <v>4732.2328333333335</v>
      </c>
      <c r="P196" s="26">
        <f t="shared" si="61"/>
        <v>397.89258333333339</v>
      </c>
      <c r="Q196" s="26">
        <f t="shared" si="62"/>
        <v>1526.4215000000002</v>
      </c>
      <c r="R196" s="104">
        <f t="shared" si="63"/>
        <v>0</v>
      </c>
      <c r="S196" s="104">
        <f t="shared" si="49"/>
        <v>69341.47583333333</v>
      </c>
    </row>
    <row r="197" spans="3:20" x14ac:dyDescent="0.25">
      <c r="C197" s="37"/>
      <c r="D197" s="91" t="s">
        <v>20</v>
      </c>
      <c r="E197" s="16">
        <f t="shared" si="50"/>
        <v>1541.3537000000006</v>
      </c>
      <c r="F197" s="26">
        <f t="shared" si="51"/>
        <v>2751.9501000000005</v>
      </c>
      <c r="G197" s="26">
        <f t="shared" si="52"/>
        <v>5503.8111833333342</v>
      </c>
      <c r="H197" s="26">
        <f t="shared" si="53"/>
        <v>6459.1439666666674</v>
      </c>
      <c r="I197" s="26">
        <f t="shared" si="54"/>
        <v>13049.199716666668</v>
      </c>
      <c r="J197" s="26">
        <f t="shared" si="55"/>
        <v>30957.874566666665</v>
      </c>
      <c r="K197" s="26">
        <f t="shared" si="56"/>
        <v>3739.2348999999999</v>
      </c>
      <c r="L197" s="26">
        <f t="shared" si="57"/>
        <v>3767.1907000000001</v>
      </c>
      <c r="M197" s="26">
        <f t="shared" si="58"/>
        <v>9203.4670166666656</v>
      </c>
      <c r="N197" s="26">
        <f t="shared" si="59"/>
        <v>3203.1048499999993</v>
      </c>
      <c r="O197" s="26">
        <f t="shared" si="60"/>
        <v>6086.5922499999997</v>
      </c>
      <c r="P197" s="26">
        <f t="shared" si="61"/>
        <v>510.1108666666666</v>
      </c>
      <c r="Q197" s="26">
        <f t="shared" si="62"/>
        <v>2075.6648833333329</v>
      </c>
      <c r="R197" s="104">
        <f t="shared" si="63"/>
        <v>0</v>
      </c>
      <c r="S197" s="104">
        <f t="shared" si="49"/>
        <v>88848.698700000008</v>
      </c>
    </row>
    <row r="198" spans="3:20" x14ac:dyDescent="0.25">
      <c r="C198" s="37"/>
      <c r="D198" s="91" t="s">
        <v>21</v>
      </c>
      <c r="E198" s="16">
        <f t="shared" si="50"/>
        <v>1169.7921166666672</v>
      </c>
      <c r="F198" s="26">
        <f t="shared" si="51"/>
        <v>2515.3456666666661</v>
      </c>
      <c r="G198" s="26">
        <f t="shared" si="52"/>
        <v>5003.4522833333322</v>
      </c>
      <c r="H198" s="26">
        <f t="shared" si="53"/>
        <v>5708.251166666666</v>
      </c>
      <c r="I198" s="26">
        <f t="shared" si="54"/>
        <v>11616.960866666665</v>
      </c>
      <c r="J198" s="26">
        <f t="shared" si="55"/>
        <v>27877.233716666673</v>
      </c>
      <c r="K198" s="26">
        <f t="shared" si="56"/>
        <v>3302.79385</v>
      </c>
      <c r="L198" s="26">
        <f t="shared" si="57"/>
        <v>3341.7658000000001</v>
      </c>
      <c r="M198" s="26">
        <f t="shared" si="58"/>
        <v>8300.6749333333337</v>
      </c>
      <c r="N198" s="26">
        <f t="shared" si="59"/>
        <v>2904.7031000000006</v>
      </c>
      <c r="O198" s="26">
        <f t="shared" si="60"/>
        <v>5185.9263333333329</v>
      </c>
      <c r="P198" s="26">
        <f t="shared" si="61"/>
        <v>468.91753333333338</v>
      </c>
      <c r="Q198" s="26">
        <f t="shared" si="62"/>
        <v>1937.2788333333338</v>
      </c>
      <c r="R198" s="104">
        <f t="shared" si="63"/>
        <v>0</v>
      </c>
      <c r="S198" s="104">
        <f t="shared" si="49"/>
        <v>79333.096200000015</v>
      </c>
    </row>
    <row r="199" spans="3:20" x14ac:dyDescent="0.25">
      <c r="C199" s="37"/>
      <c r="D199" s="91" t="s">
        <v>22</v>
      </c>
      <c r="E199" s="16">
        <f t="shared" si="50"/>
        <v>1429.0669166666667</v>
      </c>
      <c r="F199" s="26">
        <f t="shared" si="51"/>
        <v>2617.7428000000004</v>
      </c>
      <c r="G199" s="26">
        <f t="shared" si="52"/>
        <v>5130.6394499999979</v>
      </c>
      <c r="H199" s="26">
        <f t="shared" si="53"/>
        <v>5909.0055499999999</v>
      </c>
      <c r="I199" s="26">
        <f t="shared" si="54"/>
        <v>11778.840349999999</v>
      </c>
      <c r="J199" s="26">
        <f t="shared" si="55"/>
        <v>27912.411950000005</v>
      </c>
      <c r="K199" s="26">
        <f t="shared" si="56"/>
        <v>3393.3444666666674</v>
      </c>
      <c r="L199" s="26">
        <f t="shared" si="57"/>
        <v>3428.7169666666659</v>
      </c>
      <c r="M199" s="26">
        <f t="shared" si="58"/>
        <v>9164.3197166666669</v>
      </c>
      <c r="N199" s="26">
        <f t="shared" si="59"/>
        <v>3015.5822000000007</v>
      </c>
      <c r="O199" s="26">
        <f t="shared" si="60"/>
        <v>5524.2520333333341</v>
      </c>
      <c r="P199" s="26">
        <f t="shared" si="61"/>
        <v>476.02776666666671</v>
      </c>
      <c r="Q199" s="26">
        <f t="shared" si="62"/>
        <v>2008.693933333333</v>
      </c>
      <c r="R199" s="104">
        <f t="shared" si="63"/>
        <v>0</v>
      </c>
      <c r="S199" s="104">
        <f t="shared" si="49"/>
        <v>81788.644100000005</v>
      </c>
    </row>
    <row r="200" spans="3:20" x14ac:dyDescent="0.25">
      <c r="C200" s="37"/>
      <c r="D200" s="91" t="s">
        <v>23</v>
      </c>
      <c r="E200" s="16">
        <f t="shared" si="50"/>
        <v>1351.8450666666668</v>
      </c>
      <c r="F200" s="26">
        <f t="shared" si="51"/>
        <v>2505.9024666666669</v>
      </c>
      <c r="G200" s="26">
        <f t="shared" si="52"/>
        <v>4932.1001833333339</v>
      </c>
      <c r="H200" s="26">
        <f t="shared" si="53"/>
        <v>5565.5619333333343</v>
      </c>
      <c r="I200" s="26">
        <f t="shared" si="54"/>
        <v>11099.549683333335</v>
      </c>
      <c r="J200" s="26">
        <f t="shared" si="55"/>
        <v>26909.647883333335</v>
      </c>
      <c r="K200" s="26">
        <f t="shared" si="56"/>
        <v>3160.3310666666662</v>
      </c>
      <c r="L200" s="26">
        <f t="shared" si="57"/>
        <v>3221.30915</v>
      </c>
      <c r="M200" s="26">
        <f t="shared" si="58"/>
        <v>9037.5969999999998</v>
      </c>
      <c r="N200" s="26">
        <f t="shared" si="59"/>
        <v>2884.3583166666658</v>
      </c>
      <c r="O200" s="26">
        <f t="shared" si="60"/>
        <v>5306.1661833333328</v>
      </c>
      <c r="P200" s="26">
        <f t="shared" si="61"/>
        <v>464.90753333333316</v>
      </c>
      <c r="Q200" s="26">
        <f t="shared" si="62"/>
        <v>1925.2770000000005</v>
      </c>
      <c r="R200" s="104">
        <f t="shared" si="63"/>
        <v>1.5E-3</v>
      </c>
      <c r="S200" s="104">
        <f t="shared" si="49"/>
        <v>78364.554966666663</v>
      </c>
    </row>
    <row r="201" spans="3:20" x14ac:dyDescent="0.25">
      <c r="C201" s="37"/>
      <c r="D201" s="91" t="s">
        <v>24</v>
      </c>
      <c r="E201" s="16">
        <f t="shared" si="50"/>
        <v>1311.5109499999999</v>
      </c>
      <c r="F201" s="26">
        <f t="shared" si="51"/>
        <v>2396.5714166666667</v>
      </c>
      <c r="G201" s="26">
        <f t="shared" si="52"/>
        <v>4740.0358499999984</v>
      </c>
      <c r="H201" s="26">
        <f t="shared" si="53"/>
        <v>5390.497183333332</v>
      </c>
      <c r="I201" s="26">
        <f t="shared" si="54"/>
        <v>10754.292233333332</v>
      </c>
      <c r="J201" s="26">
        <f t="shared" si="55"/>
        <v>26707.035433333338</v>
      </c>
      <c r="K201" s="26">
        <f t="shared" si="56"/>
        <v>3074.4319333333328</v>
      </c>
      <c r="L201" s="26">
        <f t="shared" si="57"/>
        <v>3128.1544166666667</v>
      </c>
      <c r="M201" s="26">
        <f t="shared" si="58"/>
        <v>9131.6821999999993</v>
      </c>
      <c r="N201" s="26">
        <f t="shared" si="59"/>
        <v>2410.2906499999999</v>
      </c>
      <c r="O201" s="26">
        <f t="shared" si="60"/>
        <v>2840.9381000000003</v>
      </c>
      <c r="P201" s="26">
        <f t="shared" si="61"/>
        <v>177.71940000000004</v>
      </c>
      <c r="Q201" s="26">
        <f t="shared" si="62"/>
        <v>1854.2435</v>
      </c>
      <c r="R201" s="104">
        <f t="shared" si="63"/>
        <v>0</v>
      </c>
      <c r="S201" s="104">
        <f t="shared" si="49"/>
        <v>73917.403266666661</v>
      </c>
    </row>
    <row r="202" spans="3:20" x14ac:dyDescent="0.25">
      <c r="C202" s="37"/>
      <c r="D202" s="91" t="s">
        <v>25</v>
      </c>
      <c r="E202" s="16">
        <f t="shared" si="50"/>
        <v>1330.0590666666667</v>
      </c>
      <c r="F202" s="26">
        <f t="shared" si="51"/>
        <v>2472.3115499999994</v>
      </c>
      <c r="G202" s="26">
        <f t="shared" si="52"/>
        <v>4911.6721666666663</v>
      </c>
      <c r="H202" s="26">
        <f t="shared" si="53"/>
        <v>5465.5652833333334</v>
      </c>
      <c r="I202" s="26">
        <f t="shared" si="54"/>
        <v>11281.420550000001</v>
      </c>
      <c r="J202" s="26">
        <f t="shared" si="55"/>
        <v>28020.083116666672</v>
      </c>
      <c r="K202" s="26">
        <f t="shared" si="56"/>
        <v>3289.2044000000001</v>
      </c>
      <c r="L202" s="26">
        <f t="shared" si="57"/>
        <v>3361.408550000001</v>
      </c>
      <c r="M202" s="26">
        <f t="shared" si="58"/>
        <v>9501.9317666666684</v>
      </c>
      <c r="N202" s="26">
        <f t="shared" si="59"/>
        <v>2514.144683333333</v>
      </c>
      <c r="O202" s="26">
        <f t="shared" si="60"/>
        <v>3051.7773666666671</v>
      </c>
      <c r="P202" s="26">
        <f t="shared" si="61"/>
        <v>195.45136666666664</v>
      </c>
      <c r="Q202" s="26">
        <f t="shared" si="62"/>
        <v>1930.5913666666668</v>
      </c>
      <c r="R202" s="104">
        <f t="shared" si="63"/>
        <v>0</v>
      </c>
      <c r="S202" s="104">
        <f t="shared" si="49"/>
        <v>77325.621233333324</v>
      </c>
    </row>
    <row r="203" spans="3:20" x14ac:dyDescent="0.25">
      <c r="C203" s="37"/>
      <c r="D203" s="91" t="s">
        <v>26</v>
      </c>
      <c r="E203" s="16">
        <f t="shared" si="50"/>
        <v>1062.9838833333336</v>
      </c>
      <c r="F203" s="26">
        <f t="shared" si="51"/>
        <v>2154.8566000000001</v>
      </c>
      <c r="G203" s="26">
        <f t="shared" si="52"/>
        <v>4254.0458833333332</v>
      </c>
      <c r="H203" s="26">
        <f t="shared" si="53"/>
        <v>4841.6181500000002</v>
      </c>
      <c r="I203" s="26">
        <f t="shared" si="54"/>
        <v>9748.7175333333362</v>
      </c>
      <c r="J203" s="26">
        <f t="shared" si="55"/>
        <v>24794.13216666667</v>
      </c>
      <c r="K203" s="26">
        <f t="shared" si="56"/>
        <v>2644.5169166666674</v>
      </c>
      <c r="L203" s="26">
        <f t="shared" si="57"/>
        <v>2922.2759333333329</v>
      </c>
      <c r="M203" s="26">
        <f t="shared" si="58"/>
        <v>8238.1535166666672</v>
      </c>
      <c r="N203" s="26">
        <f t="shared" si="59"/>
        <v>2207.1451500000007</v>
      </c>
      <c r="O203" s="26">
        <f t="shared" si="60"/>
        <v>2630.8478500000001</v>
      </c>
      <c r="P203" s="26">
        <f t="shared" si="61"/>
        <v>173.48179999999999</v>
      </c>
      <c r="Q203" s="26">
        <f t="shared" si="62"/>
        <v>1671.2285500000003</v>
      </c>
      <c r="R203" s="104">
        <f t="shared" si="63"/>
        <v>0</v>
      </c>
      <c r="S203" s="104">
        <f t="shared" si="49"/>
        <v>67344.003933333341</v>
      </c>
    </row>
    <row r="204" spans="3:20" x14ac:dyDescent="0.25">
      <c r="C204" s="37"/>
      <c r="D204" s="91" t="s">
        <v>27</v>
      </c>
      <c r="E204" s="16">
        <f t="shared" si="50"/>
        <v>1123.9207333333334</v>
      </c>
      <c r="F204" s="26">
        <f t="shared" si="51"/>
        <v>2107.6762166666667</v>
      </c>
      <c r="G204" s="26">
        <f t="shared" si="52"/>
        <v>4394.768</v>
      </c>
      <c r="H204" s="26">
        <f t="shared" si="53"/>
        <v>4938.8305500000006</v>
      </c>
      <c r="I204" s="26">
        <f t="shared" si="54"/>
        <v>9074.2594166666659</v>
      </c>
      <c r="J204" s="26">
        <f t="shared" si="55"/>
        <v>24798.753333333327</v>
      </c>
      <c r="K204" s="26">
        <f t="shared" si="56"/>
        <v>3021.0608833333331</v>
      </c>
      <c r="L204" s="26">
        <f t="shared" si="57"/>
        <v>2728.3228333333336</v>
      </c>
      <c r="M204" s="26">
        <f t="shared" si="58"/>
        <v>8480.584466666669</v>
      </c>
      <c r="N204" s="26">
        <f t="shared" si="59"/>
        <v>2636.1435499999998</v>
      </c>
      <c r="O204" s="26">
        <f t="shared" si="60"/>
        <v>4972.9829000000009</v>
      </c>
      <c r="P204" s="26">
        <f t="shared" si="61"/>
        <v>443.6845166666667</v>
      </c>
      <c r="Q204" s="26">
        <f t="shared" si="62"/>
        <v>1799.3886499999996</v>
      </c>
      <c r="R204" s="104">
        <f t="shared" si="63"/>
        <v>9.6166666666666675E-3</v>
      </c>
      <c r="S204" s="104">
        <f t="shared" si="49"/>
        <v>70520.38566666664</v>
      </c>
    </row>
    <row r="205" spans="3:20" x14ac:dyDescent="0.25">
      <c r="C205" s="37"/>
      <c r="D205" s="91" t="s">
        <v>28</v>
      </c>
      <c r="E205" s="16">
        <f t="shared" si="50"/>
        <v>1174.9539833333338</v>
      </c>
      <c r="F205" s="26">
        <f t="shared" si="51"/>
        <v>2298.9438833333325</v>
      </c>
      <c r="G205" s="26">
        <f t="shared" si="52"/>
        <v>4618.3026166666668</v>
      </c>
      <c r="H205" s="26">
        <f t="shared" si="53"/>
        <v>4455.7070500000009</v>
      </c>
      <c r="I205" s="26">
        <f t="shared" si="54"/>
        <v>9125.0169333333324</v>
      </c>
      <c r="J205" s="26">
        <f t="shared" si="55"/>
        <v>25892.176950000008</v>
      </c>
      <c r="K205" s="26">
        <f t="shared" si="56"/>
        <v>2932.9297833333326</v>
      </c>
      <c r="L205" s="26">
        <f t="shared" si="57"/>
        <v>2651.4936333333335</v>
      </c>
      <c r="M205" s="26">
        <f t="shared" si="58"/>
        <v>7957.7421666666651</v>
      </c>
      <c r="N205" s="26">
        <f t="shared" si="59"/>
        <v>2789.5183333333334</v>
      </c>
      <c r="O205" s="26">
        <f t="shared" si="60"/>
        <v>5239.3896000000004</v>
      </c>
      <c r="P205" s="26">
        <f t="shared" si="61"/>
        <v>434.67610000000002</v>
      </c>
      <c r="Q205" s="26">
        <f t="shared" si="62"/>
        <v>1731.4464</v>
      </c>
      <c r="R205" s="104">
        <f t="shared" si="63"/>
        <v>2.5500000000000002E-3</v>
      </c>
      <c r="S205" s="104">
        <f t="shared" si="49"/>
        <v>71302.299983333331</v>
      </c>
    </row>
    <row r="206" spans="3:20" x14ac:dyDescent="0.25">
      <c r="C206" s="37"/>
      <c r="D206" s="91" t="s">
        <v>29</v>
      </c>
      <c r="E206" s="16">
        <f t="shared" si="50"/>
        <v>1180.5764833333333</v>
      </c>
      <c r="F206" s="26">
        <f t="shared" si="51"/>
        <v>2160.5916833333331</v>
      </c>
      <c r="G206" s="26">
        <f t="shared" si="52"/>
        <v>4510.2580666666672</v>
      </c>
      <c r="H206" s="26">
        <f t="shared" si="53"/>
        <v>4376.4968500000004</v>
      </c>
      <c r="I206" s="26">
        <f t="shared" si="54"/>
        <v>9264.0784833333328</v>
      </c>
      <c r="J206" s="26">
        <f t="shared" si="55"/>
        <v>25233.015183333333</v>
      </c>
      <c r="K206" s="26">
        <f t="shared" si="56"/>
        <v>2996.506233333334</v>
      </c>
      <c r="L206" s="26">
        <f t="shared" si="57"/>
        <v>2680.5950166666667</v>
      </c>
      <c r="M206" s="26">
        <f t="shared" si="58"/>
        <v>7776.8937166666683</v>
      </c>
      <c r="N206" s="26">
        <f t="shared" si="59"/>
        <v>2693.9779166666663</v>
      </c>
      <c r="O206" s="26">
        <f t="shared" si="60"/>
        <v>5147.6115166666677</v>
      </c>
      <c r="P206" s="26">
        <f t="shared" si="61"/>
        <v>437.75148333333334</v>
      </c>
      <c r="Q206" s="26">
        <f t="shared" si="62"/>
        <v>1772.2397333333331</v>
      </c>
      <c r="R206" s="104">
        <f t="shared" si="63"/>
        <v>3.9666666666666661E-3</v>
      </c>
      <c r="S206" s="104">
        <f t="shared" si="49"/>
        <v>70230.59633333332</v>
      </c>
    </row>
    <row r="207" spans="3:20" ht="15.75" thickBot="1" x14ac:dyDescent="0.3">
      <c r="C207" s="23" t="s">
        <v>37</v>
      </c>
      <c r="D207" s="91"/>
      <c r="E207" s="92">
        <f t="shared" si="50"/>
        <v>15276.691683333334</v>
      </c>
      <c r="F207" s="69">
        <f t="shared" si="51"/>
        <v>28659.916349999996</v>
      </c>
      <c r="G207" s="69">
        <f t="shared" si="52"/>
        <v>57159.792649999996</v>
      </c>
      <c r="H207" s="69">
        <f t="shared" si="53"/>
        <v>63994.70141666667</v>
      </c>
      <c r="I207" s="69">
        <f t="shared" si="54"/>
        <v>129267.21811666669</v>
      </c>
      <c r="J207" s="69">
        <f t="shared" si="55"/>
        <v>319856.64441666665</v>
      </c>
      <c r="K207" s="69">
        <f t="shared" si="56"/>
        <v>37907.009499999993</v>
      </c>
      <c r="L207" s="69">
        <f t="shared" si="57"/>
        <v>37637.480850000007</v>
      </c>
      <c r="M207" s="69">
        <f t="shared" si="58"/>
        <v>102189.35078333333</v>
      </c>
      <c r="N207" s="69">
        <f t="shared" si="59"/>
        <v>32880.315049999997</v>
      </c>
      <c r="O207" s="69">
        <f t="shared" si="60"/>
        <v>56463.287499999999</v>
      </c>
      <c r="P207" s="69">
        <f t="shared" si="61"/>
        <v>4646.5431666666664</v>
      </c>
      <c r="Q207" s="69">
        <f t="shared" si="62"/>
        <v>22139.405933333335</v>
      </c>
      <c r="R207" s="107">
        <f t="shared" si="63"/>
        <v>1.7633333333333334E-2</v>
      </c>
      <c r="S207" s="107">
        <f t="shared" si="49"/>
        <v>908078.37504999992</v>
      </c>
    </row>
    <row r="208" spans="3:20" x14ac:dyDescent="0.25">
      <c r="C208" s="34">
        <v>2012</v>
      </c>
      <c r="D208" s="102" t="s">
        <v>36</v>
      </c>
      <c r="E208" s="14">
        <f t="shared" si="50"/>
        <v>1133.9912666666669</v>
      </c>
      <c r="F208" s="22">
        <f t="shared" si="51"/>
        <v>2063.6657000000005</v>
      </c>
      <c r="G208" s="22">
        <f t="shared" si="52"/>
        <v>4181.7438999999995</v>
      </c>
      <c r="H208" s="22">
        <f t="shared" si="53"/>
        <v>4143.2449000000006</v>
      </c>
      <c r="I208" s="22">
        <f t="shared" si="54"/>
        <v>9188.6466666666656</v>
      </c>
      <c r="J208" s="22">
        <f t="shared" si="55"/>
        <v>24905.490183333335</v>
      </c>
      <c r="K208" s="22">
        <f t="shared" si="56"/>
        <v>2910.5378666666675</v>
      </c>
      <c r="L208" s="22">
        <f t="shared" si="57"/>
        <v>2530.5293333333334</v>
      </c>
      <c r="M208" s="22">
        <f t="shared" si="58"/>
        <v>7526.7574499999982</v>
      </c>
      <c r="N208" s="22">
        <f t="shared" si="59"/>
        <v>2672.5922499999992</v>
      </c>
      <c r="O208" s="22">
        <f t="shared" si="60"/>
        <v>5113.2662500000006</v>
      </c>
      <c r="P208" s="22">
        <f t="shared" si="61"/>
        <v>393.75588333333332</v>
      </c>
      <c r="Q208" s="22">
        <f t="shared" si="62"/>
        <v>1487.0807333333335</v>
      </c>
      <c r="R208" s="15">
        <f t="shared" si="63"/>
        <v>0</v>
      </c>
      <c r="S208" s="15">
        <f t="shared" si="49"/>
        <v>68251.302383333328</v>
      </c>
      <c r="T208" s="66"/>
    </row>
    <row r="209" spans="3:20" x14ac:dyDescent="0.25">
      <c r="C209" s="37"/>
      <c r="D209" s="91" t="s">
        <v>19</v>
      </c>
      <c r="E209" s="16">
        <f t="shared" si="50"/>
        <v>1002.3284833333333</v>
      </c>
      <c r="F209" s="26">
        <f t="shared" si="51"/>
        <v>1844.7275333333334</v>
      </c>
      <c r="G209" s="26">
        <f t="shared" si="52"/>
        <v>3698.1107333333339</v>
      </c>
      <c r="H209" s="26">
        <f t="shared" si="53"/>
        <v>3748.5370333333331</v>
      </c>
      <c r="I209" s="26">
        <f t="shared" si="54"/>
        <v>8214.9919999999984</v>
      </c>
      <c r="J209" s="26">
        <f t="shared" si="55"/>
        <v>22289.201183333338</v>
      </c>
      <c r="K209" s="26">
        <f t="shared" si="56"/>
        <v>2623.4013500000001</v>
      </c>
      <c r="L209" s="26">
        <f t="shared" si="57"/>
        <v>2270.4698833333332</v>
      </c>
      <c r="M209" s="26">
        <f t="shared" si="58"/>
        <v>6503.7569499999991</v>
      </c>
      <c r="N209" s="26">
        <f t="shared" si="59"/>
        <v>2391.0977000000003</v>
      </c>
      <c r="O209" s="26">
        <f t="shared" si="60"/>
        <v>4486.4856666666674</v>
      </c>
      <c r="P209" s="26">
        <f t="shared" si="61"/>
        <v>312.57710000000003</v>
      </c>
      <c r="Q209" s="26">
        <f t="shared" si="62"/>
        <v>1293.5534833333334</v>
      </c>
      <c r="R209" s="104">
        <f t="shared" si="63"/>
        <v>0</v>
      </c>
      <c r="S209" s="104">
        <f t="shared" si="49"/>
        <v>60679.239100000006</v>
      </c>
      <c r="T209" s="66"/>
    </row>
    <row r="210" spans="3:20" x14ac:dyDescent="0.25">
      <c r="C210" s="37"/>
      <c r="D210" s="91" t="s">
        <v>20</v>
      </c>
      <c r="E210" s="16">
        <f t="shared" si="50"/>
        <v>1174.6283166666663</v>
      </c>
      <c r="F210" s="26">
        <f t="shared" si="51"/>
        <v>2127.7025833333332</v>
      </c>
      <c r="G210" s="26">
        <f t="shared" si="52"/>
        <v>4232.767883333333</v>
      </c>
      <c r="H210" s="26">
        <f t="shared" si="53"/>
        <v>4140.8746333333338</v>
      </c>
      <c r="I210" s="26">
        <f t="shared" si="54"/>
        <v>9168.3484833333332</v>
      </c>
      <c r="J210" s="26">
        <f t="shared" si="55"/>
        <v>23909.658233333335</v>
      </c>
      <c r="K210" s="26">
        <f t="shared" si="56"/>
        <v>2951.7892166666675</v>
      </c>
      <c r="L210" s="26">
        <f t="shared" si="57"/>
        <v>2621.3895000000002</v>
      </c>
      <c r="M210" s="26">
        <f t="shared" si="58"/>
        <v>7507.8917833333344</v>
      </c>
      <c r="N210" s="26">
        <f t="shared" si="59"/>
        <v>2696.7656000000002</v>
      </c>
      <c r="O210" s="26">
        <f t="shared" si="60"/>
        <v>5197.4377833333328</v>
      </c>
      <c r="P210" s="26">
        <f t="shared" si="61"/>
        <v>416.4298</v>
      </c>
      <c r="Q210" s="26">
        <f t="shared" si="62"/>
        <v>1631.9246166666665</v>
      </c>
      <c r="R210" s="104">
        <f t="shared" si="63"/>
        <v>0</v>
      </c>
      <c r="S210" s="104">
        <f t="shared" si="49"/>
        <v>67777.608433333327</v>
      </c>
      <c r="T210" s="66"/>
    </row>
    <row r="211" spans="3:20" x14ac:dyDescent="0.25">
      <c r="C211" s="37"/>
      <c r="D211" s="91" t="s">
        <v>21</v>
      </c>
      <c r="E211" s="16">
        <f t="shared" si="50"/>
        <v>1115.140983333333</v>
      </c>
      <c r="F211" s="26">
        <f t="shared" si="51"/>
        <v>2071.3489000000004</v>
      </c>
      <c r="G211" s="26">
        <f t="shared" si="52"/>
        <v>4128.5077666666657</v>
      </c>
      <c r="H211" s="26">
        <f t="shared" si="53"/>
        <v>4112.0477833333343</v>
      </c>
      <c r="I211" s="26">
        <f t="shared" si="54"/>
        <v>8738.8853166666668</v>
      </c>
      <c r="J211" s="26">
        <f t="shared" si="55"/>
        <v>23373.17065</v>
      </c>
      <c r="K211" s="26">
        <f t="shared" si="56"/>
        <v>2883.7862166666669</v>
      </c>
      <c r="L211" s="26">
        <f t="shared" si="57"/>
        <v>2513.5921333333335</v>
      </c>
      <c r="M211" s="26">
        <f t="shared" si="58"/>
        <v>7317.8623166666657</v>
      </c>
      <c r="N211" s="26">
        <f t="shared" si="59"/>
        <v>2517.0064000000002</v>
      </c>
      <c r="O211" s="26">
        <f t="shared" si="60"/>
        <v>4933.0430833333321</v>
      </c>
      <c r="P211" s="26">
        <f t="shared" si="61"/>
        <v>392.1885666666667</v>
      </c>
      <c r="Q211" s="26">
        <f t="shared" si="62"/>
        <v>1606.1005333333335</v>
      </c>
      <c r="R211" s="104">
        <f t="shared" si="63"/>
        <v>0</v>
      </c>
      <c r="S211" s="104">
        <f t="shared" si="49"/>
        <v>65702.680649999995</v>
      </c>
      <c r="T211" s="66"/>
    </row>
    <row r="212" spans="3:20" x14ac:dyDescent="0.25">
      <c r="C212" s="37"/>
      <c r="D212" s="91" t="s">
        <v>22</v>
      </c>
      <c r="E212" s="16">
        <f t="shared" si="50"/>
        <v>1164.4249</v>
      </c>
      <c r="F212" s="26">
        <f t="shared" si="51"/>
        <v>2125.0933833333338</v>
      </c>
      <c r="G212" s="26">
        <f t="shared" si="52"/>
        <v>4248.4553833333321</v>
      </c>
      <c r="H212" s="26">
        <f t="shared" si="53"/>
        <v>4190.027250000001</v>
      </c>
      <c r="I212" s="26">
        <f t="shared" si="54"/>
        <v>8996.6516833333335</v>
      </c>
      <c r="J212" s="26">
        <f t="shared" si="55"/>
        <v>23675.767866666665</v>
      </c>
      <c r="K212" s="26">
        <f t="shared" si="56"/>
        <v>2992.5827333333336</v>
      </c>
      <c r="L212" s="26">
        <f t="shared" si="57"/>
        <v>2562.4598833333339</v>
      </c>
      <c r="M212" s="26">
        <f t="shared" si="58"/>
        <v>8324.8084166666686</v>
      </c>
      <c r="N212" s="26">
        <f t="shared" si="59"/>
        <v>2584.4068666666672</v>
      </c>
      <c r="O212" s="26">
        <f t="shared" si="60"/>
        <v>5001.3017833333342</v>
      </c>
      <c r="P212" s="26">
        <f t="shared" si="61"/>
        <v>450.92713333333336</v>
      </c>
      <c r="Q212" s="26">
        <f t="shared" si="62"/>
        <v>1661.323766666666</v>
      </c>
      <c r="R212" s="104">
        <f t="shared" si="63"/>
        <v>0</v>
      </c>
      <c r="S212" s="104">
        <f t="shared" si="49"/>
        <v>67978.231050000002</v>
      </c>
      <c r="T212" s="66"/>
    </row>
    <row r="213" spans="3:20" x14ac:dyDescent="0.25">
      <c r="C213" s="37"/>
      <c r="D213" s="91" t="s">
        <v>23</v>
      </c>
      <c r="E213" s="16">
        <f t="shared" si="50"/>
        <v>1091.8012000000001</v>
      </c>
      <c r="F213" s="26">
        <f t="shared" si="51"/>
        <v>1989.0532666666663</v>
      </c>
      <c r="G213" s="26">
        <f t="shared" si="52"/>
        <v>3965.5098666666659</v>
      </c>
      <c r="H213" s="26">
        <f t="shared" si="53"/>
        <v>4013.7764166666666</v>
      </c>
      <c r="I213" s="26">
        <f t="shared" si="54"/>
        <v>8608.518783333333</v>
      </c>
      <c r="J213" s="26">
        <f t="shared" si="55"/>
        <v>20904.291316666669</v>
      </c>
      <c r="K213" s="26">
        <f t="shared" si="56"/>
        <v>2853.5850000000009</v>
      </c>
      <c r="L213" s="26">
        <f t="shared" si="57"/>
        <v>2419.9185833333331</v>
      </c>
      <c r="M213" s="26">
        <f t="shared" si="58"/>
        <v>7951.581250000002</v>
      </c>
      <c r="N213" s="26">
        <f t="shared" si="59"/>
        <v>2429.3355000000001</v>
      </c>
      <c r="O213" s="26">
        <f t="shared" si="60"/>
        <v>4794.8409500000007</v>
      </c>
      <c r="P213" s="26">
        <f t="shared" si="61"/>
        <v>407.47971666666672</v>
      </c>
      <c r="Q213" s="26">
        <f t="shared" si="62"/>
        <v>1618.9075500000001</v>
      </c>
      <c r="R213" s="104">
        <f t="shared" si="63"/>
        <v>0</v>
      </c>
      <c r="S213" s="104">
        <f t="shared" si="49"/>
        <v>63048.599400000006</v>
      </c>
      <c r="T213" s="66"/>
    </row>
    <row r="214" spans="3:20" x14ac:dyDescent="0.25">
      <c r="C214" s="37"/>
      <c r="D214" s="91" t="s">
        <v>24</v>
      </c>
      <c r="E214" s="16">
        <f t="shared" si="50"/>
        <v>1072.3442833333334</v>
      </c>
      <c r="F214" s="26">
        <f t="shared" si="51"/>
        <v>1941.0970333333337</v>
      </c>
      <c r="G214" s="26">
        <f t="shared" si="52"/>
        <v>3894.0407833333329</v>
      </c>
      <c r="H214" s="26">
        <f t="shared" si="53"/>
        <v>3801.008883333333</v>
      </c>
      <c r="I214" s="26">
        <f t="shared" si="54"/>
        <v>8378.0927333333311</v>
      </c>
      <c r="J214" s="26">
        <f t="shared" si="55"/>
        <v>20444.933283333332</v>
      </c>
      <c r="K214" s="26">
        <f t="shared" si="56"/>
        <v>2789.9733166666665</v>
      </c>
      <c r="L214" s="26">
        <f t="shared" si="57"/>
        <v>2376.6443833333333</v>
      </c>
      <c r="M214" s="26">
        <f t="shared" si="58"/>
        <v>7264.7776333333331</v>
      </c>
      <c r="N214" s="26">
        <f t="shared" si="59"/>
        <v>2042.5617833333329</v>
      </c>
      <c r="O214" s="26">
        <f t="shared" si="60"/>
        <v>2178.0472166666668</v>
      </c>
      <c r="P214" s="26">
        <f t="shared" si="61"/>
        <v>158.74671666666671</v>
      </c>
      <c r="Q214" s="26">
        <f t="shared" si="62"/>
        <v>1526.2555666666665</v>
      </c>
      <c r="R214" s="104">
        <f t="shared" si="63"/>
        <v>0</v>
      </c>
      <c r="S214" s="104">
        <f t="shared" si="49"/>
        <v>57868.523616666658</v>
      </c>
      <c r="T214" s="66"/>
    </row>
    <row r="215" spans="3:20" x14ac:dyDescent="0.25">
      <c r="C215" s="37"/>
      <c r="D215" s="91" t="s">
        <v>25</v>
      </c>
      <c r="E215" s="16">
        <f t="shared" si="50"/>
        <v>1066.0288333333333</v>
      </c>
      <c r="F215" s="26">
        <f t="shared" si="51"/>
        <v>1934.8707999999999</v>
      </c>
      <c r="G215" s="26">
        <f t="shared" si="52"/>
        <v>3943.2499833333327</v>
      </c>
      <c r="H215" s="26">
        <f t="shared" si="53"/>
        <v>3985.8935500000002</v>
      </c>
      <c r="I215" s="26">
        <f t="shared" si="54"/>
        <v>8466.554250000001</v>
      </c>
      <c r="J215" s="26">
        <f t="shared" si="55"/>
        <v>21505.721533333326</v>
      </c>
      <c r="K215" s="26">
        <f t="shared" si="56"/>
        <v>2925.3563833333333</v>
      </c>
      <c r="L215" s="26">
        <f t="shared" si="57"/>
        <v>2526.6579166666666</v>
      </c>
      <c r="M215" s="26">
        <f t="shared" si="58"/>
        <v>7314.2390999999998</v>
      </c>
      <c r="N215" s="26">
        <f t="shared" si="59"/>
        <v>2097.1715833333337</v>
      </c>
      <c r="O215" s="26">
        <f t="shared" si="60"/>
        <v>2242.5909666666666</v>
      </c>
      <c r="P215" s="26">
        <f t="shared" si="61"/>
        <v>166.04084999999998</v>
      </c>
      <c r="Q215" s="26">
        <f t="shared" si="62"/>
        <v>1567.4526333333333</v>
      </c>
      <c r="R215" s="104">
        <f t="shared" si="63"/>
        <v>0</v>
      </c>
      <c r="S215" s="104">
        <f t="shared" si="49"/>
        <v>59741.828383333319</v>
      </c>
      <c r="T215" s="66"/>
    </row>
    <row r="216" spans="3:20" x14ac:dyDescent="0.25">
      <c r="C216" s="37"/>
      <c r="D216" s="91" t="s">
        <v>26</v>
      </c>
      <c r="E216" s="16">
        <f t="shared" si="50"/>
        <v>927.32583333333321</v>
      </c>
      <c r="F216" s="26">
        <f t="shared" si="51"/>
        <v>1731.2695000000003</v>
      </c>
      <c r="G216" s="26">
        <f t="shared" si="52"/>
        <v>3396.4647833333338</v>
      </c>
      <c r="H216" s="26">
        <f t="shared" si="53"/>
        <v>3390.6235333333334</v>
      </c>
      <c r="I216" s="26">
        <f t="shared" si="54"/>
        <v>7409.8761166666654</v>
      </c>
      <c r="J216" s="26">
        <f t="shared" si="55"/>
        <v>19704.112949999999</v>
      </c>
      <c r="K216" s="26">
        <f t="shared" si="56"/>
        <v>2462.2066500000005</v>
      </c>
      <c r="L216" s="26">
        <f t="shared" si="57"/>
        <v>2082.8111500000005</v>
      </c>
      <c r="M216" s="26">
        <f t="shared" si="58"/>
        <v>6461.0642500000022</v>
      </c>
      <c r="N216" s="26">
        <f t="shared" si="59"/>
        <v>1795.0828500000002</v>
      </c>
      <c r="O216" s="26">
        <f t="shared" si="60"/>
        <v>1910.8167166666665</v>
      </c>
      <c r="P216" s="26">
        <f t="shared" si="61"/>
        <v>137.23928333333333</v>
      </c>
      <c r="Q216" s="26">
        <f t="shared" si="62"/>
        <v>1355.7092500000001</v>
      </c>
      <c r="R216" s="104">
        <f t="shared" si="63"/>
        <v>0</v>
      </c>
      <c r="S216" s="104">
        <f t="shared" si="49"/>
        <v>52764.602866666675</v>
      </c>
      <c r="T216" s="66"/>
    </row>
    <row r="217" spans="3:20" x14ac:dyDescent="0.25">
      <c r="C217" s="37"/>
      <c r="D217" s="91" t="s">
        <v>27</v>
      </c>
      <c r="E217" s="16">
        <f t="shared" si="50"/>
        <v>1065.1909833333332</v>
      </c>
      <c r="F217" s="26">
        <f t="shared" si="51"/>
        <v>2036.4540666666662</v>
      </c>
      <c r="G217" s="26">
        <f t="shared" si="52"/>
        <v>4087.3095666666659</v>
      </c>
      <c r="H217" s="26">
        <f t="shared" si="53"/>
        <v>4116.6600833333332</v>
      </c>
      <c r="I217" s="26">
        <f t="shared" si="54"/>
        <v>8787.6120833333334</v>
      </c>
      <c r="J217" s="26">
        <f t="shared" si="55"/>
        <v>23619.454216666665</v>
      </c>
      <c r="K217" s="26">
        <f t="shared" si="56"/>
        <v>2981.7626666666661</v>
      </c>
      <c r="L217" s="26">
        <f t="shared" si="57"/>
        <v>2519.5089666666672</v>
      </c>
      <c r="M217" s="26">
        <f t="shared" si="58"/>
        <v>7961.7298499999988</v>
      </c>
      <c r="N217" s="26">
        <f t="shared" si="59"/>
        <v>2569.9722666666667</v>
      </c>
      <c r="O217" s="26">
        <f t="shared" si="60"/>
        <v>4854.694833333333</v>
      </c>
      <c r="P217" s="26">
        <f t="shared" si="61"/>
        <v>371.64021666666667</v>
      </c>
      <c r="Q217" s="26">
        <f t="shared" si="62"/>
        <v>1547.2246166666666</v>
      </c>
      <c r="R217" s="104">
        <f t="shared" si="63"/>
        <v>0</v>
      </c>
      <c r="S217" s="104">
        <f>SUM(E217:R217)</f>
        <v>66519.214416666669</v>
      </c>
      <c r="T217" s="66"/>
    </row>
    <row r="218" spans="3:20" x14ac:dyDescent="0.25">
      <c r="C218" s="37"/>
      <c r="D218" s="91" t="s">
        <v>28</v>
      </c>
      <c r="E218" s="16">
        <f t="shared" si="50"/>
        <v>981.14371666666693</v>
      </c>
      <c r="F218" s="26">
        <f t="shared" si="51"/>
        <v>1894.5816833333331</v>
      </c>
      <c r="G218" s="26">
        <f t="shared" si="52"/>
        <v>3788.5888000000004</v>
      </c>
      <c r="H218" s="26">
        <f t="shared" si="53"/>
        <v>3795.2278000000001</v>
      </c>
      <c r="I218" s="26">
        <f t="shared" si="54"/>
        <v>8124.9386833333319</v>
      </c>
      <c r="J218" s="26">
        <f t="shared" si="55"/>
        <v>21020.250666666667</v>
      </c>
      <c r="K218" s="26">
        <f t="shared" si="56"/>
        <v>2751.2632833333337</v>
      </c>
      <c r="L218" s="26">
        <f t="shared" si="57"/>
        <v>2318.4720833333331</v>
      </c>
      <c r="M218" s="26">
        <f t="shared" si="58"/>
        <v>7426.7482333333328</v>
      </c>
      <c r="N218" s="26">
        <f t="shared" si="59"/>
        <v>2357.2790166666668</v>
      </c>
      <c r="O218" s="26">
        <f t="shared" si="60"/>
        <v>4537.1688166666681</v>
      </c>
      <c r="P218" s="26">
        <f t="shared" si="61"/>
        <v>351.83591666666666</v>
      </c>
      <c r="Q218" s="26">
        <f t="shared" si="62"/>
        <v>1485.0149500000002</v>
      </c>
      <c r="R218" s="104">
        <f t="shared" si="63"/>
        <v>0</v>
      </c>
      <c r="S218" s="104">
        <f t="shared" si="49"/>
        <v>60832.513649999994</v>
      </c>
      <c r="T218" s="66"/>
    </row>
    <row r="219" spans="3:20" x14ac:dyDescent="0.25">
      <c r="C219" s="37"/>
      <c r="D219" s="91" t="s">
        <v>29</v>
      </c>
      <c r="E219" s="16">
        <f t="shared" si="50"/>
        <v>961.90233333333333</v>
      </c>
      <c r="F219" s="26">
        <f t="shared" si="51"/>
        <v>1870.4861500000002</v>
      </c>
      <c r="G219" s="26">
        <f t="shared" si="52"/>
        <v>3666.4705500000005</v>
      </c>
      <c r="H219" s="26">
        <f t="shared" si="53"/>
        <v>3659.2646833333338</v>
      </c>
      <c r="I219" s="26">
        <f t="shared" si="54"/>
        <v>7977.1039666666675</v>
      </c>
      <c r="J219" s="26">
        <f t="shared" si="55"/>
        <v>19271.695266666662</v>
      </c>
      <c r="K219" s="26">
        <f t="shared" si="56"/>
        <v>2633.1271166666661</v>
      </c>
      <c r="L219" s="26">
        <f t="shared" si="57"/>
        <v>2270.5353833333334</v>
      </c>
      <c r="M219" s="26">
        <f t="shared" si="58"/>
        <v>7360.3972666666659</v>
      </c>
      <c r="N219" s="26">
        <f t="shared" si="59"/>
        <v>2299.3727666666668</v>
      </c>
      <c r="O219" s="26">
        <f t="shared" si="60"/>
        <v>4473.7451500000006</v>
      </c>
      <c r="P219" s="26">
        <f t="shared" si="61"/>
        <v>341.4934833333333</v>
      </c>
      <c r="Q219" s="26">
        <f t="shared" si="62"/>
        <v>1415.6267499999999</v>
      </c>
      <c r="R219" s="104">
        <f t="shared" si="63"/>
        <v>0</v>
      </c>
      <c r="S219" s="104">
        <f t="shared" si="49"/>
        <v>58201.22086666667</v>
      </c>
      <c r="T219" s="66"/>
    </row>
    <row r="220" spans="3:20" ht="15.75" thickBot="1" x14ac:dyDescent="0.3">
      <c r="C220" s="27" t="s">
        <v>67</v>
      </c>
      <c r="D220" s="103"/>
      <c r="E220" s="29">
        <f t="shared" si="50"/>
        <v>12756.251133333333</v>
      </c>
      <c r="F220" s="31">
        <f t="shared" si="51"/>
        <v>23630.350600000002</v>
      </c>
      <c r="G220" s="31">
        <f t="shared" si="52"/>
        <v>47231.219999999994</v>
      </c>
      <c r="H220" s="31">
        <f t="shared" si="53"/>
        <v>47097.186550000006</v>
      </c>
      <c r="I220" s="31">
        <f t="shared" si="54"/>
        <v>102060.22076666667</v>
      </c>
      <c r="J220" s="31">
        <f t="shared" si="55"/>
        <v>264623.74735000002</v>
      </c>
      <c r="K220" s="31">
        <f t="shared" si="56"/>
        <v>33759.371800000001</v>
      </c>
      <c r="L220" s="31">
        <f t="shared" si="57"/>
        <v>29012.989199999996</v>
      </c>
      <c r="M220" s="31">
        <f t="shared" si="58"/>
        <v>88921.614499999996</v>
      </c>
      <c r="N220" s="31">
        <f t="shared" si="59"/>
        <v>28452.644583333338</v>
      </c>
      <c r="O220" s="31">
        <f t="shared" si="60"/>
        <v>49723.439216666666</v>
      </c>
      <c r="P220" s="31">
        <f t="shared" si="61"/>
        <v>3900.3546666666666</v>
      </c>
      <c r="Q220" s="31">
        <f t="shared" si="62"/>
        <v>18196.174449999999</v>
      </c>
      <c r="R220" s="105">
        <f t="shared" si="63"/>
        <v>0</v>
      </c>
      <c r="S220" s="105">
        <f>SUM(E220:R220)</f>
        <v>749365.56481666665</v>
      </c>
      <c r="T220" s="66"/>
    </row>
    <row r="221" spans="3:20" x14ac:dyDescent="0.25">
      <c r="C221" s="34">
        <v>2013</v>
      </c>
      <c r="D221" s="68" t="s">
        <v>36</v>
      </c>
      <c r="E221" s="14">
        <f t="shared" si="50"/>
        <v>966.07196666666664</v>
      </c>
      <c r="F221" s="22">
        <f t="shared" si="51"/>
        <v>1913.7553333333331</v>
      </c>
      <c r="G221" s="22">
        <f t="shared" si="52"/>
        <v>3702.6244999999994</v>
      </c>
      <c r="H221" s="22">
        <f t="shared" si="53"/>
        <v>3789.6025333333337</v>
      </c>
      <c r="I221" s="22">
        <f t="shared" si="54"/>
        <v>8756.8829500000011</v>
      </c>
      <c r="J221" s="22">
        <f t="shared" si="55"/>
        <v>19623.699666666664</v>
      </c>
      <c r="K221" s="22">
        <f t="shared" si="56"/>
        <v>2810.6897000000008</v>
      </c>
      <c r="L221" s="22">
        <f t="shared" si="57"/>
        <v>2406.4113000000002</v>
      </c>
      <c r="M221" s="22">
        <f t="shared" si="58"/>
        <v>7414.275733333332</v>
      </c>
      <c r="N221" s="22">
        <f t="shared" si="59"/>
        <v>2472.4846833333327</v>
      </c>
      <c r="O221" s="22">
        <f t="shared" si="60"/>
        <v>4723.5063666666665</v>
      </c>
      <c r="P221" s="22">
        <f t="shared" si="61"/>
        <v>340.31441666666666</v>
      </c>
      <c r="Q221" s="22">
        <f t="shared" si="62"/>
        <v>1302.3983166666669</v>
      </c>
      <c r="R221" s="22">
        <f t="shared" si="63"/>
        <v>0</v>
      </c>
      <c r="S221" s="62">
        <f t="shared" ref="S221:S223" si="64">SUM(E221:R221)</f>
        <v>60222.717466666676</v>
      </c>
      <c r="T221" s="66"/>
    </row>
    <row r="222" spans="3:20" x14ac:dyDescent="0.25">
      <c r="C222" s="37"/>
      <c r="D222" s="68" t="s">
        <v>19</v>
      </c>
      <c r="E222" s="16">
        <f t="shared" si="50"/>
        <v>777.57638333333307</v>
      </c>
      <c r="F222" s="26">
        <f t="shared" si="51"/>
        <v>1549.2328500000001</v>
      </c>
      <c r="G222" s="26">
        <f t="shared" si="52"/>
        <v>2946.0824500000003</v>
      </c>
      <c r="H222" s="26">
        <f t="shared" si="53"/>
        <v>3068.1025499999996</v>
      </c>
      <c r="I222" s="26">
        <f t="shared" si="54"/>
        <v>7054.30735</v>
      </c>
      <c r="J222" s="26">
        <f t="shared" si="55"/>
        <v>15213.688966666667</v>
      </c>
      <c r="K222" s="26">
        <f t="shared" si="56"/>
        <v>2346.2037166666669</v>
      </c>
      <c r="L222" s="26">
        <f t="shared" si="57"/>
        <v>1971.1971000000003</v>
      </c>
      <c r="M222" s="26">
        <f t="shared" si="58"/>
        <v>5811.2976499999986</v>
      </c>
      <c r="N222" s="26">
        <f t="shared" si="59"/>
        <v>1987.7421333333334</v>
      </c>
      <c r="O222" s="26">
        <f t="shared" si="60"/>
        <v>3838.1520499999997</v>
      </c>
      <c r="P222" s="26">
        <f t="shared" si="61"/>
        <v>276.24643333333336</v>
      </c>
      <c r="Q222" s="26">
        <f t="shared" si="62"/>
        <v>1030.4340833333331</v>
      </c>
      <c r="R222" s="26">
        <f t="shared" si="63"/>
        <v>0</v>
      </c>
      <c r="S222" s="63">
        <f t="shared" si="64"/>
        <v>47870.263716666668</v>
      </c>
      <c r="T222" s="66"/>
    </row>
    <row r="223" spans="3:20" x14ac:dyDescent="0.25">
      <c r="C223" s="37"/>
      <c r="D223" s="68" t="s">
        <v>20</v>
      </c>
      <c r="E223" s="16">
        <f t="shared" si="50"/>
        <v>930.33563333333336</v>
      </c>
      <c r="F223" s="26">
        <f t="shared" si="51"/>
        <v>1807.7179833333334</v>
      </c>
      <c r="G223" s="26">
        <f t="shared" si="52"/>
        <v>3576.5815999999995</v>
      </c>
      <c r="H223" s="26">
        <f t="shared" si="53"/>
        <v>3629.3690333333334</v>
      </c>
      <c r="I223" s="26">
        <f t="shared" si="54"/>
        <v>8190.9943333333349</v>
      </c>
      <c r="J223" s="26">
        <f t="shared" si="55"/>
        <v>17521.968600000004</v>
      </c>
      <c r="K223" s="26">
        <f t="shared" si="56"/>
        <v>2733.2826166666664</v>
      </c>
      <c r="L223" s="26">
        <f t="shared" si="57"/>
        <v>2373.75245</v>
      </c>
      <c r="M223" s="26">
        <f t="shared" si="58"/>
        <v>6934.8418833333344</v>
      </c>
      <c r="N223" s="26">
        <f t="shared" si="59"/>
        <v>2259.3074333333334</v>
      </c>
      <c r="O223" s="26">
        <f t="shared" si="60"/>
        <v>4431.3452500000003</v>
      </c>
      <c r="P223" s="26">
        <f t="shared" si="61"/>
        <v>340.58386666666661</v>
      </c>
      <c r="Q223" s="26">
        <f t="shared" si="62"/>
        <v>1289.8588999999999</v>
      </c>
      <c r="R223" s="26">
        <f t="shared" si="63"/>
        <v>0</v>
      </c>
      <c r="S223" s="63">
        <f t="shared" si="64"/>
        <v>56019.93958333334</v>
      </c>
      <c r="T223" s="66"/>
    </row>
    <row r="224" spans="3:20" x14ac:dyDescent="0.25">
      <c r="C224" s="37"/>
      <c r="D224" s="68" t="s">
        <v>21</v>
      </c>
      <c r="E224" s="16">
        <f t="shared" si="50"/>
        <v>957.07406666666668</v>
      </c>
      <c r="F224" s="26">
        <f t="shared" si="51"/>
        <v>1772.7042000000001</v>
      </c>
      <c r="G224" s="26">
        <f t="shared" si="52"/>
        <v>3609.4771333333333</v>
      </c>
      <c r="H224" s="26">
        <f t="shared" si="53"/>
        <v>3653.9229499999997</v>
      </c>
      <c r="I224" s="26">
        <f t="shared" si="54"/>
        <v>8448.5591166666654</v>
      </c>
      <c r="J224" s="26">
        <f t="shared" si="55"/>
        <v>18461.154233333338</v>
      </c>
      <c r="K224" s="26">
        <f t="shared" si="56"/>
        <v>2840.9536000000003</v>
      </c>
      <c r="L224" s="26">
        <f t="shared" si="57"/>
        <v>2378.8245500000003</v>
      </c>
      <c r="M224" s="26">
        <f t="shared" si="58"/>
        <v>6980.5398000000005</v>
      </c>
      <c r="N224" s="26">
        <f t="shared" si="59"/>
        <v>2287.8151166666676</v>
      </c>
      <c r="O224" s="26">
        <f t="shared" si="60"/>
        <v>4552.4841500000002</v>
      </c>
      <c r="P224" s="26">
        <f t="shared" si="61"/>
        <v>335.22066666666677</v>
      </c>
      <c r="Q224" s="26">
        <f t="shared" si="62"/>
        <v>1332.6273333333338</v>
      </c>
      <c r="R224" s="26">
        <f t="shared" si="63"/>
        <v>0</v>
      </c>
      <c r="S224" s="63">
        <f>SUM(E224:R224)</f>
        <v>57611.356916666671</v>
      </c>
      <c r="T224" s="66"/>
    </row>
    <row r="225" spans="3:20" x14ac:dyDescent="0.25">
      <c r="C225" s="37"/>
      <c r="D225" s="68" t="s">
        <v>22</v>
      </c>
      <c r="E225" s="16">
        <f t="shared" si="50"/>
        <v>959.23671666666667</v>
      </c>
      <c r="F225" s="26">
        <f t="shared" si="51"/>
        <v>1798.8013000000001</v>
      </c>
      <c r="G225" s="26">
        <f t="shared" si="52"/>
        <v>3570.2012666666674</v>
      </c>
      <c r="H225" s="26">
        <f t="shared" si="53"/>
        <v>3569.2140833333337</v>
      </c>
      <c r="I225" s="26">
        <f t="shared" si="54"/>
        <v>8291.6061833333333</v>
      </c>
      <c r="J225" s="26">
        <f t="shared" si="55"/>
        <v>17840.7327</v>
      </c>
      <c r="K225" s="26">
        <f t="shared" si="56"/>
        <v>2651.0456333333323</v>
      </c>
      <c r="L225" s="26">
        <f t="shared" si="57"/>
        <v>2283.5832166666664</v>
      </c>
      <c r="M225" s="26">
        <f t="shared" si="58"/>
        <v>6666.3800333333338</v>
      </c>
      <c r="N225" s="26">
        <f t="shared" si="59"/>
        <v>2177.3154833333328</v>
      </c>
      <c r="O225" s="26">
        <f t="shared" si="60"/>
        <v>4312.3805833333336</v>
      </c>
      <c r="P225" s="26">
        <f t="shared" si="61"/>
        <v>343.48944999999998</v>
      </c>
      <c r="Q225" s="26">
        <f t="shared" si="62"/>
        <v>1319.4747333333332</v>
      </c>
      <c r="R225" s="26">
        <f t="shared" si="63"/>
        <v>0</v>
      </c>
      <c r="S225" s="63">
        <f>SUM(E225:R225)</f>
        <v>55783.461383333335</v>
      </c>
      <c r="T225" s="66"/>
    </row>
    <row r="226" spans="3:20" x14ac:dyDescent="0.25">
      <c r="C226" s="37"/>
      <c r="D226" s="68" t="s">
        <v>23</v>
      </c>
      <c r="E226" s="16">
        <f t="shared" ref="E226:E257" si="65">+S104</f>
        <v>880.80488333333335</v>
      </c>
      <c r="F226" s="26">
        <f t="shared" ref="F226:F257" si="66">+R104</f>
        <v>1646.9851166666663</v>
      </c>
      <c r="G226" s="26">
        <f t="shared" ref="G226:G257" si="67">+Q104</f>
        <v>3229.3953500000007</v>
      </c>
      <c r="H226" s="26">
        <f t="shared" ref="H226:H257" si="68">+SUM(N104,O104,P104)</f>
        <v>3362.7507666666675</v>
      </c>
      <c r="I226" s="26">
        <f t="shared" ref="I226:I257" si="69">+SUM(F104:I104)</f>
        <v>7765.6741166666689</v>
      </c>
      <c r="J226" s="26">
        <f t="shared" ref="J226:J257" si="70">+E104</f>
        <v>17383.974983333334</v>
      </c>
      <c r="K226" s="26">
        <f t="shared" ref="K226:K257" si="71">+Z104</f>
        <v>2468.7593166666679</v>
      </c>
      <c r="L226" s="26">
        <f t="shared" ref="L226:L257" si="72">+SUM(Y104,AA104:AB104)</f>
        <v>2085.1214333333328</v>
      </c>
      <c r="M226" s="26">
        <f t="shared" ref="M226:M257" si="73">+SUM(J104:L104)</f>
        <v>6146.6079833333333</v>
      </c>
      <c r="N226" s="26">
        <f t="shared" ref="N226:N257" si="74">+M104</f>
        <v>2086.4070666666667</v>
      </c>
      <c r="O226" s="26">
        <f t="shared" ref="O226:O257" si="75">+SUM(U104:W104)</f>
        <v>4062.6470333333336</v>
      </c>
      <c r="P226" s="26">
        <f t="shared" ref="P226:P257" si="76">+X104</f>
        <v>313.6902833333333</v>
      </c>
      <c r="Q226" s="26">
        <f t="shared" ref="Q226:Q257" si="77">+T104</f>
        <v>1240.8104333333335</v>
      </c>
      <c r="R226" s="26">
        <f t="shared" ref="R226:R257" si="78">+AC104</f>
        <v>0</v>
      </c>
      <c r="S226" s="63">
        <f>SUM(E226:R226)</f>
        <v>52673.628766666676</v>
      </c>
      <c r="T226" s="66"/>
    </row>
    <row r="227" spans="3:20" x14ac:dyDescent="0.25">
      <c r="C227" s="37"/>
      <c r="D227" s="68" t="s">
        <v>24</v>
      </c>
      <c r="E227" s="16">
        <f t="shared" si="65"/>
        <v>903.29344999999989</v>
      </c>
      <c r="F227" s="26">
        <f t="shared" si="66"/>
        <v>1664.591116666666</v>
      </c>
      <c r="G227" s="26">
        <f t="shared" si="67"/>
        <v>3240.1088166666668</v>
      </c>
      <c r="H227" s="26">
        <f t="shared" si="68"/>
        <v>3333.427983333333</v>
      </c>
      <c r="I227" s="26">
        <f t="shared" si="69"/>
        <v>7745.7801166666659</v>
      </c>
      <c r="J227" s="26">
        <f t="shared" si="70"/>
        <v>18521.375016666665</v>
      </c>
      <c r="K227" s="26">
        <f t="shared" si="71"/>
        <v>2520.6497333333327</v>
      </c>
      <c r="L227" s="26">
        <f t="shared" si="72"/>
        <v>2127.0017833333336</v>
      </c>
      <c r="M227" s="26">
        <f t="shared" si="73"/>
        <v>5827.2947166666672</v>
      </c>
      <c r="N227" s="26">
        <f t="shared" si="74"/>
        <v>2109.5495999999998</v>
      </c>
      <c r="O227" s="26">
        <f t="shared" si="75"/>
        <v>4052.6044500000007</v>
      </c>
      <c r="P227" s="26">
        <f t="shared" si="76"/>
        <v>308.07176666666669</v>
      </c>
      <c r="Q227" s="26">
        <f t="shared" si="77"/>
        <v>1237.2673666666667</v>
      </c>
      <c r="R227" s="26">
        <f t="shared" si="78"/>
        <v>0</v>
      </c>
      <c r="S227" s="63">
        <f t="shared" ref="S227" si="79">SUM(E227:R227)</f>
        <v>53591.015916666664</v>
      </c>
      <c r="T227" s="66"/>
    </row>
    <row r="228" spans="3:20" x14ac:dyDescent="0.25">
      <c r="C228" s="37"/>
      <c r="D228" s="68" t="s">
        <v>25</v>
      </c>
      <c r="E228" s="16">
        <f t="shared" si="65"/>
        <v>891.72653333333312</v>
      </c>
      <c r="F228" s="26">
        <f t="shared" si="66"/>
        <v>1670.9763166666667</v>
      </c>
      <c r="G228" s="26">
        <f t="shared" si="67"/>
        <v>3279.4405666666667</v>
      </c>
      <c r="H228" s="26">
        <f t="shared" si="68"/>
        <v>3355.8575000000001</v>
      </c>
      <c r="I228" s="26">
        <f t="shared" si="69"/>
        <v>7719.0794499999975</v>
      </c>
      <c r="J228" s="26">
        <f t="shared" si="70"/>
        <v>18705.66656666667</v>
      </c>
      <c r="K228" s="26">
        <f t="shared" si="71"/>
        <v>2537.5921999999996</v>
      </c>
      <c r="L228" s="26">
        <f t="shared" si="72"/>
        <v>2156.7154</v>
      </c>
      <c r="M228" s="26">
        <f t="shared" si="73"/>
        <v>5625.3419833333328</v>
      </c>
      <c r="N228" s="26">
        <f t="shared" si="74"/>
        <v>2114.0178333333329</v>
      </c>
      <c r="O228" s="26">
        <f t="shared" si="75"/>
        <v>4093.8567999999996</v>
      </c>
      <c r="P228" s="26">
        <f t="shared" si="76"/>
        <v>309.65001666666666</v>
      </c>
      <c r="Q228" s="26">
        <f t="shared" si="77"/>
        <v>1258.8249000000001</v>
      </c>
      <c r="R228" s="26">
        <f t="shared" si="78"/>
        <v>0</v>
      </c>
      <c r="S228" s="63">
        <f t="shared" ref="S228:S233" si="80">SUM(E228:R228)</f>
        <v>53718.746066666659</v>
      </c>
      <c r="T228" s="66"/>
    </row>
    <row r="229" spans="3:20" x14ac:dyDescent="0.25">
      <c r="C229" s="37"/>
      <c r="D229" s="68" t="s">
        <v>26</v>
      </c>
      <c r="E229" s="16">
        <f t="shared" si="65"/>
        <v>788.0929166666665</v>
      </c>
      <c r="F229" s="26">
        <f t="shared" si="66"/>
        <v>1475.0265000000004</v>
      </c>
      <c r="G229" s="26">
        <f t="shared" si="67"/>
        <v>2806.2581333333333</v>
      </c>
      <c r="H229" s="26">
        <f t="shared" si="68"/>
        <v>2961.6694833333336</v>
      </c>
      <c r="I229" s="26">
        <f t="shared" si="69"/>
        <v>6876.4835833333345</v>
      </c>
      <c r="J229" s="26">
        <f t="shared" si="70"/>
        <v>16226.824749999998</v>
      </c>
      <c r="K229" s="26">
        <f t="shared" si="71"/>
        <v>2190.6339833333336</v>
      </c>
      <c r="L229" s="26">
        <f t="shared" si="72"/>
        <v>1850.7794166666667</v>
      </c>
      <c r="M229" s="26">
        <f t="shared" si="73"/>
        <v>4741.7562166666667</v>
      </c>
      <c r="N229" s="26">
        <f t="shared" si="74"/>
        <v>1848.05645</v>
      </c>
      <c r="O229" s="26">
        <f t="shared" si="75"/>
        <v>3580.1465833333332</v>
      </c>
      <c r="P229" s="26">
        <f t="shared" si="76"/>
        <v>266.10399999999998</v>
      </c>
      <c r="Q229" s="26">
        <f t="shared" si="77"/>
        <v>1114.2199333333333</v>
      </c>
      <c r="R229" s="26">
        <f t="shared" si="78"/>
        <v>0</v>
      </c>
      <c r="S229" s="63">
        <f t="shared" si="80"/>
        <v>46726.051950000008</v>
      </c>
      <c r="T229" s="66"/>
    </row>
    <row r="230" spans="3:20" x14ac:dyDescent="0.25">
      <c r="C230" s="37"/>
      <c r="D230" s="123" t="s">
        <v>27</v>
      </c>
      <c r="E230" s="16">
        <f t="shared" si="65"/>
        <v>878.28614999999991</v>
      </c>
      <c r="F230" s="26">
        <f t="shared" si="66"/>
        <v>1651.2680499999999</v>
      </c>
      <c r="G230" s="26">
        <f t="shared" si="67"/>
        <v>3192.8941999999997</v>
      </c>
      <c r="H230" s="26">
        <f t="shared" si="68"/>
        <v>3341.0766166666667</v>
      </c>
      <c r="I230" s="26">
        <f t="shared" si="69"/>
        <v>7789.7975333333343</v>
      </c>
      <c r="J230" s="26">
        <f t="shared" si="70"/>
        <v>18504.436983333326</v>
      </c>
      <c r="K230" s="26">
        <f t="shared" si="71"/>
        <v>2522.1332333333335</v>
      </c>
      <c r="L230" s="26">
        <f t="shared" si="72"/>
        <v>2154.4317166666669</v>
      </c>
      <c r="M230" s="26">
        <f t="shared" si="73"/>
        <v>5570.1643666666678</v>
      </c>
      <c r="N230" s="26">
        <f t="shared" si="74"/>
        <v>2137.6445500000004</v>
      </c>
      <c r="O230" s="26">
        <f t="shared" si="75"/>
        <v>4110.8413666666665</v>
      </c>
      <c r="P230" s="26">
        <f t="shared" si="76"/>
        <v>310.36216666666667</v>
      </c>
      <c r="Q230" s="26">
        <f t="shared" si="77"/>
        <v>1229.1475500000001</v>
      </c>
      <c r="R230" s="26">
        <f t="shared" si="78"/>
        <v>0</v>
      </c>
      <c r="S230" s="63">
        <f t="shared" si="80"/>
        <v>53392.484483333326</v>
      </c>
      <c r="T230" s="66"/>
    </row>
    <row r="231" spans="3:20" x14ac:dyDescent="0.25">
      <c r="C231" s="37"/>
      <c r="D231" s="123" t="s">
        <v>28</v>
      </c>
      <c r="E231" s="16">
        <f t="shared" si="65"/>
        <v>830.48185000000012</v>
      </c>
      <c r="F231" s="26">
        <f t="shared" si="66"/>
        <v>1560.8996499999998</v>
      </c>
      <c r="G231" s="26">
        <f t="shared" si="67"/>
        <v>3014.47505</v>
      </c>
      <c r="H231" s="26">
        <f t="shared" si="68"/>
        <v>3168.4172333333331</v>
      </c>
      <c r="I231" s="26">
        <f t="shared" si="69"/>
        <v>7407.0955166666663</v>
      </c>
      <c r="J231" s="26">
        <f t="shared" si="70"/>
        <v>17117.763216666666</v>
      </c>
      <c r="K231" s="26">
        <f t="shared" si="71"/>
        <v>2373.9303666666669</v>
      </c>
      <c r="L231" s="26">
        <f t="shared" si="72"/>
        <v>1978.6535999999999</v>
      </c>
      <c r="M231" s="26">
        <f t="shared" si="73"/>
        <v>5326.2325833333343</v>
      </c>
      <c r="N231" s="26">
        <f t="shared" si="74"/>
        <v>1976.3416166666666</v>
      </c>
      <c r="O231" s="26">
        <f t="shared" si="75"/>
        <v>3839.6414333333328</v>
      </c>
      <c r="P231" s="26">
        <f t="shared" si="76"/>
        <v>287.28909999999996</v>
      </c>
      <c r="Q231" s="26">
        <f t="shared" si="77"/>
        <v>1185.8161499999999</v>
      </c>
      <c r="R231" s="26">
        <f t="shared" si="78"/>
        <v>0</v>
      </c>
      <c r="S231" s="63">
        <f t="shared" si="80"/>
        <v>50067.037366666664</v>
      </c>
      <c r="T231" s="66"/>
    </row>
    <row r="232" spans="3:20" x14ac:dyDescent="0.25">
      <c r="C232" s="37"/>
      <c r="D232" s="123" t="s">
        <v>29</v>
      </c>
      <c r="E232" s="16">
        <f t="shared" si="65"/>
        <v>761.67181666666659</v>
      </c>
      <c r="F232" s="26">
        <f t="shared" si="66"/>
        <v>1565.1244833333337</v>
      </c>
      <c r="G232" s="26">
        <f t="shared" si="67"/>
        <v>3035.8602000000005</v>
      </c>
      <c r="H232" s="26">
        <f t="shared" si="68"/>
        <v>3196.85185</v>
      </c>
      <c r="I232" s="26">
        <f t="shared" si="69"/>
        <v>7478.6026666666676</v>
      </c>
      <c r="J232" s="26">
        <f t="shared" si="70"/>
        <v>16205.631500000001</v>
      </c>
      <c r="K232" s="26">
        <f t="shared" si="71"/>
        <v>2415.4117500000007</v>
      </c>
      <c r="L232" s="26">
        <f t="shared" si="72"/>
        <v>2019.9467666666669</v>
      </c>
      <c r="M232" s="26">
        <f t="shared" si="73"/>
        <v>5855.7238333333344</v>
      </c>
      <c r="N232" s="26">
        <f t="shared" si="74"/>
        <v>2023.7412333333334</v>
      </c>
      <c r="O232" s="26">
        <f t="shared" si="75"/>
        <v>3853.4041000000007</v>
      </c>
      <c r="P232" s="26">
        <f t="shared" si="76"/>
        <v>285.45388333333335</v>
      </c>
      <c r="Q232" s="26">
        <f t="shared" si="77"/>
        <v>1196.7909333333339</v>
      </c>
      <c r="R232" s="26">
        <f t="shared" si="78"/>
        <v>0</v>
      </c>
      <c r="S232" s="63">
        <f t="shared" si="80"/>
        <v>49894.215016666683</v>
      </c>
      <c r="T232" s="66"/>
    </row>
    <row r="233" spans="3:20" ht="15.75" thickBot="1" x14ac:dyDescent="0.3">
      <c r="C233" s="37" t="s">
        <v>80</v>
      </c>
      <c r="D233" s="123"/>
      <c r="E233" s="92">
        <f t="shared" si="65"/>
        <v>10323.078083333332</v>
      </c>
      <c r="F233" s="69">
        <f t="shared" si="66"/>
        <v>19565.14281666667</v>
      </c>
      <c r="G233" s="69">
        <f t="shared" si="67"/>
        <v>38272.212149999999</v>
      </c>
      <c r="H233" s="69">
        <f t="shared" si="68"/>
        <v>39751.589816666659</v>
      </c>
      <c r="I233" s="69">
        <f t="shared" si="69"/>
        <v>90676.574916666665</v>
      </c>
      <c r="J233" s="69">
        <f t="shared" si="70"/>
        <v>207389.01140000002</v>
      </c>
      <c r="K233" s="69">
        <f t="shared" si="71"/>
        <v>29154.243283333333</v>
      </c>
      <c r="L233" s="69">
        <f t="shared" si="72"/>
        <v>24687.659133333331</v>
      </c>
      <c r="M233" s="69">
        <f t="shared" si="73"/>
        <v>67378.124533333335</v>
      </c>
      <c r="N233" s="69">
        <f t="shared" si="74"/>
        <v>20949.278600000005</v>
      </c>
      <c r="O233" s="69">
        <f t="shared" si="75"/>
        <v>23768.876283333335</v>
      </c>
      <c r="P233" s="69">
        <f t="shared" si="76"/>
        <v>1748.2332666666664</v>
      </c>
      <c r="Q233" s="69">
        <f t="shared" si="77"/>
        <v>14431.044133333337</v>
      </c>
      <c r="R233" s="69">
        <f t="shared" si="78"/>
        <v>0</v>
      </c>
      <c r="S233" s="125">
        <f t="shared" si="80"/>
        <v>588095.06841666659</v>
      </c>
      <c r="T233" s="66"/>
    </row>
    <row r="234" spans="3:20" x14ac:dyDescent="0.25">
      <c r="C234" s="126">
        <v>2014</v>
      </c>
      <c r="D234" s="127" t="s">
        <v>36</v>
      </c>
      <c r="E234" s="14">
        <f t="shared" si="65"/>
        <v>778.33515</v>
      </c>
      <c r="F234" s="22">
        <f t="shared" si="66"/>
        <v>1514.7421999999997</v>
      </c>
      <c r="G234" s="22">
        <f t="shared" si="67"/>
        <v>2829.9551833333335</v>
      </c>
      <c r="H234" s="22">
        <f t="shared" si="68"/>
        <v>3108.2347666666665</v>
      </c>
      <c r="I234" s="22">
        <f t="shared" si="69"/>
        <v>7532.6769999999997</v>
      </c>
      <c r="J234" s="22">
        <f t="shared" si="70"/>
        <v>16149.079783333333</v>
      </c>
      <c r="K234" s="22">
        <f t="shared" si="71"/>
        <v>2369.4516666666668</v>
      </c>
      <c r="L234" s="22">
        <f t="shared" si="72"/>
        <v>1992.6051666666665</v>
      </c>
      <c r="M234" s="22">
        <f t="shared" si="73"/>
        <v>6242.1272666666682</v>
      </c>
      <c r="N234" s="22">
        <f t="shared" si="74"/>
        <v>2048.154066666666</v>
      </c>
      <c r="O234" s="22">
        <f t="shared" si="75"/>
        <v>3811.5659500000002</v>
      </c>
      <c r="P234" s="22">
        <f t="shared" si="76"/>
        <v>277.30504999999999</v>
      </c>
      <c r="Q234" s="22">
        <f t="shared" si="77"/>
        <v>1048.9482</v>
      </c>
      <c r="R234" s="22">
        <f t="shared" si="78"/>
        <v>0</v>
      </c>
      <c r="S234" s="62">
        <f>SUM(E234:R234)</f>
        <v>49703.181450000011</v>
      </c>
      <c r="T234" s="66"/>
    </row>
    <row r="235" spans="3:20" x14ac:dyDescent="0.25">
      <c r="C235" s="111"/>
      <c r="D235" s="123" t="s">
        <v>19</v>
      </c>
      <c r="E235" s="16">
        <f t="shared" si="65"/>
        <v>671.18814999999995</v>
      </c>
      <c r="F235" s="26">
        <f t="shared" si="66"/>
        <v>1285.4507166666667</v>
      </c>
      <c r="G235" s="26">
        <f t="shared" si="67"/>
        <v>2392.2144166666667</v>
      </c>
      <c r="H235" s="26">
        <f t="shared" si="68"/>
        <v>2641.1131166666669</v>
      </c>
      <c r="I235" s="26">
        <f t="shared" si="69"/>
        <v>6458.4438</v>
      </c>
      <c r="J235" s="26">
        <f t="shared" si="70"/>
        <v>13801.781483333334</v>
      </c>
      <c r="K235" s="26">
        <f t="shared" si="71"/>
        <v>2039.6921</v>
      </c>
      <c r="L235" s="26">
        <f t="shared" si="72"/>
        <v>1704.2625666666668</v>
      </c>
      <c r="M235" s="26">
        <f t="shared" si="73"/>
        <v>5065.8392333333331</v>
      </c>
      <c r="N235" s="26">
        <f t="shared" si="74"/>
        <v>1743.2760166666667</v>
      </c>
      <c r="O235" s="26">
        <f t="shared" si="75"/>
        <v>3201.4208500000004</v>
      </c>
      <c r="P235" s="26">
        <f t="shared" si="76"/>
        <v>220.57568333333336</v>
      </c>
      <c r="Q235" s="26">
        <f t="shared" si="77"/>
        <v>843.46605</v>
      </c>
      <c r="R235" s="26">
        <f t="shared" si="78"/>
        <v>0</v>
      </c>
      <c r="S235" s="63">
        <f>SUM(E235:R235)</f>
        <v>42068.724183333354</v>
      </c>
      <c r="T235" s="66"/>
    </row>
    <row r="236" spans="3:20" x14ac:dyDescent="0.25">
      <c r="C236" s="111"/>
      <c r="D236" s="123" t="s">
        <v>20</v>
      </c>
      <c r="E236" s="16">
        <f t="shared" ref="E236:E243" si="81">+S114</f>
        <v>770.57018333333338</v>
      </c>
      <c r="F236" s="26">
        <f t="shared" ref="F236:F243" si="82">+R114</f>
        <v>1571.8613333333335</v>
      </c>
      <c r="G236" s="26">
        <f t="shared" ref="G236:G243" si="83">+Q114</f>
        <v>3016.1345499999993</v>
      </c>
      <c r="H236" s="26">
        <f t="shared" ref="H236:H243" si="84">+SUM(N114,O114,P114)</f>
        <v>3210.8217333333328</v>
      </c>
      <c r="I236" s="26">
        <f t="shared" ref="I236:I243" si="85">+SUM(F114:I114)</f>
        <v>7598.6340666666665</v>
      </c>
      <c r="J236" s="26">
        <f t="shared" ref="J236:J243" si="86">+E114</f>
        <v>15616.899283333336</v>
      </c>
      <c r="K236" s="26">
        <f t="shared" ref="K236:K243" si="87">+Z114</f>
        <v>2525.1578500000005</v>
      </c>
      <c r="L236" s="26">
        <f t="shared" ref="L236:L243" si="88">+SUM(Y114,AA114:AB114)</f>
        <v>2188.5250166666669</v>
      </c>
      <c r="M236" s="26">
        <f t="shared" ref="M236:M243" si="89">+SUM(J114:L114)</f>
        <v>5885.186333333334</v>
      </c>
      <c r="N236" s="26">
        <f t="shared" ref="N236:N243" si="90">+M114</f>
        <v>2120.4515833333335</v>
      </c>
      <c r="O236" s="26">
        <f t="shared" ref="O236:O243" si="91">+SUM(U114:W114)</f>
        <v>3947.9669500000009</v>
      </c>
      <c r="P236" s="26">
        <f t="shared" ref="P236:P243" si="92">+X114</f>
        <v>284.29218333333336</v>
      </c>
      <c r="Q236" s="26">
        <f t="shared" ref="Q236:Q243" si="93">+T114</f>
        <v>1111.3279500000001</v>
      </c>
      <c r="R236" s="26">
        <f t="shared" ref="R236:R243" si="94">+AC114</f>
        <v>0</v>
      </c>
      <c r="S236" s="63">
        <f t="shared" ref="S236:S243" si="95">SUM(E236:R236)</f>
        <v>49847.82901666667</v>
      </c>
      <c r="T236" s="66"/>
    </row>
    <row r="237" spans="3:20" x14ac:dyDescent="0.25">
      <c r="C237" s="111"/>
      <c r="D237" s="131" t="s">
        <v>21</v>
      </c>
      <c r="E237" s="16">
        <f t="shared" si="81"/>
        <v>46.208766666666669</v>
      </c>
      <c r="F237" s="26">
        <f t="shared" si="82"/>
        <v>1482.3711000000003</v>
      </c>
      <c r="G237" s="26">
        <f t="shared" si="83"/>
        <v>2854.9584500000001</v>
      </c>
      <c r="H237" s="26">
        <f t="shared" si="84"/>
        <v>2973.0458166666663</v>
      </c>
      <c r="I237" s="26">
        <f t="shared" si="85"/>
        <v>6945.0416000000005</v>
      </c>
      <c r="J237" s="26">
        <f t="shared" si="86"/>
        <v>15082.36175</v>
      </c>
      <c r="K237" s="26">
        <f t="shared" si="87"/>
        <v>2324.6219500000007</v>
      </c>
      <c r="L237" s="26">
        <f t="shared" si="88"/>
        <v>1999.2018166666667</v>
      </c>
      <c r="M237" s="26">
        <f t="shared" si="89"/>
        <v>5405.831783333334</v>
      </c>
      <c r="N237" s="26">
        <f t="shared" si="90"/>
        <v>1920.28755</v>
      </c>
      <c r="O237" s="26">
        <f t="shared" si="91"/>
        <v>3708.6902499999997</v>
      </c>
      <c r="P237" s="26">
        <f t="shared" si="92"/>
        <v>225.25223333333335</v>
      </c>
      <c r="Q237" s="26">
        <f t="shared" si="93"/>
        <v>887.83276666666677</v>
      </c>
      <c r="R237" s="26">
        <f t="shared" si="94"/>
        <v>0</v>
      </c>
      <c r="S237" s="63">
        <f t="shared" si="95"/>
        <v>45855.705833333333</v>
      </c>
      <c r="T237" s="66"/>
    </row>
    <row r="238" spans="3:20" x14ac:dyDescent="0.25">
      <c r="C238" s="111"/>
      <c r="D238" s="131" t="s">
        <v>22</v>
      </c>
      <c r="E238" s="16">
        <f t="shared" si="81"/>
        <v>4.3852166666666665</v>
      </c>
      <c r="F238" s="26">
        <f t="shared" si="82"/>
        <v>405.21274999999997</v>
      </c>
      <c r="G238" s="26">
        <f t="shared" si="83"/>
        <v>2653.5797333333321</v>
      </c>
      <c r="H238" s="26">
        <f t="shared" si="84"/>
        <v>2827.5322333333334</v>
      </c>
      <c r="I238" s="26">
        <f t="shared" si="85"/>
        <v>6751.3184499999998</v>
      </c>
      <c r="J238" s="26">
        <f t="shared" si="86"/>
        <v>15097.755166666666</v>
      </c>
      <c r="K238" s="26">
        <f t="shared" si="87"/>
        <v>2255.9661999999998</v>
      </c>
      <c r="L238" s="26">
        <f t="shared" si="88"/>
        <v>1892.0262166666666</v>
      </c>
      <c r="M238" s="26">
        <f t="shared" si="89"/>
        <v>4896.9285833333333</v>
      </c>
      <c r="N238" s="26">
        <f t="shared" si="90"/>
        <v>1002.5254833333332</v>
      </c>
      <c r="O238" s="26">
        <f t="shared" si="91"/>
        <v>3625.0181833333327</v>
      </c>
      <c r="P238" s="26">
        <f t="shared" si="92"/>
        <v>13.459033333333332</v>
      </c>
      <c r="Q238" s="26">
        <f t="shared" si="93"/>
        <v>4.1412833333333339</v>
      </c>
      <c r="R238" s="26">
        <f t="shared" si="94"/>
        <v>0</v>
      </c>
      <c r="S238" s="63">
        <f t="shared" si="95"/>
        <v>41429.848533333323</v>
      </c>
      <c r="T238" s="66"/>
    </row>
    <row r="239" spans="3:20" x14ac:dyDescent="0.25">
      <c r="C239" s="111"/>
      <c r="D239" s="131" t="s">
        <v>23</v>
      </c>
      <c r="E239" s="16">
        <f t="shared" si="81"/>
        <v>3.0341166666666668</v>
      </c>
      <c r="F239" s="26">
        <f t="shared" si="82"/>
        <v>6.2480166666666657</v>
      </c>
      <c r="G239" s="26">
        <f t="shared" si="83"/>
        <v>15.0097</v>
      </c>
      <c r="H239" s="26">
        <f t="shared" si="84"/>
        <v>1413.9200666666668</v>
      </c>
      <c r="I239" s="26">
        <f t="shared" si="85"/>
        <v>6794.0687166666685</v>
      </c>
      <c r="J239" s="26">
        <f t="shared" si="86"/>
        <v>15076.33241666667</v>
      </c>
      <c r="K239" s="26">
        <f t="shared" si="87"/>
        <v>2631.0999166666675</v>
      </c>
      <c r="L239" s="26">
        <f t="shared" si="88"/>
        <v>1916.9792666666667</v>
      </c>
      <c r="M239" s="26">
        <f t="shared" si="89"/>
        <v>3373.8797833333324</v>
      </c>
      <c r="N239" s="26">
        <f t="shared" si="90"/>
        <v>13.951766666666664</v>
      </c>
      <c r="O239" s="26">
        <f t="shared" si="91"/>
        <v>864.66696666666667</v>
      </c>
      <c r="P239" s="26">
        <f t="shared" si="92"/>
        <v>13.299083333333332</v>
      </c>
      <c r="Q239" s="26">
        <f t="shared" si="93"/>
        <v>4.1448666666666654</v>
      </c>
      <c r="R239" s="26">
        <f t="shared" si="94"/>
        <v>0</v>
      </c>
      <c r="S239" s="63">
        <f t="shared" si="95"/>
        <v>32126.634683333337</v>
      </c>
      <c r="T239" s="66"/>
    </row>
    <row r="240" spans="3:20" x14ac:dyDescent="0.25">
      <c r="C240" s="111"/>
      <c r="D240" s="131" t="s">
        <v>24</v>
      </c>
      <c r="E240" s="16">
        <f t="shared" si="81"/>
        <v>4.5944833333333328</v>
      </c>
      <c r="F240" s="26">
        <f t="shared" si="82"/>
        <v>7.44475</v>
      </c>
      <c r="G240" s="26">
        <f t="shared" si="83"/>
        <v>10.437933333333334</v>
      </c>
      <c r="H240" s="26">
        <f t="shared" si="84"/>
        <v>20.933849999999996</v>
      </c>
      <c r="I240" s="26">
        <f t="shared" si="85"/>
        <v>1218.7571500000004</v>
      </c>
      <c r="J240" s="26">
        <f t="shared" si="86"/>
        <v>15241.439849999993</v>
      </c>
      <c r="K240" s="26">
        <f t="shared" si="87"/>
        <v>2050.7977166666665</v>
      </c>
      <c r="L240" s="26">
        <f t="shared" si="88"/>
        <v>761.66985</v>
      </c>
      <c r="M240" s="26">
        <f t="shared" si="89"/>
        <v>41.836183333333324</v>
      </c>
      <c r="N240" s="26">
        <f t="shared" si="90"/>
        <v>13.290799999999999</v>
      </c>
      <c r="O240" s="26">
        <f t="shared" si="91"/>
        <v>17.958216666666669</v>
      </c>
      <c r="P240" s="26">
        <f t="shared" si="92"/>
        <v>11.268066666666666</v>
      </c>
      <c r="Q240" s="26">
        <f t="shared" si="93"/>
        <v>4.3366166666666679</v>
      </c>
      <c r="R240" s="26">
        <f t="shared" si="94"/>
        <v>0</v>
      </c>
      <c r="S240" s="63">
        <f t="shared" si="95"/>
        <v>19404.76546666666</v>
      </c>
      <c r="T240" s="66"/>
    </row>
    <row r="241" spans="3:20" x14ac:dyDescent="0.25">
      <c r="C241" s="111"/>
      <c r="D241" s="131" t="s">
        <v>25</v>
      </c>
      <c r="E241" s="16">
        <f t="shared" si="81"/>
        <v>4.7942499999999999</v>
      </c>
      <c r="F241" s="26">
        <f t="shared" si="82"/>
        <v>7.6072333333333333</v>
      </c>
      <c r="G241" s="26">
        <f t="shared" si="83"/>
        <v>4.3353333333333328</v>
      </c>
      <c r="H241" s="26">
        <f t="shared" si="84"/>
        <v>11.652999999999999</v>
      </c>
      <c r="I241" s="26">
        <f t="shared" si="85"/>
        <v>49.902366666666673</v>
      </c>
      <c r="J241" s="26">
        <f t="shared" si="86"/>
        <v>4307.1716666666671</v>
      </c>
      <c r="K241" s="26">
        <f t="shared" si="87"/>
        <v>6.9411333333333332</v>
      </c>
      <c r="L241" s="26">
        <f t="shared" si="88"/>
        <v>11.312899999999999</v>
      </c>
      <c r="M241" s="26">
        <f t="shared" si="89"/>
        <v>43.120366666666676</v>
      </c>
      <c r="N241" s="26">
        <f t="shared" si="90"/>
        <v>15.615183333333338</v>
      </c>
      <c r="O241" s="26">
        <f t="shared" si="91"/>
        <v>16.829483333333332</v>
      </c>
      <c r="P241" s="26">
        <f t="shared" si="92"/>
        <v>1.4545333333333332</v>
      </c>
      <c r="Q241" s="26">
        <f t="shared" si="93"/>
        <v>4.2448500000000005</v>
      </c>
      <c r="R241" s="26">
        <f t="shared" si="94"/>
        <v>0</v>
      </c>
      <c r="S241" s="63">
        <f t="shared" si="95"/>
        <v>4484.9823000000006</v>
      </c>
      <c r="T241" s="66"/>
    </row>
    <row r="242" spans="3:20" x14ac:dyDescent="0.25">
      <c r="C242" s="111"/>
      <c r="D242" s="131" t="s">
        <v>26</v>
      </c>
      <c r="E242" s="16">
        <f t="shared" si="81"/>
        <v>4.1006833333333335</v>
      </c>
      <c r="F242" s="26">
        <f t="shared" si="82"/>
        <v>6.7954000000000008</v>
      </c>
      <c r="G242" s="26">
        <f t="shared" si="83"/>
        <v>4.1288666666666662</v>
      </c>
      <c r="H242" s="26">
        <f t="shared" si="84"/>
        <v>6.8353666666666673</v>
      </c>
      <c r="I242" s="26">
        <f t="shared" si="85"/>
        <v>40.928166666666662</v>
      </c>
      <c r="J242" s="26">
        <f t="shared" si="86"/>
        <v>86.452749999999995</v>
      </c>
      <c r="K242" s="26">
        <f t="shared" si="87"/>
        <v>1.3619000000000001</v>
      </c>
      <c r="L242" s="26">
        <f t="shared" si="88"/>
        <v>10.838116666666666</v>
      </c>
      <c r="M242" s="26">
        <f t="shared" si="89"/>
        <v>41.581716666666679</v>
      </c>
      <c r="N242" s="26">
        <f t="shared" si="90"/>
        <v>14.830966666666665</v>
      </c>
      <c r="O242" s="26">
        <f t="shared" si="91"/>
        <v>12.985850000000001</v>
      </c>
      <c r="P242" s="26">
        <f t="shared" si="92"/>
        <v>0.19588333333333335</v>
      </c>
      <c r="Q242" s="26">
        <f t="shared" si="93"/>
        <v>4.3685</v>
      </c>
      <c r="R242" s="26">
        <f t="shared" si="94"/>
        <v>0</v>
      </c>
      <c r="S242" s="63">
        <f t="shared" si="95"/>
        <v>235.40416666666667</v>
      </c>
      <c r="T242" s="66"/>
    </row>
    <row r="243" spans="3:20" ht="15.75" thickBot="1" x14ac:dyDescent="0.3">
      <c r="C243" s="27" t="s">
        <v>82</v>
      </c>
      <c r="D243" s="113"/>
      <c r="E243" s="29">
        <f t="shared" si="81"/>
        <v>2287.2109999999993</v>
      </c>
      <c r="F243" s="31">
        <f t="shared" si="82"/>
        <v>6287.7334999999994</v>
      </c>
      <c r="G243" s="31">
        <f t="shared" si="83"/>
        <v>13780.754166666664</v>
      </c>
      <c r="H243" s="31">
        <f t="shared" si="84"/>
        <v>16214.08995</v>
      </c>
      <c r="I243" s="31">
        <f t="shared" si="85"/>
        <v>43389.771316666665</v>
      </c>
      <c r="J243" s="31">
        <f t="shared" si="86"/>
        <v>110459.27415</v>
      </c>
      <c r="K243" s="31">
        <f t="shared" si="87"/>
        <v>16205.090433333335</v>
      </c>
      <c r="L243" s="31">
        <f t="shared" si="88"/>
        <v>12477.420916666668</v>
      </c>
      <c r="M243" s="31">
        <f t="shared" si="89"/>
        <v>30996.331249999996</v>
      </c>
      <c r="N243" s="31">
        <f t="shared" si="90"/>
        <v>8892.3834166666675</v>
      </c>
      <c r="O243" s="31">
        <f t="shared" si="91"/>
        <v>19207.102699999999</v>
      </c>
      <c r="P243" s="31">
        <f t="shared" si="92"/>
        <v>1047.10175</v>
      </c>
      <c r="Q243" s="31">
        <f t="shared" si="93"/>
        <v>3912.8110833333335</v>
      </c>
      <c r="R243" s="31">
        <f t="shared" si="94"/>
        <v>0</v>
      </c>
      <c r="S243" s="82">
        <f t="shared" si="95"/>
        <v>285157.0756333333</v>
      </c>
      <c r="T243" s="66"/>
    </row>
    <row r="244" spans="3:20" ht="15.75" thickBot="1" x14ac:dyDescent="0.3">
      <c r="C244" s="67"/>
      <c r="D244" s="68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26"/>
      <c r="T244" s="66"/>
    </row>
    <row r="245" spans="3:20" ht="15.75" thickBot="1" x14ac:dyDescent="0.3">
      <c r="C245" s="73" t="s">
        <v>83</v>
      </c>
      <c r="D245" s="72"/>
      <c r="E245" s="100">
        <f>+SUM(E240:E242)/SUM(E227:E229)-1</f>
        <v>-0.9947778447211244</v>
      </c>
      <c r="F245" s="78">
        <f>+SUM(F240:F242)/SUM(F227:F229)-1</f>
        <v>-0.99545848524400504</v>
      </c>
      <c r="G245" s="78">
        <f t="shared" ref="G245:Q245" si="96">+SUM(G240:G242)/SUM(G227:G229)-1</f>
        <v>-0.99797313709300217</v>
      </c>
      <c r="H245" s="78">
        <f t="shared" si="96"/>
        <v>-0.99591520043323933</v>
      </c>
      <c r="I245" s="78">
        <f t="shared" si="96"/>
        <v>-0.94138276850497538</v>
      </c>
      <c r="J245" s="78">
        <f t="shared" si="96"/>
        <v>-0.63267270239678775</v>
      </c>
      <c r="K245" s="78">
        <f t="shared" si="96"/>
        <v>-0.71594206140765904</v>
      </c>
      <c r="L245" s="78">
        <f t="shared" si="96"/>
        <v>-0.87222735331426104</v>
      </c>
      <c r="M245" s="78">
        <f t="shared" si="96"/>
        <v>-0.99218629143322579</v>
      </c>
      <c r="N245" s="78">
        <f t="shared" si="96"/>
        <v>-0.99279649878839527</v>
      </c>
      <c r="O245" s="78">
        <f t="shared" si="96"/>
        <v>-0.99592605545619073</v>
      </c>
      <c r="P245" s="78">
        <f t="shared" si="96"/>
        <v>-0.98538345047526055</v>
      </c>
      <c r="Q245" s="78">
        <f t="shared" si="96"/>
        <v>-0.99641306182144951</v>
      </c>
      <c r="R245" s="132" t="e">
        <f>+SUM(R240:R242)/SUM(R227:R229)-1</f>
        <v>#DIV/0!</v>
      </c>
      <c r="S245" s="79">
        <f>+SUM(S240:S242)/SUM(S227:S229)-1</f>
        <v>-0.84337959259413076</v>
      </c>
      <c r="T245" s="66"/>
    </row>
    <row r="246" spans="3:20" x14ac:dyDescent="0.25">
      <c r="C246" s="80"/>
      <c r="D246" s="81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7"/>
      <c r="Q246" s="84"/>
      <c r="R246" s="84"/>
      <c r="S246" s="84"/>
      <c r="T246" s="66"/>
    </row>
    <row r="247" spans="3:20" x14ac:dyDescent="0.25">
      <c r="C247" s="54" t="s">
        <v>8</v>
      </c>
      <c r="D247" s="81"/>
      <c r="E247" s="84"/>
      <c r="F247" s="84"/>
      <c r="G247" s="84"/>
      <c r="H247" s="84"/>
      <c r="I247" s="84"/>
      <c r="J247" s="84"/>
      <c r="K247" s="84"/>
      <c r="L247" s="87"/>
      <c r="M247" s="84"/>
      <c r="N247" s="84"/>
      <c r="O247" s="84"/>
      <c r="P247" s="84"/>
      <c r="Q247" s="84"/>
      <c r="R247" s="84"/>
      <c r="S247" s="84"/>
      <c r="T247" s="66"/>
    </row>
    <row r="248" spans="3:20" x14ac:dyDescent="0.25">
      <c r="C248" s="80"/>
      <c r="D248" s="81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66"/>
    </row>
    <row r="249" spans="3:20" x14ac:dyDescent="0.25">
      <c r="C249" s="80"/>
      <c r="D249" s="81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66"/>
    </row>
    <row r="250" spans="3:20" x14ac:dyDescent="0.25">
      <c r="T250" s="66"/>
    </row>
    <row r="251" spans="3:20" x14ac:dyDescent="0.25">
      <c r="T251" s="66"/>
    </row>
    <row r="252" spans="3:20" x14ac:dyDescent="0.25">
      <c r="T252" s="66"/>
    </row>
    <row r="253" spans="3:20" x14ac:dyDescent="0.25">
      <c r="T253" s="66"/>
    </row>
    <row r="254" spans="3:20" x14ac:dyDescent="0.25">
      <c r="T254" s="66"/>
    </row>
    <row r="255" spans="3:20" x14ac:dyDescent="0.25">
      <c r="T255" s="66"/>
    </row>
    <row r="256" spans="3:20" x14ac:dyDescent="0.25">
      <c r="T256" s="66"/>
    </row>
    <row r="257" spans="20:20" x14ac:dyDescent="0.25">
      <c r="T257" s="66"/>
    </row>
    <row r="258" spans="20:20" x14ac:dyDescent="0.25">
      <c r="T258" s="66"/>
    </row>
    <row r="259" spans="20:20" x14ac:dyDescent="0.25">
      <c r="T259" s="66"/>
    </row>
    <row r="260" spans="20:20" x14ac:dyDescent="0.25">
      <c r="T260" s="66"/>
    </row>
    <row r="261" spans="20:20" x14ac:dyDescent="0.25">
      <c r="T261" s="66"/>
    </row>
    <row r="262" spans="20:20" x14ac:dyDescent="0.25">
      <c r="T262" s="66"/>
    </row>
    <row r="263" spans="20:20" x14ac:dyDescent="0.25">
      <c r="T263" s="66"/>
    </row>
    <row r="264" spans="20:20" x14ac:dyDescent="0.25">
      <c r="T264" s="66"/>
    </row>
    <row r="265" spans="20:20" hidden="1" x14ac:dyDescent="0.25">
      <c r="T265" s="66"/>
    </row>
    <row r="266" spans="20:20" hidden="1" x14ac:dyDescent="0.25">
      <c r="T266" s="66"/>
    </row>
    <row r="267" spans="20:20" hidden="1" x14ac:dyDescent="0.25">
      <c r="T267" s="66"/>
    </row>
    <row r="268" spans="20:20" hidden="1" x14ac:dyDescent="0.25">
      <c r="T268" s="66"/>
    </row>
    <row r="269" spans="20:20" hidden="1" x14ac:dyDescent="0.25">
      <c r="T269" s="66"/>
    </row>
    <row r="270" spans="20:20" hidden="1" x14ac:dyDescent="0.25">
      <c r="T270" s="66"/>
    </row>
    <row r="271" spans="20:20" hidden="1" x14ac:dyDescent="0.25">
      <c r="T271" s="66"/>
    </row>
    <row r="272" spans="20:20" hidden="1" x14ac:dyDescent="0.25">
      <c r="T272" s="66"/>
    </row>
    <row r="273" spans="20:20" hidden="1" x14ac:dyDescent="0.25">
      <c r="T273" s="66"/>
    </row>
    <row r="274" spans="20:20" hidden="1" x14ac:dyDescent="0.25">
      <c r="T274" s="66"/>
    </row>
    <row r="275" spans="20:20" hidden="1" x14ac:dyDescent="0.25">
      <c r="T275" s="66"/>
    </row>
    <row r="276" spans="20:20" hidden="1" x14ac:dyDescent="0.25">
      <c r="T276" s="66"/>
    </row>
    <row r="277" spans="20:20" hidden="1" x14ac:dyDescent="0.25">
      <c r="T277" s="66"/>
    </row>
    <row r="278" spans="20:20" hidden="1" x14ac:dyDescent="0.25">
      <c r="T278" s="66"/>
    </row>
    <row r="279" spans="20:20" hidden="1" x14ac:dyDescent="0.25">
      <c r="T279" s="66"/>
    </row>
    <row r="280" spans="20:20" hidden="1" x14ac:dyDescent="0.25">
      <c r="T280" s="66"/>
    </row>
    <row r="281" spans="20:20" hidden="1" x14ac:dyDescent="0.25">
      <c r="T281" s="66"/>
    </row>
    <row r="282" spans="20:20" hidden="1" x14ac:dyDescent="0.25">
      <c r="T282" s="66"/>
    </row>
    <row r="283" spans="20:20" hidden="1" x14ac:dyDescent="0.25">
      <c r="T283" s="66"/>
    </row>
    <row r="284" spans="20:20" hidden="1" x14ac:dyDescent="0.25">
      <c r="T284" s="66"/>
    </row>
    <row r="285" spans="20:20" hidden="1" x14ac:dyDescent="0.25">
      <c r="T285" s="66"/>
    </row>
    <row r="286" spans="20:20" hidden="1" x14ac:dyDescent="0.25">
      <c r="T286" s="66"/>
    </row>
    <row r="287" spans="20:20" hidden="1" x14ac:dyDescent="0.25">
      <c r="T287" s="66"/>
    </row>
    <row r="288" spans="20:20" hidden="1" x14ac:dyDescent="0.25">
      <c r="T288" s="66"/>
    </row>
    <row r="289" spans="20:20" hidden="1" x14ac:dyDescent="0.25">
      <c r="T289" s="66"/>
    </row>
    <row r="290" spans="20:20" hidden="1" x14ac:dyDescent="0.25">
      <c r="T290" s="66"/>
    </row>
    <row r="291" spans="20:20" hidden="1" x14ac:dyDescent="0.25">
      <c r="T291" s="66"/>
    </row>
    <row r="292" spans="20:20" hidden="1" x14ac:dyDescent="0.25">
      <c r="T292" s="66"/>
    </row>
    <row r="293" spans="20:20" hidden="1" x14ac:dyDescent="0.25">
      <c r="T293" s="66"/>
    </row>
    <row r="294" spans="20:20" hidden="1" x14ac:dyDescent="0.25">
      <c r="T294" s="66"/>
    </row>
    <row r="295" spans="20:20" hidden="1" x14ac:dyDescent="0.25">
      <c r="T295" s="66"/>
    </row>
    <row r="296" spans="20:20" hidden="1" x14ac:dyDescent="0.25">
      <c r="T296" s="66"/>
    </row>
    <row r="297" spans="20:20" hidden="1" x14ac:dyDescent="0.25">
      <c r="T297" s="66"/>
    </row>
    <row r="298" spans="20:20" hidden="1" x14ac:dyDescent="0.25">
      <c r="T298" s="66"/>
    </row>
    <row r="299" spans="20:20" hidden="1" x14ac:dyDescent="0.25">
      <c r="T299" s="66"/>
    </row>
    <row r="300" spans="20:20" hidden="1" x14ac:dyDescent="0.25">
      <c r="T300" s="66"/>
    </row>
    <row r="301" spans="20:20" hidden="1" x14ac:dyDescent="0.25">
      <c r="T301" s="66"/>
    </row>
    <row r="302" spans="20:20" hidden="1" x14ac:dyDescent="0.25">
      <c r="T302" s="66"/>
    </row>
    <row r="303" spans="20:20" hidden="1" x14ac:dyDescent="0.25">
      <c r="T303" s="66"/>
    </row>
    <row r="304" spans="20:20" hidden="1" x14ac:dyDescent="0.25">
      <c r="T304" s="66"/>
    </row>
    <row r="305" spans="20:30" hidden="1" x14ac:dyDescent="0.25">
      <c r="T305" s="66"/>
    </row>
    <row r="306" spans="20:30" hidden="1" x14ac:dyDescent="0.25">
      <c r="T306" s="66"/>
    </row>
    <row r="307" spans="20:30" hidden="1" x14ac:dyDescent="0.25">
      <c r="T307" s="66"/>
    </row>
    <row r="308" spans="20:30" hidden="1" x14ac:dyDescent="0.25">
      <c r="T308" s="66"/>
    </row>
    <row r="309" spans="20:30" hidden="1" x14ac:dyDescent="0.25">
      <c r="T309" s="66"/>
    </row>
    <row r="310" spans="20:30" hidden="1" x14ac:dyDescent="0.25">
      <c r="T310" s="66"/>
    </row>
    <row r="311" spans="20:30" hidden="1" x14ac:dyDescent="0.25">
      <c r="T311" s="66"/>
    </row>
    <row r="312" spans="20:30" hidden="1" x14ac:dyDescent="0.25">
      <c r="T312" s="66"/>
    </row>
    <row r="313" spans="20:30" hidden="1" x14ac:dyDescent="0.25"/>
    <row r="314" spans="20:30" hidden="1" x14ac:dyDescent="0.25"/>
    <row r="315" spans="20:30" hidden="1" x14ac:dyDescent="0.25">
      <c r="T315" s="77"/>
      <c r="U315" s="69"/>
    </row>
    <row r="316" spans="20:30" hidden="1" x14ac:dyDescent="0.25"/>
    <row r="317" spans="20:30" hidden="1" x14ac:dyDescent="0.25">
      <c r="T317" s="84"/>
      <c r="U317" s="88"/>
    </row>
    <row r="318" spans="20:30" hidden="1" x14ac:dyDescent="0.25"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</row>
    <row r="319" spans="20:30" hidden="1" x14ac:dyDescent="0.25"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</row>
    <row r="320" spans="20:30" hidden="1" x14ac:dyDescent="0.25"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</row>
    <row r="321" spans="20:30" hidden="1" x14ac:dyDescent="0.25"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</row>
    <row r="322" spans="20:30" hidden="1" x14ac:dyDescent="0.25"/>
    <row r="323" spans="20:30" hidden="1" x14ac:dyDescent="0.25"/>
    <row r="324" spans="20:30" hidden="1" x14ac:dyDescent="0.25"/>
    <row r="325" spans="20:30" hidden="1" x14ac:dyDescent="0.25"/>
    <row r="326" spans="20:30" hidden="1" x14ac:dyDescent="0.25"/>
    <row r="327" spans="20:30" hidden="1" x14ac:dyDescent="0.25"/>
    <row r="328" spans="20:30" hidden="1" x14ac:dyDescent="0.25"/>
    <row r="329" spans="20:30" hidden="1" x14ac:dyDescent="0.25"/>
    <row r="330" spans="20:30" hidden="1" x14ac:dyDescent="0.25"/>
    <row r="331" spans="20:30" hidden="1" x14ac:dyDescent="0.25"/>
    <row r="332" spans="20:30" hidden="1" x14ac:dyDescent="0.25"/>
    <row r="333" spans="20:30" hidden="1" x14ac:dyDescent="0.25"/>
    <row r="334" spans="20:30" hidden="1" x14ac:dyDescent="0.25"/>
    <row r="335" spans="20:30" hidden="1" x14ac:dyDescent="0.25"/>
    <row r="336" spans="20:30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</sheetData>
  <sheetProtection sheet="1" objects="1" scenarios="1"/>
  <sortState columnSort="1" ref="E129:AD302">
    <sortCondition ref="E129:AD129"/>
  </sortState>
  <hyperlinks>
    <hyperlink ref="C6" location="INDICE!A1" display="&lt;&lt; VOLVER"/>
    <hyperlink ref="C247" location="INDICE!A1" display="&lt;&lt; VOLVER"/>
  </hyperlink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FC435"/>
  <sheetViews>
    <sheetView showGridLines="0" showRowColHeaders="0" topLeftCell="A257" workbookViewId="0">
      <selection activeCell="AD124" sqref="AD124"/>
    </sheetView>
  </sheetViews>
  <sheetFormatPr baseColWidth="10" defaultColWidth="0" defaultRowHeight="15" zeroHeight="1" x14ac:dyDescent="0.25"/>
  <cols>
    <col min="1" max="2" width="11.42578125" customWidth="1"/>
    <col min="3" max="3" width="24.42578125" customWidth="1"/>
    <col min="4" max="4" width="7.85546875" customWidth="1"/>
    <col min="5" max="29" width="11.42578125" customWidth="1"/>
    <col min="30" max="30" width="13.140625" customWidth="1"/>
    <col min="31" max="31" width="14" customWidth="1"/>
    <col min="32" max="16383" width="11.42578125" hidden="1"/>
    <col min="16384" max="16384" width="5.140625" customWidth="1"/>
  </cols>
  <sheetData>
    <row r="1" spans="3:31" x14ac:dyDescent="0.25"/>
    <row r="2" spans="3:31" x14ac:dyDescent="0.25"/>
    <row r="3" spans="3:31" x14ac:dyDescent="0.25">
      <c r="C3" s="58" t="s">
        <v>7</v>
      </c>
    </row>
    <row r="4" spans="3:31" x14ac:dyDescent="0.25">
      <c r="C4" s="58" t="s">
        <v>64</v>
      </c>
    </row>
    <row r="5" spans="3:31" x14ac:dyDescent="0.25"/>
    <row r="6" spans="3:31" ht="15.75" thickBot="1" x14ac:dyDescent="0.3">
      <c r="C6" s="54" t="s">
        <v>8</v>
      </c>
    </row>
    <row r="7" spans="3:31" ht="15.75" thickBot="1" x14ac:dyDescent="0.3">
      <c r="C7" s="60" t="s">
        <v>13</v>
      </c>
      <c r="D7" s="60" t="s">
        <v>14</v>
      </c>
      <c r="E7" s="61" t="s">
        <v>39</v>
      </c>
      <c r="F7" s="61" t="s">
        <v>40</v>
      </c>
      <c r="G7" s="61" t="s">
        <v>41</v>
      </c>
      <c r="H7" s="61" t="s">
        <v>42</v>
      </c>
      <c r="I7" s="61" t="s">
        <v>43</v>
      </c>
      <c r="J7" s="61" t="s">
        <v>44</v>
      </c>
      <c r="K7" s="61" t="s">
        <v>45</v>
      </c>
      <c r="L7" s="61" t="s">
        <v>46</v>
      </c>
      <c r="M7" s="61" t="s">
        <v>47</v>
      </c>
      <c r="N7" s="61" t="s">
        <v>48</v>
      </c>
      <c r="O7" s="61" t="s">
        <v>49</v>
      </c>
      <c r="P7" s="61" t="s">
        <v>50</v>
      </c>
      <c r="Q7" s="61" t="s">
        <v>51</v>
      </c>
      <c r="R7" s="61" t="s">
        <v>52</v>
      </c>
      <c r="S7" s="61" t="s">
        <v>53</v>
      </c>
      <c r="T7" s="61" t="s">
        <v>54</v>
      </c>
      <c r="U7" s="61" t="s">
        <v>55</v>
      </c>
      <c r="V7" s="61" t="s">
        <v>56</v>
      </c>
      <c r="W7" s="61" t="s">
        <v>57</v>
      </c>
      <c r="X7" s="61" t="s">
        <v>58</v>
      </c>
      <c r="Y7" s="61" t="s">
        <v>59</v>
      </c>
      <c r="Z7" s="61" t="s">
        <v>60</v>
      </c>
      <c r="AA7" s="61" t="s">
        <v>61</v>
      </c>
      <c r="AB7" s="61" t="s">
        <v>62</v>
      </c>
      <c r="AC7" s="61" t="s">
        <v>65</v>
      </c>
      <c r="AD7" s="60" t="s">
        <v>63</v>
      </c>
    </row>
    <row r="8" spans="3:31" x14ac:dyDescent="0.25">
      <c r="C8" s="34">
        <v>2006</v>
      </c>
      <c r="D8" s="21" t="s">
        <v>18</v>
      </c>
      <c r="E8" s="64">
        <v>17353.98</v>
      </c>
      <c r="F8" s="64">
        <v>5878.6820000000016</v>
      </c>
      <c r="G8" s="64">
        <v>1369.8659999999991</v>
      </c>
      <c r="H8" s="64">
        <v>1061.28</v>
      </c>
      <c r="I8" s="64">
        <v>1181.8130000000001</v>
      </c>
      <c r="J8" s="64">
        <v>4329.5210000000025</v>
      </c>
      <c r="K8" s="64">
        <v>1264.4090000000001</v>
      </c>
      <c r="L8" s="64">
        <v>1142.5319999999995</v>
      </c>
      <c r="M8" s="64">
        <v>2739.7450000000008</v>
      </c>
      <c r="N8" s="64">
        <v>2292.1040000000003</v>
      </c>
      <c r="O8" s="64">
        <v>1081.2850000000001</v>
      </c>
      <c r="P8" s="64">
        <v>733.08899999999994</v>
      </c>
      <c r="Q8" s="64">
        <v>3158.6680000000015</v>
      </c>
      <c r="R8" s="64">
        <v>1581.5939999999998</v>
      </c>
      <c r="S8" s="64">
        <v>863.03200000000004</v>
      </c>
      <c r="T8" s="64">
        <v>727.01</v>
      </c>
      <c r="U8" s="64">
        <v>1355.9849999999999</v>
      </c>
      <c r="V8" s="64">
        <v>1075.3770000000002</v>
      </c>
      <c r="W8" s="64">
        <v>2229.2789999999995</v>
      </c>
      <c r="X8" s="64">
        <v>353.40299999999996</v>
      </c>
      <c r="Y8" s="64">
        <v>1372.982</v>
      </c>
      <c r="Z8" s="64">
        <v>2909.5390000000002</v>
      </c>
      <c r="AA8" s="64">
        <v>810.61199999999997</v>
      </c>
      <c r="AB8" s="64">
        <v>1039.0609999999999</v>
      </c>
      <c r="AC8" s="64">
        <v>571.01099999999985</v>
      </c>
      <c r="AD8" s="62">
        <f t="shared" ref="AD8:AD58" si="0">SUM(E8:AC8)</f>
        <v>58475.858999999997</v>
      </c>
      <c r="AE8" s="66"/>
    </row>
    <row r="9" spans="3:31" x14ac:dyDescent="0.25">
      <c r="C9" s="37"/>
      <c r="D9" s="24" t="s">
        <v>30</v>
      </c>
      <c r="E9" s="65">
        <v>16008.734999999999</v>
      </c>
      <c r="F9" s="65">
        <v>5534.4870000000037</v>
      </c>
      <c r="G9" s="65">
        <v>1273.1849999999999</v>
      </c>
      <c r="H9" s="65">
        <v>980.46500000000003</v>
      </c>
      <c r="I9" s="65">
        <v>1231.7340000000004</v>
      </c>
      <c r="J9" s="65">
        <v>3890.2880000000014</v>
      </c>
      <c r="K9" s="65">
        <v>1159.8150000000001</v>
      </c>
      <c r="L9" s="65">
        <v>1099.9289999999996</v>
      </c>
      <c r="M9" s="65">
        <v>2564.1159999999995</v>
      </c>
      <c r="N9" s="65">
        <v>2168.4739999999997</v>
      </c>
      <c r="O9" s="65">
        <v>976.41</v>
      </c>
      <c r="P9" s="65">
        <v>699</v>
      </c>
      <c r="Q9" s="65">
        <v>2851.4290000000005</v>
      </c>
      <c r="R9" s="65">
        <v>1485.9540000000002</v>
      </c>
      <c r="S9" s="65">
        <v>797.78800000000001</v>
      </c>
      <c r="T9" s="65">
        <v>658.08899999999994</v>
      </c>
      <c r="U9" s="65">
        <v>1245.1159999999998</v>
      </c>
      <c r="V9" s="65">
        <v>1036.365</v>
      </c>
      <c r="W9" s="65">
        <v>2018.2209999999998</v>
      </c>
      <c r="X9" s="65">
        <v>300.15200000000004</v>
      </c>
      <c r="Y9" s="65">
        <v>1219.615</v>
      </c>
      <c r="Z9" s="65">
        <v>2696.8909999999996</v>
      </c>
      <c r="AA9" s="65">
        <v>765.18700000000001</v>
      </c>
      <c r="AB9" s="65">
        <v>953.98199999999997</v>
      </c>
      <c r="AC9" s="65">
        <v>976.85500000000002</v>
      </c>
      <c r="AD9" s="63">
        <f t="shared" si="0"/>
        <v>54592.281999999999</v>
      </c>
      <c r="AE9" s="66"/>
    </row>
    <row r="10" spans="3:31" x14ac:dyDescent="0.25">
      <c r="C10" s="37"/>
      <c r="D10" s="24" t="s">
        <v>20</v>
      </c>
      <c r="E10" s="65">
        <v>20359.632000000005</v>
      </c>
      <c r="F10" s="65">
        <v>6301.7340000000022</v>
      </c>
      <c r="G10" s="65">
        <v>1404.5629999999996</v>
      </c>
      <c r="H10" s="65">
        <v>1166.1059999999998</v>
      </c>
      <c r="I10" s="65">
        <v>962.92300000000012</v>
      </c>
      <c r="J10" s="65">
        <v>4646.5659999999998</v>
      </c>
      <c r="K10" s="65">
        <v>1340.5180000000003</v>
      </c>
      <c r="L10" s="65">
        <v>1486.5259999999992</v>
      </c>
      <c r="M10" s="65">
        <v>2741.1540000000005</v>
      </c>
      <c r="N10" s="65">
        <v>2368.85</v>
      </c>
      <c r="O10" s="65">
        <v>1135.182</v>
      </c>
      <c r="P10" s="65">
        <v>739.31</v>
      </c>
      <c r="Q10" s="65">
        <v>3374.7550000000028</v>
      </c>
      <c r="R10" s="65">
        <v>1646.9069999999997</v>
      </c>
      <c r="S10" s="65">
        <v>910.54700000000003</v>
      </c>
      <c r="T10" s="65">
        <v>819.2</v>
      </c>
      <c r="U10" s="65">
        <v>1358.0050000000001</v>
      </c>
      <c r="V10" s="65">
        <v>1208.0929999999998</v>
      </c>
      <c r="W10" s="65">
        <v>2297.2269999999994</v>
      </c>
      <c r="X10" s="65">
        <v>377.35300000000007</v>
      </c>
      <c r="Y10" s="65">
        <v>1498.22</v>
      </c>
      <c r="Z10" s="65">
        <v>3094.6980000000003</v>
      </c>
      <c r="AA10" s="65">
        <v>851.36899999999991</v>
      </c>
      <c r="AB10" s="65">
        <v>1097.6760000000002</v>
      </c>
      <c r="AC10" s="65">
        <v>670.64599999999996</v>
      </c>
      <c r="AD10" s="63">
        <f t="shared" si="0"/>
        <v>63857.760000000002</v>
      </c>
      <c r="AE10" s="66"/>
    </row>
    <row r="11" spans="3:31" x14ac:dyDescent="0.25">
      <c r="C11" s="37"/>
      <c r="D11" s="24" t="s">
        <v>21</v>
      </c>
      <c r="E11" s="65">
        <v>17730.414000000001</v>
      </c>
      <c r="F11" s="65">
        <v>5690.9210000000003</v>
      </c>
      <c r="G11" s="65">
        <v>1212.432</v>
      </c>
      <c r="H11" s="65">
        <v>1010.451</v>
      </c>
      <c r="I11" s="65">
        <v>771.73699999999997</v>
      </c>
      <c r="J11" s="65">
        <v>4007.5279999999998</v>
      </c>
      <c r="K11" s="65">
        <v>1136.683</v>
      </c>
      <c r="L11" s="65">
        <v>1014.85</v>
      </c>
      <c r="M11" s="65">
        <v>2243.2640000000001</v>
      </c>
      <c r="N11" s="65">
        <v>2064.6390000000001</v>
      </c>
      <c r="O11" s="65">
        <v>986.28399999999999</v>
      </c>
      <c r="P11" s="65">
        <v>635.548</v>
      </c>
      <c r="Q11" s="65">
        <v>3058.9119999999998</v>
      </c>
      <c r="R11" s="65">
        <v>1464.8889999999999</v>
      </c>
      <c r="S11" s="65">
        <v>806.19899999999996</v>
      </c>
      <c r="T11" s="65">
        <v>688.72799999999995</v>
      </c>
      <c r="U11" s="65">
        <v>975.20699999999999</v>
      </c>
      <c r="V11" s="65">
        <v>833.46400000000006</v>
      </c>
      <c r="W11" s="65">
        <v>1658.521</v>
      </c>
      <c r="X11" s="65">
        <v>275.81400000000002</v>
      </c>
      <c r="Y11" s="65">
        <v>1283.223</v>
      </c>
      <c r="Z11" s="65">
        <v>2672.1990000000001</v>
      </c>
      <c r="AA11" s="65">
        <v>733.63199999999995</v>
      </c>
      <c r="AB11" s="65">
        <v>939.92499999999995</v>
      </c>
      <c r="AC11" s="65">
        <v>8.9999999999999993E-3</v>
      </c>
      <c r="AD11" s="63">
        <f t="shared" si="0"/>
        <v>53895.473000000005</v>
      </c>
      <c r="AE11" s="66"/>
    </row>
    <row r="12" spans="3:31" x14ac:dyDescent="0.25">
      <c r="C12" s="37"/>
      <c r="D12" s="24" t="s">
        <v>22</v>
      </c>
      <c r="E12" s="65">
        <v>19341.293000000001</v>
      </c>
      <c r="F12" s="65">
        <v>6019.701</v>
      </c>
      <c r="G12" s="65">
        <v>1288.5740000000001</v>
      </c>
      <c r="H12" s="65">
        <v>1059.7049999999999</v>
      </c>
      <c r="I12" s="65">
        <v>752.51300000000003</v>
      </c>
      <c r="J12" s="65">
        <v>4329.799</v>
      </c>
      <c r="K12" s="65">
        <v>1246.143</v>
      </c>
      <c r="L12" s="65">
        <v>1098.2249999999999</v>
      </c>
      <c r="M12" s="65">
        <v>2432.547</v>
      </c>
      <c r="N12" s="65">
        <v>2212.1999999999998</v>
      </c>
      <c r="O12" s="65">
        <v>1053.759</v>
      </c>
      <c r="P12" s="65">
        <v>663.81500000000005</v>
      </c>
      <c r="Q12" s="65">
        <v>3305.0189999999998</v>
      </c>
      <c r="R12" s="65">
        <v>1578.934</v>
      </c>
      <c r="S12" s="65">
        <v>882.09299999999996</v>
      </c>
      <c r="T12" s="65">
        <v>720.10400000000004</v>
      </c>
      <c r="U12" s="65">
        <v>1034.1959999999999</v>
      </c>
      <c r="V12" s="65">
        <v>893.47799999999995</v>
      </c>
      <c r="W12" s="65">
        <v>1800.598</v>
      </c>
      <c r="X12" s="65">
        <v>300.96800000000002</v>
      </c>
      <c r="Y12" s="65">
        <v>1392.4960000000001</v>
      </c>
      <c r="Z12" s="65">
        <v>2873.2269999999999</v>
      </c>
      <c r="AA12" s="65">
        <v>787.53099999999995</v>
      </c>
      <c r="AB12" s="65">
        <v>1000.494</v>
      </c>
      <c r="AC12" s="65">
        <v>3.0000000000000001E-3</v>
      </c>
      <c r="AD12" s="63">
        <f t="shared" si="0"/>
        <v>58067.414999999994</v>
      </c>
      <c r="AE12" s="66"/>
    </row>
    <row r="13" spans="3:31" x14ac:dyDescent="0.25">
      <c r="C13" s="37"/>
      <c r="D13" s="24" t="s">
        <v>23</v>
      </c>
      <c r="E13" s="65">
        <v>18220.792000000001</v>
      </c>
      <c r="F13" s="65">
        <v>5766.32</v>
      </c>
      <c r="G13" s="65">
        <v>1230.4690000000001</v>
      </c>
      <c r="H13" s="65">
        <v>997.53700000000003</v>
      </c>
      <c r="I13" s="65">
        <v>727.048</v>
      </c>
      <c r="J13" s="65">
        <v>4121.5020000000004</v>
      </c>
      <c r="K13" s="65">
        <v>1171.135</v>
      </c>
      <c r="L13" s="65">
        <v>1041.8810000000001</v>
      </c>
      <c r="M13" s="65">
        <v>2281.2930000000001</v>
      </c>
      <c r="N13" s="65">
        <v>2088.8029999999999</v>
      </c>
      <c r="O13" s="65">
        <v>996.88800000000003</v>
      </c>
      <c r="P13" s="65">
        <v>622.94799999999998</v>
      </c>
      <c r="Q13" s="65">
        <v>3112.03</v>
      </c>
      <c r="R13" s="65">
        <v>1485.297</v>
      </c>
      <c r="S13" s="65">
        <v>812.27099999999996</v>
      </c>
      <c r="T13" s="65">
        <v>658.96</v>
      </c>
      <c r="U13" s="65">
        <v>979.59799999999996</v>
      </c>
      <c r="V13" s="65">
        <v>837.69899999999996</v>
      </c>
      <c r="W13" s="65">
        <v>1695.7729999999999</v>
      </c>
      <c r="X13" s="65">
        <v>279.60199999999998</v>
      </c>
      <c r="Y13" s="65">
        <v>1305.57</v>
      </c>
      <c r="Z13" s="65">
        <v>2706.97</v>
      </c>
      <c r="AA13" s="65">
        <v>730.71500000000003</v>
      </c>
      <c r="AB13" s="65">
        <v>940.20699999999999</v>
      </c>
      <c r="AC13" s="65">
        <v>1.6E-2</v>
      </c>
      <c r="AD13" s="63">
        <f t="shared" si="0"/>
        <v>54811.323999999993</v>
      </c>
      <c r="AE13" s="66"/>
    </row>
    <row r="14" spans="3:31" x14ac:dyDescent="0.25">
      <c r="C14" s="37"/>
      <c r="D14" s="24" t="s">
        <v>24</v>
      </c>
      <c r="E14" s="65">
        <v>18382.264999999999</v>
      </c>
      <c r="F14" s="65">
        <v>5620.1120000000001</v>
      </c>
      <c r="G14" s="65">
        <v>1260.1420000000001</v>
      </c>
      <c r="H14" s="65">
        <v>997.54600000000005</v>
      </c>
      <c r="I14" s="65">
        <v>756.70600000000002</v>
      </c>
      <c r="J14" s="65">
        <v>4207.4859999999999</v>
      </c>
      <c r="K14" s="65">
        <v>1207.2349999999999</v>
      </c>
      <c r="L14" s="65">
        <v>1070.3489999999999</v>
      </c>
      <c r="M14" s="65">
        <v>2348.6550000000002</v>
      </c>
      <c r="N14" s="65">
        <v>2132.2020000000002</v>
      </c>
      <c r="O14" s="65">
        <v>1032.973</v>
      </c>
      <c r="P14" s="65">
        <v>643.65300000000002</v>
      </c>
      <c r="Q14" s="65">
        <v>3184.7579999999998</v>
      </c>
      <c r="R14" s="65">
        <v>1503.326</v>
      </c>
      <c r="S14" s="65">
        <v>838.48299999999995</v>
      </c>
      <c r="T14" s="65">
        <v>663.56600000000003</v>
      </c>
      <c r="U14" s="65">
        <v>1017.913</v>
      </c>
      <c r="V14" s="65">
        <v>877.13800000000003</v>
      </c>
      <c r="W14" s="65">
        <v>1751.7840000000001</v>
      </c>
      <c r="X14" s="65">
        <v>285.47899999999998</v>
      </c>
      <c r="Y14" s="65">
        <v>1356.9970000000001</v>
      </c>
      <c r="Z14" s="65">
        <v>2781.4369999999999</v>
      </c>
      <c r="AA14" s="65">
        <v>741.58500000000004</v>
      </c>
      <c r="AB14" s="65">
        <v>918.62599999999998</v>
      </c>
      <c r="AC14" s="65">
        <v>7.4999999999999997E-2</v>
      </c>
      <c r="AD14" s="63">
        <f t="shared" si="0"/>
        <v>55580.490999999987</v>
      </c>
      <c r="AE14" s="66"/>
    </row>
    <row r="15" spans="3:31" x14ac:dyDescent="0.25">
      <c r="C15" s="37"/>
      <c r="D15" s="24" t="s">
        <v>25</v>
      </c>
      <c r="E15" s="65">
        <v>18566.044999999998</v>
      </c>
      <c r="F15" s="65">
        <v>5002.857</v>
      </c>
      <c r="G15" s="65">
        <v>1130.479</v>
      </c>
      <c r="H15" s="65">
        <v>944.79399999999998</v>
      </c>
      <c r="I15" s="65">
        <v>675.27</v>
      </c>
      <c r="J15" s="65">
        <v>3961.4839999999999</v>
      </c>
      <c r="K15" s="65">
        <v>1130.02</v>
      </c>
      <c r="L15" s="65">
        <v>1009.322</v>
      </c>
      <c r="M15" s="65">
        <v>2230.335</v>
      </c>
      <c r="N15" s="65">
        <v>2063.4679999999998</v>
      </c>
      <c r="O15" s="65">
        <v>969.048</v>
      </c>
      <c r="P15" s="65">
        <v>593.29300000000001</v>
      </c>
      <c r="Q15" s="65">
        <v>3004.9270000000001</v>
      </c>
      <c r="R15" s="65">
        <v>1441.106</v>
      </c>
      <c r="S15" s="65">
        <v>805.81100000000004</v>
      </c>
      <c r="T15" s="65">
        <v>866.25900000000001</v>
      </c>
      <c r="U15" s="65">
        <v>1027.249</v>
      </c>
      <c r="V15" s="65">
        <v>851.75</v>
      </c>
      <c r="W15" s="65">
        <v>1683.2180000000001</v>
      </c>
      <c r="X15" s="65">
        <v>294.97899999999998</v>
      </c>
      <c r="Y15" s="65">
        <v>1249.029</v>
      </c>
      <c r="Z15" s="65">
        <v>2627.971</v>
      </c>
      <c r="AA15" s="65">
        <v>680.10500000000002</v>
      </c>
      <c r="AB15" s="65">
        <v>864.37099999999998</v>
      </c>
      <c r="AC15" s="65">
        <v>1.7999999999999999E-2</v>
      </c>
      <c r="AD15" s="63">
        <f t="shared" si="0"/>
        <v>53673.208000000006</v>
      </c>
      <c r="AE15" s="66"/>
    </row>
    <row r="16" spans="3:31" x14ac:dyDescent="0.25">
      <c r="C16" s="37"/>
      <c r="D16" s="24" t="s">
        <v>26</v>
      </c>
      <c r="E16" s="65">
        <v>17755.381000000001</v>
      </c>
      <c r="F16" s="65">
        <v>5291.3959999999997</v>
      </c>
      <c r="G16" s="65">
        <v>1152.768</v>
      </c>
      <c r="H16" s="65">
        <v>973.40300000000002</v>
      </c>
      <c r="I16" s="65">
        <v>726.03</v>
      </c>
      <c r="J16" s="65">
        <v>3969.3380000000002</v>
      </c>
      <c r="K16" s="65">
        <v>1162.319</v>
      </c>
      <c r="L16" s="65">
        <v>1015.87</v>
      </c>
      <c r="M16" s="65">
        <v>2284.0320000000002</v>
      </c>
      <c r="N16" s="65">
        <v>2034.68</v>
      </c>
      <c r="O16" s="65">
        <v>989.56399999999996</v>
      </c>
      <c r="P16" s="65">
        <v>633.971</v>
      </c>
      <c r="Q16" s="65">
        <v>2970.0329999999999</v>
      </c>
      <c r="R16" s="65">
        <v>1381.76</v>
      </c>
      <c r="S16" s="65">
        <v>793.60199999999998</v>
      </c>
      <c r="T16" s="65">
        <v>624.31200000000001</v>
      </c>
      <c r="U16" s="65">
        <v>955.05100000000004</v>
      </c>
      <c r="V16" s="65">
        <v>836.11199999999997</v>
      </c>
      <c r="W16" s="65">
        <v>1652.8610000000001</v>
      </c>
      <c r="X16" s="65">
        <v>271.226</v>
      </c>
      <c r="Y16" s="65">
        <v>1253.0429999999999</v>
      </c>
      <c r="Z16" s="65">
        <v>2588.498</v>
      </c>
      <c r="AA16" s="65">
        <v>711.34699999999998</v>
      </c>
      <c r="AB16" s="65">
        <v>848.10400000000004</v>
      </c>
      <c r="AC16" s="65">
        <v>3.9E-2</v>
      </c>
      <c r="AD16" s="63">
        <f t="shared" si="0"/>
        <v>52874.739999999991</v>
      </c>
      <c r="AE16" s="66"/>
    </row>
    <row r="17" spans="3:31" x14ac:dyDescent="0.25">
      <c r="C17" s="37"/>
      <c r="D17" s="24" t="s">
        <v>27</v>
      </c>
      <c r="E17" s="65">
        <v>20071.812000000002</v>
      </c>
      <c r="F17" s="65">
        <v>5657.2179999999998</v>
      </c>
      <c r="G17" s="65">
        <v>1214.5419999999999</v>
      </c>
      <c r="H17" s="65">
        <v>1042.9839999999999</v>
      </c>
      <c r="I17" s="65">
        <v>731.97199999999998</v>
      </c>
      <c r="J17" s="65">
        <v>4194.8339999999998</v>
      </c>
      <c r="K17" s="65">
        <v>1239.5060000000001</v>
      </c>
      <c r="L17" s="65">
        <v>1066.921</v>
      </c>
      <c r="M17" s="65">
        <v>2336.54</v>
      </c>
      <c r="N17" s="65">
        <v>2165.9110000000001</v>
      </c>
      <c r="O17" s="65">
        <v>1056.528</v>
      </c>
      <c r="P17" s="65">
        <v>663.45299999999997</v>
      </c>
      <c r="Q17" s="65">
        <v>3163.9079999999999</v>
      </c>
      <c r="R17" s="65">
        <v>1481.3589999999999</v>
      </c>
      <c r="S17" s="65">
        <v>841.83500000000004</v>
      </c>
      <c r="T17" s="65">
        <v>671.82600000000002</v>
      </c>
      <c r="U17" s="65">
        <v>1003.457</v>
      </c>
      <c r="V17" s="65">
        <v>842.24699999999996</v>
      </c>
      <c r="W17" s="65">
        <v>1797.729</v>
      </c>
      <c r="X17" s="65">
        <v>290.08300000000003</v>
      </c>
      <c r="Y17" s="65">
        <v>1329.8019999999999</v>
      </c>
      <c r="Z17" s="65">
        <v>2705.8339999999998</v>
      </c>
      <c r="AA17" s="65">
        <v>745.55399999999997</v>
      </c>
      <c r="AB17" s="65">
        <v>899.45</v>
      </c>
      <c r="AC17" s="65">
        <v>5.0000000000000001E-3</v>
      </c>
      <c r="AD17" s="63">
        <f t="shared" si="0"/>
        <v>57215.310000000012</v>
      </c>
      <c r="AE17" s="66"/>
    </row>
    <row r="18" spans="3:31" x14ac:dyDescent="0.25">
      <c r="C18" s="37"/>
      <c r="D18" s="24" t="s">
        <v>28</v>
      </c>
      <c r="E18" s="65">
        <v>19751.649000000001</v>
      </c>
      <c r="F18" s="65">
        <v>5436.3159999999998</v>
      </c>
      <c r="G18" s="65">
        <v>1154.2660000000001</v>
      </c>
      <c r="H18" s="65">
        <v>992.24300000000005</v>
      </c>
      <c r="I18" s="65">
        <v>691.08799999999997</v>
      </c>
      <c r="J18" s="65">
        <v>4023.36</v>
      </c>
      <c r="K18" s="65">
        <v>1159.28</v>
      </c>
      <c r="L18" s="65">
        <v>1014.444</v>
      </c>
      <c r="M18" s="65">
        <v>2217.0839999999998</v>
      </c>
      <c r="N18" s="65">
        <v>2086.8649999999998</v>
      </c>
      <c r="O18" s="65">
        <v>1014.919</v>
      </c>
      <c r="P18" s="65">
        <v>609.18499999999995</v>
      </c>
      <c r="Q18" s="65">
        <v>3079.3560000000002</v>
      </c>
      <c r="R18" s="65">
        <v>1436.7929999999999</v>
      </c>
      <c r="S18" s="65">
        <v>797.471</v>
      </c>
      <c r="T18" s="65">
        <v>643.44399999999996</v>
      </c>
      <c r="U18" s="65">
        <v>994.36</v>
      </c>
      <c r="V18" s="65">
        <v>810.69</v>
      </c>
      <c r="W18" s="65">
        <v>1760.3710000000001</v>
      </c>
      <c r="X18" s="65">
        <v>288.89600000000002</v>
      </c>
      <c r="Y18" s="65">
        <v>1273.319</v>
      </c>
      <c r="Z18" s="65">
        <v>2595.8780000000002</v>
      </c>
      <c r="AA18" s="65">
        <v>719.40300000000002</v>
      </c>
      <c r="AB18" s="65">
        <v>862.57799999999997</v>
      </c>
      <c r="AC18" s="65">
        <v>5.0999999999999997E-2</v>
      </c>
      <c r="AD18" s="63">
        <f t="shared" si="0"/>
        <v>55413.309000000001</v>
      </c>
      <c r="AE18" s="66"/>
    </row>
    <row r="19" spans="3:31" x14ac:dyDescent="0.25">
      <c r="C19" s="37"/>
      <c r="D19" s="24" t="s">
        <v>29</v>
      </c>
      <c r="E19" s="65">
        <v>18394.112000000001</v>
      </c>
      <c r="F19" s="65">
        <v>5643.3320000000003</v>
      </c>
      <c r="G19" s="65">
        <v>1215.5709999999999</v>
      </c>
      <c r="H19" s="65">
        <v>1026.7529999999999</v>
      </c>
      <c r="I19" s="65">
        <v>771.02499999999998</v>
      </c>
      <c r="J19" s="65">
        <v>4227.7510000000002</v>
      </c>
      <c r="K19" s="65">
        <v>1173.2190000000001</v>
      </c>
      <c r="L19" s="65">
        <v>1042.8979999999999</v>
      </c>
      <c r="M19" s="65">
        <v>2345.63</v>
      </c>
      <c r="N19" s="65">
        <v>2192.192</v>
      </c>
      <c r="O19" s="65">
        <v>1044.0029999999999</v>
      </c>
      <c r="P19" s="65">
        <v>636.56700000000001</v>
      </c>
      <c r="Q19" s="65">
        <v>3165.098</v>
      </c>
      <c r="R19" s="65">
        <v>1521.6569999999999</v>
      </c>
      <c r="S19" s="65">
        <v>827.24900000000002</v>
      </c>
      <c r="T19" s="65">
        <v>667.56600000000003</v>
      </c>
      <c r="U19" s="65">
        <v>1017.165</v>
      </c>
      <c r="V19" s="65">
        <v>840.49800000000005</v>
      </c>
      <c r="W19" s="65">
        <v>1769.6980000000001</v>
      </c>
      <c r="X19" s="65">
        <v>294.64</v>
      </c>
      <c r="Y19" s="65">
        <v>1277.8779999999999</v>
      </c>
      <c r="Z19" s="65">
        <v>2665.2289999999998</v>
      </c>
      <c r="AA19" s="65">
        <v>731.73699999999997</v>
      </c>
      <c r="AB19" s="65">
        <v>891.88400000000001</v>
      </c>
      <c r="AC19" s="65">
        <v>4.0000000000000001E-3</v>
      </c>
      <c r="AD19" s="63">
        <f t="shared" si="0"/>
        <v>55383.356</v>
      </c>
      <c r="AE19" s="66"/>
    </row>
    <row r="20" spans="3:31" ht="15.75" thickBot="1" x14ac:dyDescent="0.3">
      <c r="C20" s="41" t="s">
        <v>31</v>
      </c>
      <c r="D20" s="28"/>
      <c r="E20" s="71">
        <f>SUM(E8:E19)</f>
        <v>221936.11000000002</v>
      </c>
      <c r="F20" s="71">
        <f t="shared" ref="F20:AC20" si="1">SUM(F8:F19)</f>
        <v>67843.076000000015</v>
      </c>
      <c r="G20" s="71">
        <f t="shared" si="1"/>
        <v>14906.856999999998</v>
      </c>
      <c r="H20" s="71">
        <f t="shared" si="1"/>
        <v>12253.267000000002</v>
      </c>
      <c r="I20" s="71">
        <f t="shared" si="1"/>
        <v>9979.8590000000004</v>
      </c>
      <c r="J20" s="71">
        <f t="shared" si="1"/>
        <v>49909.457000000009</v>
      </c>
      <c r="K20" s="71">
        <f t="shared" si="1"/>
        <v>14390.281999999999</v>
      </c>
      <c r="L20" s="71">
        <f t="shared" si="1"/>
        <v>13103.746999999998</v>
      </c>
      <c r="M20" s="71">
        <f t="shared" si="1"/>
        <v>28764.395</v>
      </c>
      <c r="N20" s="71">
        <f t="shared" si="1"/>
        <v>25870.388000000003</v>
      </c>
      <c r="O20" s="71">
        <f t="shared" si="1"/>
        <v>12336.843000000001</v>
      </c>
      <c r="P20" s="71">
        <f t="shared" si="1"/>
        <v>7873.8319999999994</v>
      </c>
      <c r="Q20" s="71">
        <f t="shared" si="1"/>
        <v>37428.893000000004</v>
      </c>
      <c r="R20" s="71">
        <f t="shared" si="1"/>
        <v>18009.576000000001</v>
      </c>
      <c r="S20" s="71">
        <f t="shared" si="1"/>
        <v>9976.3809999999994</v>
      </c>
      <c r="T20" s="71">
        <f t="shared" si="1"/>
        <v>8409.0640000000003</v>
      </c>
      <c r="U20" s="71">
        <f t="shared" si="1"/>
        <v>12963.302</v>
      </c>
      <c r="V20" s="71">
        <f t="shared" si="1"/>
        <v>10942.910999999998</v>
      </c>
      <c r="W20" s="71">
        <f t="shared" si="1"/>
        <v>22115.279999999999</v>
      </c>
      <c r="X20" s="71">
        <f t="shared" si="1"/>
        <v>3612.5950000000003</v>
      </c>
      <c r="Y20" s="71">
        <f t="shared" si="1"/>
        <v>15812.173999999999</v>
      </c>
      <c r="Z20" s="71">
        <f t="shared" si="1"/>
        <v>32918.371000000006</v>
      </c>
      <c r="AA20" s="71">
        <f t="shared" si="1"/>
        <v>9008.7769999999982</v>
      </c>
      <c r="AB20" s="71">
        <f t="shared" si="1"/>
        <v>11256.358</v>
      </c>
      <c r="AC20" s="71">
        <f t="shared" si="1"/>
        <v>2218.732</v>
      </c>
      <c r="AD20" s="82">
        <f t="shared" si="0"/>
        <v>673840.527</v>
      </c>
      <c r="AE20" s="66"/>
    </row>
    <row r="21" spans="3:31" x14ac:dyDescent="0.25">
      <c r="C21" s="34">
        <v>2007</v>
      </c>
      <c r="D21" s="21" t="s">
        <v>18</v>
      </c>
      <c r="E21" s="64">
        <v>19904.212</v>
      </c>
      <c r="F21" s="64">
        <v>5968.67</v>
      </c>
      <c r="G21" s="64">
        <v>1267.537</v>
      </c>
      <c r="H21" s="64">
        <v>1012.164</v>
      </c>
      <c r="I21" s="64">
        <v>1034.672</v>
      </c>
      <c r="J21" s="64">
        <v>4132.1319999999996</v>
      </c>
      <c r="K21" s="64">
        <v>1204.893</v>
      </c>
      <c r="L21" s="64">
        <v>1080.347</v>
      </c>
      <c r="M21" s="64">
        <v>2560.9540000000002</v>
      </c>
      <c r="N21" s="64">
        <v>2253.5430000000001</v>
      </c>
      <c r="O21" s="64">
        <v>1025.0029999999999</v>
      </c>
      <c r="P21" s="64">
        <v>667.05499999999995</v>
      </c>
      <c r="Q21" s="64">
        <v>3052.529</v>
      </c>
      <c r="R21" s="64">
        <v>1458.0329999999999</v>
      </c>
      <c r="S21" s="64">
        <v>812.73800000000006</v>
      </c>
      <c r="T21" s="64">
        <v>644.22400000000005</v>
      </c>
      <c r="U21" s="64">
        <v>1051.5239999999999</v>
      </c>
      <c r="V21" s="64">
        <v>885.30899999999997</v>
      </c>
      <c r="W21" s="64">
        <v>1850.2429999999999</v>
      </c>
      <c r="X21" s="64">
        <v>293.72000000000003</v>
      </c>
      <c r="Y21" s="64">
        <v>1296.367</v>
      </c>
      <c r="Z21" s="64">
        <v>2720.9859999999999</v>
      </c>
      <c r="AA21" s="64">
        <v>745.69799999999998</v>
      </c>
      <c r="AB21" s="64">
        <v>911.62</v>
      </c>
      <c r="AC21" s="64">
        <v>1.2E-2</v>
      </c>
      <c r="AD21" s="62">
        <f t="shared" si="0"/>
        <v>57834.184999999998</v>
      </c>
      <c r="AE21" s="66"/>
    </row>
    <row r="22" spans="3:31" x14ac:dyDescent="0.25">
      <c r="C22" s="37"/>
      <c r="D22" s="24" t="s">
        <v>30</v>
      </c>
      <c r="E22" s="65">
        <v>16597.838</v>
      </c>
      <c r="F22" s="65">
        <v>5313.2129999999997</v>
      </c>
      <c r="G22" s="65">
        <v>1122.2809999999999</v>
      </c>
      <c r="H22" s="65">
        <v>886.52499999999998</v>
      </c>
      <c r="I22" s="65">
        <v>999.16099999999994</v>
      </c>
      <c r="J22" s="65">
        <v>3607.0410000000002</v>
      </c>
      <c r="K22" s="65">
        <v>1064.5540000000001</v>
      </c>
      <c r="L22" s="65">
        <v>962.62099999999998</v>
      </c>
      <c r="M22" s="65">
        <v>2271.4360000000001</v>
      </c>
      <c r="N22" s="65">
        <v>2000.075</v>
      </c>
      <c r="O22" s="65">
        <v>882.67899999999997</v>
      </c>
      <c r="P22" s="65">
        <v>597.87099999999998</v>
      </c>
      <c r="Q22" s="65">
        <v>2683.06</v>
      </c>
      <c r="R22" s="65">
        <v>1303.951</v>
      </c>
      <c r="S22" s="65">
        <v>711.02200000000005</v>
      </c>
      <c r="T22" s="65">
        <v>549.36400000000003</v>
      </c>
      <c r="U22" s="65">
        <v>940.73400000000004</v>
      </c>
      <c r="V22" s="65">
        <v>771.77499999999998</v>
      </c>
      <c r="W22" s="65">
        <v>1661.7449999999999</v>
      </c>
      <c r="X22" s="65">
        <v>247.446</v>
      </c>
      <c r="Y22" s="65">
        <v>1112.06</v>
      </c>
      <c r="Z22" s="65">
        <v>2403.5929999999998</v>
      </c>
      <c r="AA22" s="65">
        <v>674.53399999999999</v>
      </c>
      <c r="AB22" s="65">
        <v>817.74300000000005</v>
      </c>
      <c r="AC22" s="65">
        <v>8.9999999999999993E-3</v>
      </c>
      <c r="AD22" s="63">
        <f t="shared" si="0"/>
        <v>50182.330999999991</v>
      </c>
      <c r="AE22" s="66"/>
    </row>
    <row r="23" spans="3:31" x14ac:dyDescent="0.25">
      <c r="C23" s="37"/>
      <c r="D23" s="24" t="s">
        <v>20</v>
      </c>
      <c r="E23" s="65">
        <v>21173.537</v>
      </c>
      <c r="F23" s="65">
        <v>5624.4690000000001</v>
      </c>
      <c r="G23" s="65">
        <v>1188.6210000000001</v>
      </c>
      <c r="H23" s="65">
        <v>985.26300000000003</v>
      </c>
      <c r="I23" s="65">
        <v>741.50099999999998</v>
      </c>
      <c r="J23" s="65">
        <v>4126.0550000000003</v>
      </c>
      <c r="K23" s="65">
        <v>1176.6849999999999</v>
      </c>
      <c r="L23" s="65">
        <v>1091.797</v>
      </c>
      <c r="M23" s="65">
        <v>2373.2130000000002</v>
      </c>
      <c r="N23" s="65">
        <v>2113.5300000000002</v>
      </c>
      <c r="O23" s="65">
        <v>1023.785</v>
      </c>
      <c r="P23" s="65">
        <v>622.50199999999995</v>
      </c>
      <c r="Q23" s="65">
        <v>3128.69</v>
      </c>
      <c r="R23" s="65">
        <v>1488.739</v>
      </c>
      <c r="S23" s="65">
        <v>806.90899999999999</v>
      </c>
      <c r="T23" s="65">
        <v>664.44799999999998</v>
      </c>
      <c r="U23" s="65">
        <v>1003.3150000000001</v>
      </c>
      <c r="V23" s="65">
        <v>872.67899999999997</v>
      </c>
      <c r="W23" s="65">
        <v>1830.6949999999999</v>
      </c>
      <c r="X23" s="65">
        <v>289.298</v>
      </c>
      <c r="Y23" s="65">
        <v>1317.5650000000001</v>
      </c>
      <c r="Z23" s="65">
        <v>2676.3229999999999</v>
      </c>
      <c r="AA23" s="65">
        <v>758.05200000000002</v>
      </c>
      <c r="AB23" s="65">
        <v>913.673</v>
      </c>
      <c r="AC23" s="65">
        <v>3.0000000000000001E-3</v>
      </c>
      <c r="AD23" s="63">
        <f t="shared" si="0"/>
        <v>57991.347000000002</v>
      </c>
      <c r="AE23" s="66"/>
    </row>
    <row r="24" spans="3:31" x14ac:dyDescent="0.25">
      <c r="C24" s="37"/>
      <c r="D24" s="24" t="s">
        <v>21</v>
      </c>
      <c r="E24" s="65">
        <v>20807.037</v>
      </c>
      <c r="F24" s="65">
        <v>5231.335</v>
      </c>
      <c r="G24" s="65">
        <v>1108.306</v>
      </c>
      <c r="H24" s="65">
        <v>911.38300000000004</v>
      </c>
      <c r="I24" s="65">
        <v>685.67100000000005</v>
      </c>
      <c r="J24" s="65">
        <v>3795.8629999999998</v>
      </c>
      <c r="K24" s="65">
        <v>1072.1559999999999</v>
      </c>
      <c r="L24" s="65">
        <v>1000.937</v>
      </c>
      <c r="M24" s="65">
        <v>2186.6779999999999</v>
      </c>
      <c r="N24" s="65">
        <v>1984.056</v>
      </c>
      <c r="O24" s="65">
        <v>953.005</v>
      </c>
      <c r="P24" s="65">
        <v>574.90200000000004</v>
      </c>
      <c r="Q24" s="65">
        <v>2935.328</v>
      </c>
      <c r="R24" s="65">
        <v>1370.8789999999999</v>
      </c>
      <c r="S24" s="65">
        <v>753.83100000000002</v>
      </c>
      <c r="T24" s="65">
        <v>617.52200000000005</v>
      </c>
      <c r="U24" s="65">
        <v>915.52</v>
      </c>
      <c r="V24" s="65">
        <v>777.51599999999996</v>
      </c>
      <c r="W24" s="65">
        <v>1676.7149999999999</v>
      </c>
      <c r="X24" s="65">
        <v>270.173</v>
      </c>
      <c r="Y24" s="65">
        <v>1218.817</v>
      </c>
      <c r="Z24" s="65">
        <v>2473.3670000000002</v>
      </c>
      <c r="AA24" s="65">
        <v>679.44399999999996</v>
      </c>
      <c r="AB24" s="65">
        <v>836.77300000000002</v>
      </c>
      <c r="AC24" s="65">
        <v>1E-3</v>
      </c>
      <c r="AD24" s="63">
        <f t="shared" si="0"/>
        <v>54837.214999999997</v>
      </c>
      <c r="AE24" s="66"/>
    </row>
    <row r="25" spans="3:31" x14ac:dyDescent="0.25">
      <c r="C25" s="37"/>
      <c r="D25" s="24" t="s">
        <v>22</v>
      </c>
      <c r="E25" s="65">
        <v>21639.417000000001</v>
      </c>
      <c r="F25" s="65">
        <v>5456.3879999999999</v>
      </c>
      <c r="G25" s="65">
        <v>1156.308</v>
      </c>
      <c r="H25" s="65">
        <v>945.51800000000003</v>
      </c>
      <c r="I25" s="65">
        <v>683.32299999999998</v>
      </c>
      <c r="J25" s="65">
        <v>3987.5569999999998</v>
      </c>
      <c r="K25" s="65">
        <v>1115.739</v>
      </c>
      <c r="L25" s="65">
        <v>1036.7049999999999</v>
      </c>
      <c r="M25" s="65">
        <v>2254.9920000000002</v>
      </c>
      <c r="N25" s="65">
        <v>2102.933</v>
      </c>
      <c r="O25" s="65">
        <v>1026.33</v>
      </c>
      <c r="P25" s="65">
        <v>592.56899999999996</v>
      </c>
      <c r="Q25" s="65">
        <v>3129.181</v>
      </c>
      <c r="R25" s="65">
        <v>1447.384</v>
      </c>
      <c r="S25" s="65">
        <v>787.46199999999999</v>
      </c>
      <c r="T25" s="65">
        <v>639.85500000000002</v>
      </c>
      <c r="U25" s="65">
        <v>947.40599999999995</v>
      </c>
      <c r="V25" s="65">
        <v>815.24400000000003</v>
      </c>
      <c r="W25" s="65">
        <v>1725.64</v>
      </c>
      <c r="X25" s="65">
        <v>273.74900000000002</v>
      </c>
      <c r="Y25" s="65">
        <v>1280.0039999999999</v>
      </c>
      <c r="Z25" s="65">
        <v>2566.2930000000001</v>
      </c>
      <c r="AA25" s="65">
        <v>696.42200000000003</v>
      </c>
      <c r="AB25" s="65">
        <v>870.73500000000001</v>
      </c>
      <c r="AC25" s="65">
        <v>5.0000000000000001E-3</v>
      </c>
      <c r="AD25" s="63">
        <f t="shared" si="0"/>
        <v>57177.159</v>
      </c>
      <c r="AE25" s="66"/>
    </row>
    <row r="26" spans="3:31" x14ac:dyDescent="0.25">
      <c r="C26" s="37"/>
      <c r="D26" s="24" t="s">
        <v>23</v>
      </c>
      <c r="E26" s="65">
        <v>22163.097000000002</v>
      </c>
      <c r="F26" s="65">
        <v>5151.8379999999997</v>
      </c>
      <c r="G26" s="65">
        <v>1109.085</v>
      </c>
      <c r="H26" s="65">
        <v>886.21299999999997</v>
      </c>
      <c r="I26" s="65">
        <v>637.88800000000003</v>
      </c>
      <c r="J26" s="65">
        <v>3822.45</v>
      </c>
      <c r="K26" s="65">
        <v>1052.9749999999999</v>
      </c>
      <c r="L26" s="65">
        <v>990.66499999999996</v>
      </c>
      <c r="M26" s="65">
        <v>2133.9560000000001</v>
      </c>
      <c r="N26" s="65">
        <v>1968.546</v>
      </c>
      <c r="O26" s="65">
        <v>960.02</v>
      </c>
      <c r="P26" s="65">
        <v>559.37199999999996</v>
      </c>
      <c r="Q26" s="65">
        <v>2990.9319999999998</v>
      </c>
      <c r="R26" s="65">
        <v>1398.0260000000001</v>
      </c>
      <c r="S26" s="65">
        <v>734.47500000000002</v>
      </c>
      <c r="T26" s="65">
        <v>623.30999999999995</v>
      </c>
      <c r="U26" s="65">
        <v>959.19299999999998</v>
      </c>
      <c r="V26" s="65">
        <v>781.48</v>
      </c>
      <c r="W26" s="65">
        <v>1675.3510000000001</v>
      </c>
      <c r="X26" s="65">
        <v>261.80500000000001</v>
      </c>
      <c r="Y26" s="65">
        <v>1229.2809999999999</v>
      </c>
      <c r="Z26" s="65">
        <v>2447.3200000000002</v>
      </c>
      <c r="AA26" s="65">
        <v>670.92600000000004</v>
      </c>
      <c r="AB26" s="65">
        <v>831.44100000000003</v>
      </c>
      <c r="AC26" s="65">
        <v>0</v>
      </c>
      <c r="AD26" s="63">
        <f t="shared" si="0"/>
        <v>56039.644999999997</v>
      </c>
      <c r="AE26" s="66"/>
    </row>
    <row r="27" spans="3:31" x14ac:dyDescent="0.25">
      <c r="C27" s="37"/>
      <c r="D27" s="24" t="s">
        <v>24</v>
      </c>
      <c r="E27" s="65">
        <v>24487.989000000001</v>
      </c>
      <c r="F27" s="65">
        <v>5904.9409999999998</v>
      </c>
      <c r="G27" s="65">
        <v>1263.202</v>
      </c>
      <c r="H27" s="65">
        <v>982.63599999999997</v>
      </c>
      <c r="I27" s="65">
        <v>761.25300000000004</v>
      </c>
      <c r="J27" s="65">
        <v>4267.8010000000004</v>
      </c>
      <c r="K27" s="65">
        <v>1177.8810000000001</v>
      </c>
      <c r="L27" s="65">
        <v>1104.5219999999999</v>
      </c>
      <c r="M27" s="65">
        <v>2373.14</v>
      </c>
      <c r="N27" s="65">
        <v>2195.2220000000002</v>
      </c>
      <c r="O27" s="65">
        <v>1061.6120000000001</v>
      </c>
      <c r="P27" s="65">
        <v>649.80999999999995</v>
      </c>
      <c r="Q27" s="65">
        <v>3261.3560000000002</v>
      </c>
      <c r="R27" s="65">
        <v>1573.1669999999999</v>
      </c>
      <c r="S27" s="65">
        <v>811.03499999999997</v>
      </c>
      <c r="T27" s="65">
        <v>687.92399999999998</v>
      </c>
      <c r="U27" s="65">
        <v>970.82799999999997</v>
      </c>
      <c r="V27" s="65">
        <v>840.72199999999998</v>
      </c>
      <c r="W27" s="65">
        <v>1816.4580000000001</v>
      </c>
      <c r="X27" s="65">
        <v>266.16300000000001</v>
      </c>
      <c r="Y27" s="65">
        <v>1376.846</v>
      </c>
      <c r="Z27" s="65">
        <v>2704.1729999999998</v>
      </c>
      <c r="AA27" s="65">
        <v>749.19299999999998</v>
      </c>
      <c r="AB27" s="65">
        <v>890.42399999999998</v>
      </c>
      <c r="AC27" s="65">
        <v>1E-3</v>
      </c>
      <c r="AD27" s="63">
        <f t="shared" si="0"/>
        <v>62178.298999999999</v>
      </c>
      <c r="AE27" s="66"/>
    </row>
    <row r="28" spans="3:31" x14ac:dyDescent="0.25">
      <c r="C28" s="37"/>
      <c r="D28" s="24" t="s">
        <v>25</v>
      </c>
      <c r="E28" s="65">
        <v>21883.37</v>
      </c>
      <c r="F28" s="65">
        <v>5467.8680000000004</v>
      </c>
      <c r="G28" s="65">
        <v>1150.605</v>
      </c>
      <c r="H28" s="65">
        <v>941.80700000000002</v>
      </c>
      <c r="I28" s="65">
        <v>671.95100000000002</v>
      </c>
      <c r="J28" s="65">
        <v>4019.45</v>
      </c>
      <c r="K28" s="65">
        <v>1114.7750000000001</v>
      </c>
      <c r="L28" s="65">
        <v>1031.6020000000001</v>
      </c>
      <c r="M28" s="65">
        <v>2343.683</v>
      </c>
      <c r="N28" s="65">
        <v>2069.779</v>
      </c>
      <c r="O28" s="65">
        <v>1001.789</v>
      </c>
      <c r="P28" s="65">
        <v>606.92899999999997</v>
      </c>
      <c r="Q28" s="65">
        <v>3031.7</v>
      </c>
      <c r="R28" s="65">
        <v>1412.96</v>
      </c>
      <c r="S28" s="65">
        <v>756.20299999999997</v>
      </c>
      <c r="T28" s="65">
        <v>959.43</v>
      </c>
      <c r="U28" s="65">
        <v>1019.551</v>
      </c>
      <c r="V28" s="65">
        <v>834.23900000000003</v>
      </c>
      <c r="W28" s="65">
        <v>1793.7729999999999</v>
      </c>
      <c r="X28" s="65">
        <v>269.32900000000001</v>
      </c>
      <c r="Y28" s="65">
        <v>1306.8520000000001</v>
      </c>
      <c r="Z28" s="65">
        <v>2538.9699999999998</v>
      </c>
      <c r="AA28" s="65">
        <v>705.58699999999999</v>
      </c>
      <c r="AB28" s="65">
        <v>848.79499999999996</v>
      </c>
      <c r="AC28" s="65">
        <v>7.0000000000000001E-3</v>
      </c>
      <c r="AD28" s="63">
        <f t="shared" si="0"/>
        <v>57781.003999999986</v>
      </c>
      <c r="AE28" s="66"/>
    </row>
    <row r="29" spans="3:31" x14ac:dyDescent="0.25">
      <c r="C29" s="37"/>
      <c r="D29" s="24" t="s">
        <v>26</v>
      </c>
      <c r="E29" s="65">
        <v>18315.103999999999</v>
      </c>
      <c r="F29" s="65">
        <v>4912.058</v>
      </c>
      <c r="G29" s="65">
        <v>1027.066</v>
      </c>
      <c r="H29" s="65">
        <v>835.74400000000003</v>
      </c>
      <c r="I29" s="65">
        <v>622.18799999999999</v>
      </c>
      <c r="J29" s="65">
        <v>3517.2539999999999</v>
      </c>
      <c r="K29" s="65">
        <v>986.69500000000005</v>
      </c>
      <c r="L29" s="65">
        <v>902.24</v>
      </c>
      <c r="M29" s="65">
        <v>2085.723</v>
      </c>
      <c r="N29" s="65">
        <v>1827.585</v>
      </c>
      <c r="O29" s="65">
        <v>865.00699999999995</v>
      </c>
      <c r="P29" s="65">
        <v>530.58299999999997</v>
      </c>
      <c r="Q29" s="65">
        <v>2708.134</v>
      </c>
      <c r="R29" s="65">
        <v>1254.184</v>
      </c>
      <c r="S29" s="65">
        <v>675.05499999999995</v>
      </c>
      <c r="T29" s="65">
        <v>740.327</v>
      </c>
      <c r="U29" s="65">
        <v>880.39300000000003</v>
      </c>
      <c r="V29" s="65">
        <v>721.10500000000002</v>
      </c>
      <c r="W29" s="65">
        <v>1523.1320000000001</v>
      </c>
      <c r="X29" s="65">
        <v>216.13399999999999</v>
      </c>
      <c r="Y29" s="65">
        <v>1115.3800000000001</v>
      </c>
      <c r="Z29" s="65">
        <v>2207.92</v>
      </c>
      <c r="AA29" s="65">
        <v>633.47400000000005</v>
      </c>
      <c r="AB29" s="65">
        <v>742.53800000000001</v>
      </c>
      <c r="AC29" s="65">
        <v>1.0999999999999999E-2</v>
      </c>
      <c r="AD29" s="63">
        <f t="shared" si="0"/>
        <v>49845.033999999992</v>
      </c>
      <c r="AE29" s="66"/>
    </row>
    <row r="30" spans="3:31" x14ac:dyDescent="0.25">
      <c r="C30" s="37"/>
      <c r="D30" s="24" t="s">
        <v>27</v>
      </c>
      <c r="E30" s="65">
        <v>21427.548999999999</v>
      </c>
      <c r="F30" s="65">
        <v>5211.5290000000005</v>
      </c>
      <c r="G30" s="65">
        <v>1115.009</v>
      </c>
      <c r="H30" s="65">
        <v>931.29600000000005</v>
      </c>
      <c r="I30" s="65">
        <v>654.40599999999995</v>
      </c>
      <c r="J30" s="65">
        <v>3702.5369999999998</v>
      </c>
      <c r="K30" s="65">
        <v>1062.97</v>
      </c>
      <c r="L30" s="65">
        <v>989.21100000000001</v>
      </c>
      <c r="M30" s="65">
        <v>2050.5700000000002</v>
      </c>
      <c r="N30" s="65">
        <v>2010.7929999999999</v>
      </c>
      <c r="O30" s="65">
        <v>971.01499999999999</v>
      </c>
      <c r="P30" s="65">
        <v>560.58000000000004</v>
      </c>
      <c r="Q30" s="65">
        <v>3051.9090000000001</v>
      </c>
      <c r="R30" s="65">
        <v>1406.22</v>
      </c>
      <c r="S30" s="65">
        <v>739.745</v>
      </c>
      <c r="T30" s="65">
        <v>634.88400000000001</v>
      </c>
      <c r="U30" s="65">
        <v>603.58600000000001</v>
      </c>
      <c r="V30" s="65">
        <v>592.98400000000004</v>
      </c>
      <c r="W30" s="65">
        <v>1279.912</v>
      </c>
      <c r="X30" s="65">
        <v>171.83699999999999</v>
      </c>
      <c r="Y30" s="65">
        <v>1245.989</v>
      </c>
      <c r="Z30" s="65">
        <v>2479.2089999999998</v>
      </c>
      <c r="AA30" s="65">
        <v>698.52599999999995</v>
      </c>
      <c r="AB30" s="65">
        <v>831.11599999999999</v>
      </c>
      <c r="AC30" s="65">
        <v>0</v>
      </c>
      <c r="AD30" s="63">
        <f t="shared" si="0"/>
        <v>54423.381999999998</v>
      </c>
      <c r="AE30" s="66"/>
    </row>
    <row r="31" spans="3:31" x14ac:dyDescent="0.25">
      <c r="C31" s="37"/>
      <c r="D31" s="24" t="s">
        <v>28</v>
      </c>
      <c r="E31" s="65">
        <v>20886.938999999998</v>
      </c>
      <c r="F31" s="65">
        <v>5248.1030000000001</v>
      </c>
      <c r="G31" s="65">
        <v>1094.7719999999999</v>
      </c>
      <c r="H31" s="65">
        <v>927.24300000000005</v>
      </c>
      <c r="I31" s="65">
        <v>654.10400000000004</v>
      </c>
      <c r="J31" s="65">
        <v>3685.915</v>
      </c>
      <c r="K31" s="65">
        <v>1035.2550000000001</v>
      </c>
      <c r="L31" s="65">
        <v>983.79100000000005</v>
      </c>
      <c r="M31" s="65">
        <v>2065.386</v>
      </c>
      <c r="N31" s="65">
        <v>1998.1790000000001</v>
      </c>
      <c r="O31" s="65">
        <v>958.56200000000001</v>
      </c>
      <c r="P31" s="65">
        <v>552.21600000000001</v>
      </c>
      <c r="Q31" s="65">
        <v>2997.8110000000001</v>
      </c>
      <c r="R31" s="65">
        <v>1434.105</v>
      </c>
      <c r="S31" s="65">
        <v>764.12099999999998</v>
      </c>
      <c r="T31" s="65">
        <v>631.61400000000003</v>
      </c>
      <c r="U31" s="65">
        <v>585.23800000000006</v>
      </c>
      <c r="V31" s="65">
        <v>575.56399999999996</v>
      </c>
      <c r="W31" s="65">
        <v>1261.058</v>
      </c>
      <c r="X31" s="65">
        <v>162.40799999999999</v>
      </c>
      <c r="Y31" s="65">
        <v>1226.1479999999999</v>
      </c>
      <c r="Z31" s="65">
        <v>2410.201</v>
      </c>
      <c r="AA31" s="65">
        <v>688.14800000000002</v>
      </c>
      <c r="AB31" s="65">
        <v>826.03599999999994</v>
      </c>
      <c r="AC31" s="65">
        <v>0</v>
      </c>
      <c r="AD31" s="63">
        <f t="shared" si="0"/>
        <v>53652.916999999994</v>
      </c>
      <c r="AE31" s="66"/>
    </row>
    <row r="32" spans="3:31" x14ac:dyDescent="0.25">
      <c r="C32" s="37"/>
      <c r="D32" s="24" t="s">
        <v>29</v>
      </c>
      <c r="E32" s="65">
        <v>27085.758000000002</v>
      </c>
      <c r="F32" s="65">
        <v>8897.3279999999995</v>
      </c>
      <c r="G32" s="65">
        <v>1090.82</v>
      </c>
      <c r="H32" s="65">
        <v>1005.785</v>
      </c>
      <c r="I32" s="65">
        <v>670.52599999999995</v>
      </c>
      <c r="J32" s="65">
        <v>8580.17</v>
      </c>
      <c r="K32" s="65">
        <v>1015.938</v>
      </c>
      <c r="L32" s="65">
        <v>965.91399999999999</v>
      </c>
      <c r="M32" s="65">
        <v>2101.4090000000001</v>
      </c>
      <c r="N32" s="65">
        <v>1994.3520000000001</v>
      </c>
      <c r="O32" s="65">
        <v>962.63599999999997</v>
      </c>
      <c r="P32" s="65">
        <v>552.58600000000001</v>
      </c>
      <c r="Q32" s="65">
        <v>3019.4540000000002</v>
      </c>
      <c r="R32" s="65">
        <v>1533.742</v>
      </c>
      <c r="S32" s="65">
        <v>749.88</v>
      </c>
      <c r="T32" s="65">
        <v>625.41300000000001</v>
      </c>
      <c r="U32" s="65">
        <v>598.32299999999998</v>
      </c>
      <c r="V32" s="65">
        <v>615.697</v>
      </c>
      <c r="W32" s="65">
        <v>1275.7429999999999</v>
      </c>
      <c r="X32" s="65">
        <v>169.43100000000001</v>
      </c>
      <c r="Y32" s="65">
        <v>1184.6099999999999</v>
      </c>
      <c r="Z32" s="65">
        <v>2390.9650000000001</v>
      </c>
      <c r="AA32" s="65">
        <v>650.37800000000004</v>
      </c>
      <c r="AB32" s="65">
        <v>775.08399999999995</v>
      </c>
      <c r="AC32" s="65">
        <v>1E-3</v>
      </c>
      <c r="AD32" s="63">
        <f t="shared" si="0"/>
        <v>68511.942999999999</v>
      </c>
      <c r="AE32" s="66"/>
    </row>
    <row r="33" spans="3:31" ht="15.75" thickBot="1" x14ac:dyDescent="0.3">
      <c r="C33" s="41" t="s">
        <v>32</v>
      </c>
      <c r="D33" s="28"/>
      <c r="E33" s="71">
        <f t="shared" ref="E33:AC33" si="2">SUM(E21:E32)</f>
        <v>256371.84699999998</v>
      </c>
      <c r="F33" s="71">
        <f t="shared" si="2"/>
        <v>68387.740000000005</v>
      </c>
      <c r="G33" s="71">
        <f t="shared" si="2"/>
        <v>13693.612000000001</v>
      </c>
      <c r="H33" s="71">
        <f t="shared" si="2"/>
        <v>11251.576999999999</v>
      </c>
      <c r="I33" s="71">
        <f t="shared" si="2"/>
        <v>8816.6440000000002</v>
      </c>
      <c r="J33" s="71">
        <f t="shared" si="2"/>
        <v>51244.224999999991</v>
      </c>
      <c r="K33" s="71">
        <f t="shared" si="2"/>
        <v>13080.516000000001</v>
      </c>
      <c r="L33" s="71">
        <f t="shared" si="2"/>
        <v>12140.351999999999</v>
      </c>
      <c r="M33" s="71">
        <f t="shared" si="2"/>
        <v>26801.14</v>
      </c>
      <c r="N33" s="71">
        <f t="shared" si="2"/>
        <v>24518.593000000001</v>
      </c>
      <c r="O33" s="71">
        <f t="shared" si="2"/>
        <v>11691.442999999999</v>
      </c>
      <c r="P33" s="71">
        <f t="shared" si="2"/>
        <v>7066.9750000000004</v>
      </c>
      <c r="Q33" s="71">
        <f t="shared" si="2"/>
        <v>35990.084000000003</v>
      </c>
      <c r="R33" s="71">
        <f t="shared" si="2"/>
        <v>17081.389999999996</v>
      </c>
      <c r="S33" s="71">
        <f t="shared" si="2"/>
        <v>9102.4760000000006</v>
      </c>
      <c r="T33" s="71">
        <f t="shared" si="2"/>
        <v>8018.3150000000005</v>
      </c>
      <c r="U33" s="71">
        <f t="shared" si="2"/>
        <v>10475.610999999999</v>
      </c>
      <c r="V33" s="71">
        <f t="shared" si="2"/>
        <v>9084.3140000000003</v>
      </c>
      <c r="W33" s="71">
        <f t="shared" si="2"/>
        <v>19370.465</v>
      </c>
      <c r="X33" s="71">
        <f t="shared" si="2"/>
        <v>2891.4930000000004</v>
      </c>
      <c r="Y33" s="71">
        <f t="shared" si="2"/>
        <v>14909.918999999998</v>
      </c>
      <c r="Z33" s="71">
        <f t="shared" si="2"/>
        <v>30019.32</v>
      </c>
      <c r="AA33" s="71">
        <f t="shared" si="2"/>
        <v>8350.3819999999996</v>
      </c>
      <c r="AB33" s="71">
        <f t="shared" si="2"/>
        <v>10095.978000000001</v>
      </c>
      <c r="AC33" s="71">
        <f t="shared" si="2"/>
        <v>0.05</v>
      </c>
      <c r="AD33" s="82">
        <f>SUM(E33:AC33)</f>
        <v>680454.46100000001</v>
      </c>
      <c r="AE33" s="66"/>
    </row>
    <row r="34" spans="3:31" x14ac:dyDescent="0.25">
      <c r="C34" s="34">
        <v>2008</v>
      </c>
      <c r="D34" s="21" t="s">
        <v>18</v>
      </c>
      <c r="E34" s="64">
        <v>21167.792000000001</v>
      </c>
      <c r="F34" s="64">
        <v>5658.8720000000003</v>
      </c>
      <c r="G34" s="64">
        <v>1179.239</v>
      </c>
      <c r="H34" s="64">
        <v>925.428</v>
      </c>
      <c r="I34" s="64">
        <v>907.14300000000003</v>
      </c>
      <c r="J34" s="64">
        <v>3960.0590000000002</v>
      </c>
      <c r="K34" s="64">
        <v>1078.3779999999999</v>
      </c>
      <c r="L34" s="64">
        <v>998.34100000000001</v>
      </c>
      <c r="M34" s="64">
        <v>2391.7330000000002</v>
      </c>
      <c r="N34" s="64">
        <v>2077.732</v>
      </c>
      <c r="O34" s="64">
        <v>960.20600000000002</v>
      </c>
      <c r="P34" s="64">
        <v>577.43100000000004</v>
      </c>
      <c r="Q34" s="64">
        <v>2931.43</v>
      </c>
      <c r="R34" s="64">
        <v>1410.586</v>
      </c>
      <c r="S34" s="64">
        <v>744.31700000000001</v>
      </c>
      <c r="T34" s="64">
        <v>626.87800000000004</v>
      </c>
      <c r="U34" s="64">
        <v>1036.463</v>
      </c>
      <c r="V34" s="64">
        <v>824.06</v>
      </c>
      <c r="W34" s="64">
        <v>1792.8219999999999</v>
      </c>
      <c r="X34" s="64">
        <v>250.24799999999999</v>
      </c>
      <c r="Y34" s="64">
        <v>1233.432</v>
      </c>
      <c r="Z34" s="64">
        <v>2479.652</v>
      </c>
      <c r="AA34" s="64">
        <v>710.98599999999999</v>
      </c>
      <c r="AB34" s="64">
        <v>836.26400000000001</v>
      </c>
      <c r="AC34" s="64">
        <v>136.785</v>
      </c>
      <c r="AD34" s="62">
        <f t="shared" si="0"/>
        <v>56896.277000000009</v>
      </c>
      <c r="AE34" s="66"/>
    </row>
    <row r="35" spans="3:31" x14ac:dyDescent="0.25">
      <c r="C35" s="37"/>
      <c r="D35" s="24" t="s">
        <v>30</v>
      </c>
      <c r="E35" s="65">
        <v>18961.37</v>
      </c>
      <c r="F35" s="65">
        <v>5082.4049999999997</v>
      </c>
      <c r="G35" s="65">
        <v>1054.5609999999999</v>
      </c>
      <c r="H35" s="65">
        <v>830.10299999999995</v>
      </c>
      <c r="I35" s="65">
        <v>916.38199999999995</v>
      </c>
      <c r="J35" s="65">
        <v>3566.8429999999998</v>
      </c>
      <c r="K35" s="65">
        <v>988.58699999999999</v>
      </c>
      <c r="L35" s="65">
        <v>899.53499999999997</v>
      </c>
      <c r="M35" s="65">
        <v>2249.52</v>
      </c>
      <c r="N35" s="65">
        <v>1932.7339999999999</v>
      </c>
      <c r="O35" s="65">
        <v>845.31100000000004</v>
      </c>
      <c r="P35" s="65">
        <v>538.21</v>
      </c>
      <c r="Q35" s="65">
        <v>2650.3240000000001</v>
      </c>
      <c r="R35" s="65">
        <v>1280.28</v>
      </c>
      <c r="S35" s="65">
        <v>673.13499999999999</v>
      </c>
      <c r="T35" s="65">
        <v>537.61699999999996</v>
      </c>
      <c r="U35" s="65">
        <v>956.06799999999998</v>
      </c>
      <c r="V35" s="65">
        <v>755.71699999999998</v>
      </c>
      <c r="W35" s="65">
        <v>1658.7090000000001</v>
      </c>
      <c r="X35" s="65">
        <v>219.52600000000001</v>
      </c>
      <c r="Y35" s="65">
        <v>1088.7470000000001</v>
      </c>
      <c r="Z35" s="65">
        <v>2250.4870000000001</v>
      </c>
      <c r="AA35" s="65">
        <v>649.39499999999998</v>
      </c>
      <c r="AB35" s="65">
        <v>746.904</v>
      </c>
      <c r="AC35" s="65">
        <v>94.412000000000006</v>
      </c>
      <c r="AD35" s="63">
        <f t="shared" si="0"/>
        <v>51426.881999999991</v>
      </c>
      <c r="AE35" s="66"/>
    </row>
    <row r="36" spans="3:31" x14ac:dyDescent="0.25">
      <c r="C36" s="37"/>
      <c r="D36" s="24" t="s">
        <v>20</v>
      </c>
      <c r="E36" s="65">
        <v>19727.474999999999</v>
      </c>
      <c r="F36" s="65">
        <v>5200.076</v>
      </c>
      <c r="G36" s="65">
        <v>1074.9259999999999</v>
      </c>
      <c r="H36" s="65">
        <v>946.36199999999997</v>
      </c>
      <c r="I36" s="65">
        <v>690.21500000000003</v>
      </c>
      <c r="J36" s="65">
        <v>3857.174</v>
      </c>
      <c r="K36" s="65">
        <v>1021.032</v>
      </c>
      <c r="L36" s="65">
        <v>944.89099999999996</v>
      </c>
      <c r="M36" s="65">
        <v>2175.8960000000002</v>
      </c>
      <c r="N36" s="65">
        <v>1957.443</v>
      </c>
      <c r="O36" s="65">
        <v>911.279</v>
      </c>
      <c r="P36" s="65">
        <v>541.02099999999996</v>
      </c>
      <c r="Q36" s="65">
        <v>2931.3319999999999</v>
      </c>
      <c r="R36" s="65">
        <v>1315.31</v>
      </c>
      <c r="S36" s="65">
        <v>706.09299999999996</v>
      </c>
      <c r="T36" s="65">
        <v>595.63400000000001</v>
      </c>
      <c r="U36" s="65">
        <v>978.37599999999998</v>
      </c>
      <c r="V36" s="65">
        <v>782.84</v>
      </c>
      <c r="W36" s="65">
        <v>1720.85</v>
      </c>
      <c r="X36" s="65">
        <v>236.40700000000001</v>
      </c>
      <c r="Y36" s="65">
        <v>1192.1079999999999</v>
      </c>
      <c r="Z36" s="65">
        <v>2409.4850000000001</v>
      </c>
      <c r="AA36" s="65">
        <v>668.59400000000005</v>
      </c>
      <c r="AB36" s="65">
        <v>827.947</v>
      </c>
      <c r="AC36" s="65">
        <v>78.515000000000001</v>
      </c>
      <c r="AD36" s="63">
        <f t="shared" si="0"/>
        <v>53491.280999999988</v>
      </c>
      <c r="AE36" s="66"/>
    </row>
    <row r="37" spans="3:31" x14ac:dyDescent="0.25">
      <c r="C37" s="37"/>
      <c r="D37" s="24" t="s">
        <v>21</v>
      </c>
      <c r="E37" s="65">
        <v>21028.917000000001</v>
      </c>
      <c r="F37" s="65">
        <v>4886.0039999999999</v>
      </c>
      <c r="G37" s="65">
        <v>1047.57</v>
      </c>
      <c r="H37" s="65">
        <v>820.59199999999998</v>
      </c>
      <c r="I37" s="65">
        <v>610.26599999999996</v>
      </c>
      <c r="J37" s="65">
        <v>3721.433</v>
      </c>
      <c r="K37" s="65">
        <v>987.96</v>
      </c>
      <c r="L37" s="65">
        <v>909.48599999999999</v>
      </c>
      <c r="M37" s="65">
        <v>1931.2070000000001</v>
      </c>
      <c r="N37" s="65">
        <v>1881.604</v>
      </c>
      <c r="O37" s="65">
        <v>890.81600000000003</v>
      </c>
      <c r="P37" s="65">
        <v>517.495</v>
      </c>
      <c r="Q37" s="65">
        <v>2887.4830000000002</v>
      </c>
      <c r="R37" s="65">
        <v>1236.8969999999999</v>
      </c>
      <c r="S37" s="65">
        <v>643.51599999999996</v>
      </c>
      <c r="T37" s="65">
        <v>572.56500000000005</v>
      </c>
      <c r="U37" s="65">
        <v>923.61599999999999</v>
      </c>
      <c r="V37" s="65">
        <v>770.43899999999996</v>
      </c>
      <c r="W37" s="65">
        <v>1702.383</v>
      </c>
      <c r="X37" s="65">
        <v>243.64500000000001</v>
      </c>
      <c r="Y37" s="65">
        <v>1175.597</v>
      </c>
      <c r="Z37" s="65">
        <v>2355.6329999999998</v>
      </c>
      <c r="AA37" s="65">
        <v>636.92100000000005</v>
      </c>
      <c r="AB37" s="65">
        <v>803.12400000000002</v>
      </c>
      <c r="AC37" s="65">
        <v>0</v>
      </c>
      <c r="AD37" s="63">
        <f t="shared" si="0"/>
        <v>53185.169000000016</v>
      </c>
      <c r="AE37" s="66"/>
    </row>
    <row r="38" spans="3:31" x14ac:dyDescent="0.25">
      <c r="C38" s="37"/>
      <c r="D38" s="24" t="s">
        <v>22</v>
      </c>
      <c r="E38" s="65">
        <v>19349.150000000001</v>
      </c>
      <c r="F38" s="65">
        <v>4708.7370000000001</v>
      </c>
      <c r="G38" s="65">
        <v>1039.9580000000001</v>
      </c>
      <c r="H38" s="65">
        <v>813.16399999999999</v>
      </c>
      <c r="I38" s="65">
        <v>610.49699999999996</v>
      </c>
      <c r="J38" s="65">
        <v>3624.328</v>
      </c>
      <c r="K38" s="65">
        <v>943.85199999999998</v>
      </c>
      <c r="L38" s="65">
        <v>879.55100000000004</v>
      </c>
      <c r="M38" s="65">
        <v>1859.4110000000001</v>
      </c>
      <c r="N38" s="65">
        <v>1829.296</v>
      </c>
      <c r="O38" s="65">
        <v>847.44200000000001</v>
      </c>
      <c r="P38" s="65">
        <v>492.34</v>
      </c>
      <c r="Q38" s="65">
        <v>2841.9110000000001</v>
      </c>
      <c r="R38" s="65">
        <v>1211.4349999999999</v>
      </c>
      <c r="S38" s="65">
        <v>641.89400000000001</v>
      </c>
      <c r="T38" s="65">
        <v>557.38599999999997</v>
      </c>
      <c r="U38" s="65">
        <v>909.47900000000004</v>
      </c>
      <c r="V38" s="65">
        <v>755.52099999999996</v>
      </c>
      <c r="W38" s="65">
        <v>1636.298</v>
      </c>
      <c r="X38" s="65">
        <v>242.41200000000001</v>
      </c>
      <c r="Y38" s="65">
        <v>1133.586</v>
      </c>
      <c r="Z38" s="65">
        <v>2248.3580000000002</v>
      </c>
      <c r="AA38" s="65">
        <v>621.53</v>
      </c>
      <c r="AB38" s="65">
        <v>752.90200000000004</v>
      </c>
      <c r="AC38" s="65">
        <v>0</v>
      </c>
      <c r="AD38" s="63">
        <f t="shared" si="0"/>
        <v>50550.438000000002</v>
      </c>
      <c r="AE38" s="66"/>
    </row>
    <row r="39" spans="3:31" x14ac:dyDescent="0.25">
      <c r="C39" s="37"/>
      <c r="D39" s="24" t="s">
        <v>23</v>
      </c>
      <c r="E39" s="65">
        <v>19670.120999999999</v>
      </c>
      <c r="F39" s="65">
        <v>4597.2380000000003</v>
      </c>
      <c r="G39" s="65">
        <v>1050.94</v>
      </c>
      <c r="H39" s="65">
        <v>774.04399999999998</v>
      </c>
      <c r="I39" s="65">
        <v>571.76499999999999</v>
      </c>
      <c r="J39" s="65">
        <v>3534.194</v>
      </c>
      <c r="K39" s="65">
        <v>921.53099999999995</v>
      </c>
      <c r="L39" s="65">
        <v>857.49300000000005</v>
      </c>
      <c r="M39" s="65">
        <v>1815.8910000000001</v>
      </c>
      <c r="N39" s="65">
        <v>1783.798</v>
      </c>
      <c r="O39" s="65">
        <v>838.88199999999995</v>
      </c>
      <c r="P39" s="65">
        <v>484.14299999999997</v>
      </c>
      <c r="Q39" s="65">
        <v>2779.5210000000002</v>
      </c>
      <c r="R39" s="65">
        <v>1155.2829999999999</v>
      </c>
      <c r="S39" s="65">
        <v>614.06299999999999</v>
      </c>
      <c r="T39" s="65">
        <v>539.31899999999996</v>
      </c>
      <c r="U39" s="65">
        <v>856.95500000000004</v>
      </c>
      <c r="V39" s="65">
        <v>723.74300000000005</v>
      </c>
      <c r="W39" s="65">
        <v>1600.36</v>
      </c>
      <c r="X39" s="65">
        <v>227.55</v>
      </c>
      <c r="Y39" s="65">
        <v>1117.0150000000001</v>
      </c>
      <c r="Z39" s="65">
        <v>2179.5509999999999</v>
      </c>
      <c r="AA39" s="65">
        <v>605.42700000000002</v>
      </c>
      <c r="AB39" s="65">
        <v>740.76199999999994</v>
      </c>
      <c r="AC39" s="65">
        <v>0</v>
      </c>
      <c r="AD39" s="63">
        <f t="shared" si="0"/>
        <v>50039.589000000014</v>
      </c>
      <c r="AE39" s="66"/>
    </row>
    <row r="40" spans="3:31" x14ac:dyDescent="0.25">
      <c r="C40" s="37"/>
      <c r="D40" s="24" t="s">
        <v>24</v>
      </c>
      <c r="E40" s="65">
        <v>20731.710999999999</v>
      </c>
      <c r="F40" s="65">
        <v>5001.1840000000002</v>
      </c>
      <c r="G40" s="65">
        <v>1058.172</v>
      </c>
      <c r="H40" s="65">
        <v>898.86599999999999</v>
      </c>
      <c r="I40" s="65">
        <v>655.38499999999999</v>
      </c>
      <c r="J40" s="65">
        <v>3801.1779999999999</v>
      </c>
      <c r="K40" s="65">
        <v>1005.95</v>
      </c>
      <c r="L40" s="65">
        <v>927.91200000000003</v>
      </c>
      <c r="M40" s="65">
        <v>2094.663</v>
      </c>
      <c r="N40" s="65">
        <v>1921.6130000000001</v>
      </c>
      <c r="O40" s="65">
        <v>881.899</v>
      </c>
      <c r="P40" s="65">
        <v>528.04700000000003</v>
      </c>
      <c r="Q40" s="65">
        <v>2894.1840000000002</v>
      </c>
      <c r="R40" s="65">
        <v>1258.4949999999999</v>
      </c>
      <c r="S40" s="65">
        <v>690.82</v>
      </c>
      <c r="T40" s="65">
        <v>597.10400000000004</v>
      </c>
      <c r="U40" s="65">
        <v>906.37099999999998</v>
      </c>
      <c r="V40" s="65">
        <v>786.12</v>
      </c>
      <c r="W40" s="65">
        <v>1686.8579999999999</v>
      </c>
      <c r="X40" s="65">
        <v>226.48500000000001</v>
      </c>
      <c r="Y40" s="65">
        <v>1191.7429999999999</v>
      </c>
      <c r="Z40" s="65">
        <v>2370.942</v>
      </c>
      <c r="AA40" s="65">
        <v>634.41300000000001</v>
      </c>
      <c r="AB40" s="65">
        <v>778.72699999999998</v>
      </c>
      <c r="AC40" s="65">
        <v>0</v>
      </c>
      <c r="AD40" s="63">
        <f t="shared" si="0"/>
        <v>53528.841999999997</v>
      </c>
      <c r="AE40" s="66"/>
    </row>
    <row r="41" spans="3:31" x14ac:dyDescent="0.25">
      <c r="C41" s="37"/>
      <c r="D41" s="24" t="s">
        <v>25</v>
      </c>
      <c r="E41" s="65">
        <v>20263.559000000001</v>
      </c>
      <c r="F41" s="65">
        <v>4757.9719999999998</v>
      </c>
      <c r="G41" s="65">
        <v>982.16600000000005</v>
      </c>
      <c r="H41" s="65">
        <v>820.71400000000006</v>
      </c>
      <c r="I41" s="65">
        <v>603.58600000000001</v>
      </c>
      <c r="J41" s="65">
        <v>3643.3510000000001</v>
      </c>
      <c r="K41" s="65">
        <v>960.62099999999998</v>
      </c>
      <c r="L41" s="65">
        <v>881.31799999999998</v>
      </c>
      <c r="M41" s="65">
        <v>1995.3989999999999</v>
      </c>
      <c r="N41" s="65">
        <v>1833.547</v>
      </c>
      <c r="O41" s="65">
        <v>863.51599999999996</v>
      </c>
      <c r="P41" s="65">
        <v>482.53199999999998</v>
      </c>
      <c r="Q41" s="65">
        <v>2822.5630000000001</v>
      </c>
      <c r="R41" s="65">
        <v>1182.8430000000001</v>
      </c>
      <c r="S41" s="65">
        <v>656.92700000000002</v>
      </c>
      <c r="T41" s="65">
        <v>577.66099999999994</v>
      </c>
      <c r="U41" s="65">
        <v>843.69100000000003</v>
      </c>
      <c r="V41" s="65">
        <v>732.08199999999999</v>
      </c>
      <c r="W41" s="65">
        <v>1589.0650000000001</v>
      </c>
      <c r="X41" s="65">
        <v>216.036</v>
      </c>
      <c r="Y41" s="65">
        <v>1134.5899999999999</v>
      </c>
      <c r="Z41" s="65">
        <v>2224.431</v>
      </c>
      <c r="AA41" s="65">
        <v>597.92399999999998</v>
      </c>
      <c r="AB41" s="65">
        <v>739.29</v>
      </c>
      <c r="AC41" s="65">
        <v>0</v>
      </c>
      <c r="AD41" s="63">
        <f t="shared" si="0"/>
        <v>51405.384000000005</v>
      </c>
      <c r="AE41" s="66"/>
    </row>
    <row r="42" spans="3:31" x14ac:dyDescent="0.25">
      <c r="C42" s="37"/>
      <c r="D42" s="24" t="s">
        <v>26</v>
      </c>
      <c r="E42" s="65">
        <v>19309.88</v>
      </c>
      <c r="F42" s="65">
        <v>4459.74</v>
      </c>
      <c r="G42" s="65">
        <v>952.29899999999998</v>
      </c>
      <c r="H42" s="65">
        <v>786.06899999999996</v>
      </c>
      <c r="I42" s="65">
        <v>583.245</v>
      </c>
      <c r="J42" s="65">
        <v>3409.65</v>
      </c>
      <c r="K42" s="65">
        <v>912.399</v>
      </c>
      <c r="L42" s="65">
        <v>839.99800000000005</v>
      </c>
      <c r="M42" s="65">
        <v>1900.951</v>
      </c>
      <c r="N42" s="65">
        <v>1736.3779999999999</v>
      </c>
      <c r="O42" s="65">
        <v>807.49699999999996</v>
      </c>
      <c r="P42" s="65">
        <v>468.12200000000001</v>
      </c>
      <c r="Q42" s="65">
        <v>2610.308</v>
      </c>
      <c r="R42" s="65">
        <v>1100.251</v>
      </c>
      <c r="S42" s="65">
        <v>624.00800000000004</v>
      </c>
      <c r="T42" s="65">
        <v>538.625</v>
      </c>
      <c r="U42" s="65">
        <v>806.30499999999995</v>
      </c>
      <c r="V42" s="65">
        <v>704.81899999999996</v>
      </c>
      <c r="W42" s="65">
        <v>1506.5509999999999</v>
      </c>
      <c r="X42" s="65">
        <v>204.036</v>
      </c>
      <c r="Y42" s="65">
        <v>1068.6679999999999</v>
      </c>
      <c r="Z42" s="65">
        <v>2097.9859999999999</v>
      </c>
      <c r="AA42" s="65">
        <v>580.59100000000001</v>
      </c>
      <c r="AB42" s="65">
        <v>709.61800000000005</v>
      </c>
      <c r="AC42" s="65">
        <v>0</v>
      </c>
      <c r="AD42" s="63">
        <f t="shared" si="0"/>
        <v>48717.993999999999</v>
      </c>
      <c r="AE42" s="66"/>
    </row>
    <row r="43" spans="3:31" x14ac:dyDescent="0.25">
      <c r="C43" s="37"/>
      <c r="D43" s="24" t="s">
        <v>27</v>
      </c>
      <c r="E43" s="65">
        <v>21731.248</v>
      </c>
      <c r="F43" s="65">
        <v>4767.6530000000002</v>
      </c>
      <c r="G43" s="65">
        <v>1024.4069999999999</v>
      </c>
      <c r="H43" s="65">
        <v>814.803</v>
      </c>
      <c r="I43" s="65">
        <v>593.46</v>
      </c>
      <c r="J43" s="65">
        <v>3664.8760000000002</v>
      </c>
      <c r="K43" s="65">
        <v>962.60699999999997</v>
      </c>
      <c r="L43" s="65">
        <v>903.74599999999998</v>
      </c>
      <c r="M43" s="65">
        <v>2055.3139999999999</v>
      </c>
      <c r="N43" s="65">
        <v>1868.9349999999999</v>
      </c>
      <c r="O43" s="65">
        <v>879.97500000000002</v>
      </c>
      <c r="P43" s="65">
        <v>492.06299999999999</v>
      </c>
      <c r="Q43" s="65">
        <v>2851.9470000000001</v>
      </c>
      <c r="R43" s="65">
        <v>1186.1759999999999</v>
      </c>
      <c r="S43" s="65">
        <v>662.50900000000001</v>
      </c>
      <c r="T43" s="65">
        <v>611.33799999999997</v>
      </c>
      <c r="U43" s="65">
        <v>861.928</v>
      </c>
      <c r="V43" s="65">
        <v>754.26499999999999</v>
      </c>
      <c r="W43" s="65">
        <v>1645.921</v>
      </c>
      <c r="X43" s="65">
        <v>221.78800000000001</v>
      </c>
      <c r="Y43" s="65">
        <v>1148.796</v>
      </c>
      <c r="Z43" s="65">
        <v>2276.723</v>
      </c>
      <c r="AA43" s="65">
        <v>618.779</v>
      </c>
      <c r="AB43" s="65">
        <v>768.22400000000005</v>
      </c>
      <c r="AC43" s="65">
        <v>0</v>
      </c>
      <c r="AD43" s="63">
        <f t="shared" si="0"/>
        <v>53367.481</v>
      </c>
      <c r="AE43" s="66"/>
    </row>
    <row r="44" spans="3:31" x14ac:dyDescent="0.25">
      <c r="C44" s="37"/>
      <c r="D44" s="24" t="s">
        <v>28</v>
      </c>
      <c r="E44" s="65">
        <v>19793.88</v>
      </c>
      <c r="F44" s="65">
        <v>4504.6880000000001</v>
      </c>
      <c r="G44" s="65">
        <v>958.54</v>
      </c>
      <c r="H44" s="65">
        <v>760.03499999999997</v>
      </c>
      <c r="I44" s="65">
        <v>555.98299999999995</v>
      </c>
      <c r="J44" s="65">
        <v>3403.9670000000001</v>
      </c>
      <c r="K44" s="65">
        <v>904.89200000000005</v>
      </c>
      <c r="L44" s="65">
        <v>845.54700000000003</v>
      </c>
      <c r="M44" s="65">
        <v>1907.0650000000001</v>
      </c>
      <c r="N44" s="65">
        <v>1767.1189999999999</v>
      </c>
      <c r="O44" s="65">
        <v>810.79100000000005</v>
      </c>
      <c r="P44" s="65">
        <v>464.83499999999998</v>
      </c>
      <c r="Q44" s="65">
        <v>2675.4209999999998</v>
      </c>
      <c r="R44" s="65">
        <v>1106.8530000000001</v>
      </c>
      <c r="S44" s="65">
        <v>616.73599999999999</v>
      </c>
      <c r="T44" s="65">
        <v>739.51199999999994</v>
      </c>
      <c r="U44" s="65">
        <v>813.13699999999994</v>
      </c>
      <c r="V44" s="65">
        <v>723.49099999999999</v>
      </c>
      <c r="W44" s="65">
        <v>1571.8879999999999</v>
      </c>
      <c r="X44" s="65">
        <v>212.45599999999999</v>
      </c>
      <c r="Y44" s="65">
        <v>1064.703</v>
      </c>
      <c r="Z44" s="65">
        <v>2136.5639999999999</v>
      </c>
      <c r="AA44" s="65">
        <v>577.05899999999997</v>
      </c>
      <c r="AB44" s="65">
        <v>717.71199999999999</v>
      </c>
      <c r="AC44" s="65">
        <v>0</v>
      </c>
      <c r="AD44" s="63">
        <f t="shared" si="0"/>
        <v>49632.874000000003</v>
      </c>
      <c r="AE44" s="66"/>
    </row>
    <row r="45" spans="3:31" x14ac:dyDescent="0.25">
      <c r="C45" s="37"/>
      <c r="D45" s="24" t="s">
        <v>29</v>
      </c>
      <c r="E45" s="65">
        <v>20296.052</v>
      </c>
      <c r="F45" s="65">
        <v>4760.8140000000003</v>
      </c>
      <c r="G45" s="65">
        <v>1014.702</v>
      </c>
      <c r="H45" s="65">
        <v>832.02</v>
      </c>
      <c r="I45" s="65">
        <v>608.00099999999998</v>
      </c>
      <c r="J45" s="65">
        <v>3535.57</v>
      </c>
      <c r="K45" s="65">
        <v>941.14200000000005</v>
      </c>
      <c r="L45" s="65">
        <v>881.38800000000003</v>
      </c>
      <c r="M45" s="65">
        <v>2010.3989999999999</v>
      </c>
      <c r="N45" s="65">
        <v>1845.3910000000001</v>
      </c>
      <c r="O45" s="65">
        <v>869.88699999999994</v>
      </c>
      <c r="P45" s="65">
        <v>478.86099999999999</v>
      </c>
      <c r="Q45" s="65">
        <v>2775.078</v>
      </c>
      <c r="R45" s="65">
        <v>1165.606</v>
      </c>
      <c r="S45" s="65">
        <v>653.95799999999997</v>
      </c>
      <c r="T45" s="65">
        <v>895.91600000000005</v>
      </c>
      <c r="U45" s="65">
        <v>863.73599999999999</v>
      </c>
      <c r="V45" s="65">
        <v>785.35299999999995</v>
      </c>
      <c r="W45" s="65">
        <v>1649.886</v>
      </c>
      <c r="X45" s="65">
        <v>212.32900000000001</v>
      </c>
      <c r="Y45" s="65">
        <v>1104.902</v>
      </c>
      <c r="Z45" s="65">
        <v>2233.7530000000002</v>
      </c>
      <c r="AA45" s="65">
        <v>594.68799999999999</v>
      </c>
      <c r="AB45" s="65">
        <v>747.76700000000005</v>
      </c>
      <c r="AC45" s="65">
        <v>0</v>
      </c>
      <c r="AD45" s="63">
        <f t="shared" si="0"/>
        <v>51757.199000000001</v>
      </c>
      <c r="AE45" s="66"/>
    </row>
    <row r="46" spans="3:31" ht="15.75" thickBot="1" x14ac:dyDescent="0.3">
      <c r="C46" s="41" t="s">
        <v>33</v>
      </c>
      <c r="D46" s="28"/>
      <c r="E46" s="71">
        <f>SUM(E34:E45)</f>
        <v>242031.155</v>
      </c>
      <c r="F46" s="71">
        <f t="shared" ref="F46:AC46" si="3">SUM(F34:F45)</f>
        <v>58385.383000000002</v>
      </c>
      <c r="G46" s="71">
        <f t="shared" si="3"/>
        <v>12437.480000000001</v>
      </c>
      <c r="H46" s="71">
        <f t="shared" si="3"/>
        <v>10022.200000000001</v>
      </c>
      <c r="I46" s="71">
        <f t="shared" si="3"/>
        <v>7905.9280000000008</v>
      </c>
      <c r="J46" s="71">
        <f t="shared" si="3"/>
        <v>43722.622999999992</v>
      </c>
      <c r="K46" s="71">
        <f t="shared" si="3"/>
        <v>11628.950999999999</v>
      </c>
      <c r="L46" s="71">
        <f t="shared" si="3"/>
        <v>10769.206000000002</v>
      </c>
      <c r="M46" s="71">
        <f t="shared" si="3"/>
        <v>24387.449000000001</v>
      </c>
      <c r="N46" s="71">
        <f t="shared" si="3"/>
        <v>22435.59</v>
      </c>
      <c r="O46" s="71">
        <f t="shared" si="3"/>
        <v>10407.501</v>
      </c>
      <c r="P46" s="71">
        <f t="shared" si="3"/>
        <v>6065.1</v>
      </c>
      <c r="Q46" s="71">
        <f t="shared" si="3"/>
        <v>33651.502</v>
      </c>
      <c r="R46" s="71">
        <f t="shared" si="3"/>
        <v>14610.014999999999</v>
      </c>
      <c r="S46" s="71">
        <f t="shared" si="3"/>
        <v>7927.9759999999987</v>
      </c>
      <c r="T46" s="71">
        <f t="shared" si="3"/>
        <v>7389.5549999999994</v>
      </c>
      <c r="U46" s="71">
        <f t="shared" si="3"/>
        <v>10756.125000000002</v>
      </c>
      <c r="V46" s="71">
        <f t="shared" si="3"/>
        <v>9098.4500000000007</v>
      </c>
      <c r="W46" s="71">
        <f t="shared" si="3"/>
        <v>19761.590999999997</v>
      </c>
      <c r="X46" s="71">
        <f t="shared" si="3"/>
        <v>2712.9180000000006</v>
      </c>
      <c r="Y46" s="71">
        <f t="shared" si="3"/>
        <v>13653.887000000001</v>
      </c>
      <c r="Z46" s="71">
        <f t="shared" si="3"/>
        <v>27263.564999999999</v>
      </c>
      <c r="AA46" s="71">
        <f t="shared" si="3"/>
        <v>7496.3069999999998</v>
      </c>
      <c r="AB46" s="71">
        <f t="shared" si="3"/>
        <v>9169.241</v>
      </c>
      <c r="AC46" s="71">
        <f t="shared" si="3"/>
        <v>309.71199999999999</v>
      </c>
      <c r="AD46" s="82">
        <f>SUM(E46:AC46)</f>
        <v>623999.41</v>
      </c>
      <c r="AE46" s="66"/>
    </row>
    <row r="47" spans="3:31" x14ac:dyDescent="0.25">
      <c r="C47" s="34">
        <v>2009</v>
      </c>
      <c r="D47" s="21" t="s">
        <v>18</v>
      </c>
      <c r="E47" s="64">
        <v>19427.805000000244</v>
      </c>
      <c r="F47" s="64">
        <v>4696.2800000000561</v>
      </c>
      <c r="G47" s="64">
        <v>1009.0239999999981</v>
      </c>
      <c r="H47" s="64">
        <v>766.51999999999862</v>
      </c>
      <c r="I47" s="64">
        <v>752.55099999999868</v>
      </c>
      <c r="J47" s="64">
        <v>3322.8500000000304</v>
      </c>
      <c r="K47" s="64">
        <v>921.77099999999621</v>
      </c>
      <c r="L47" s="64">
        <v>850.26699999999789</v>
      </c>
      <c r="M47" s="64">
        <v>2075.6540000000145</v>
      </c>
      <c r="N47" s="64">
        <v>1804.865999999995</v>
      </c>
      <c r="O47" s="64">
        <v>813.848999999998</v>
      </c>
      <c r="P47" s="64">
        <v>469.71499999999935</v>
      </c>
      <c r="Q47" s="64">
        <v>2598.965000000022</v>
      </c>
      <c r="R47" s="64">
        <v>1118.4589999999946</v>
      </c>
      <c r="S47" s="64">
        <v>618.29699999999764</v>
      </c>
      <c r="T47" s="64">
        <v>817.77599999999825</v>
      </c>
      <c r="U47" s="64">
        <v>852.40099999999802</v>
      </c>
      <c r="V47" s="64">
        <v>729.69699999999807</v>
      </c>
      <c r="W47" s="64">
        <v>1586.8879999999956</v>
      </c>
      <c r="X47" s="64">
        <v>204.71399999999997</v>
      </c>
      <c r="Y47" s="64">
        <v>1056.9729999999959</v>
      </c>
      <c r="Z47" s="64">
        <v>2166.0210000000156</v>
      </c>
      <c r="AA47" s="64">
        <v>599.04699999999661</v>
      </c>
      <c r="AB47" s="64">
        <v>716.71099999999808</v>
      </c>
      <c r="AC47" s="64">
        <v>0</v>
      </c>
      <c r="AD47" s="62">
        <f t="shared" si="0"/>
        <v>49977.101000000344</v>
      </c>
      <c r="AE47" s="66"/>
    </row>
    <row r="48" spans="3:31" x14ac:dyDescent="0.25">
      <c r="C48" s="37"/>
      <c r="D48" s="24" t="s">
        <v>30</v>
      </c>
      <c r="E48" s="65">
        <v>16867.559000000143</v>
      </c>
      <c r="F48" s="65">
        <v>4128.0990000000511</v>
      </c>
      <c r="G48" s="65">
        <v>883.98399999999936</v>
      </c>
      <c r="H48" s="65">
        <v>681.6679999999983</v>
      </c>
      <c r="I48" s="65">
        <v>728.23399999999901</v>
      </c>
      <c r="J48" s="65">
        <v>2879.1080000000234</v>
      </c>
      <c r="K48" s="65">
        <v>839.2369999999969</v>
      </c>
      <c r="L48" s="65">
        <v>769.17599999999834</v>
      </c>
      <c r="M48" s="65">
        <v>1905.645999999997</v>
      </c>
      <c r="N48" s="65">
        <v>1625.8759999999986</v>
      </c>
      <c r="O48" s="65">
        <v>704.99399999999935</v>
      </c>
      <c r="P48" s="65">
        <v>421.20699999999931</v>
      </c>
      <c r="Q48" s="65">
        <v>2288.249000000013</v>
      </c>
      <c r="R48" s="65">
        <v>999.81499999999858</v>
      </c>
      <c r="S48" s="65">
        <v>541.56999999999857</v>
      </c>
      <c r="T48" s="65">
        <v>706.16599999999914</v>
      </c>
      <c r="U48" s="65">
        <v>801.03099999999858</v>
      </c>
      <c r="V48" s="65">
        <v>647.94499999999823</v>
      </c>
      <c r="W48" s="65">
        <v>1441.2809999999963</v>
      </c>
      <c r="X48" s="65">
        <v>175.05600000000007</v>
      </c>
      <c r="Y48" s="65">
        <v>920.94199999999739</v>
      </c>
      <c r="Z48" s="65">
        <v>1916.83</v>
      </c>
      <c r="AA48" s="65">
        <v>529.37399999999775</v>
      </c>
      <c r="AB48" s="65">
        <v>636.02699999999845</v>
      </c>
      <c r="AC48" s="65">
        <v>0</v>
      </c>
      <c r="AD48" s="63">
        <f t="shared" si="0"/>
        <v>44039.07400000019</v>
      </c>
      <c r="AE48" s="66"/>
    </row>
    <row r="49" spans="3:31" x14ac:dyDescent="0.25">
      <c r="C49" s="37"/>
      <c r="D49" s="24" t="s">
        <v>20</v>
      </c>
      <c r="E49" s="65">
        <v>20751.327000000001</v>
      </c>
      <c r="F49" s="65">
        <v>4692.5350000000008</v>
      </c>
      <c r="G49" s="65">
        <v>971.39</v>
      </c>
      <c r="H49" s="65">
        <v>802.63799999999992</v>
      </c>
      <c r="I49" s="65">
        <v>579.35200000000009</v>
      </c>
      <c r="J49" s="65">
        <v>3422.1410000000005</v>
      </c>
      <c r="K49" s="65">
        <v>939.99199999999996</v>
      </c>
      <c r="L49" s="65">
        <v>869.90199999999993</v>
      </c>
      <c r="M49" s="65">
        <v>2017.04</v>
      </c>
      <c r="N49" s="65">
        <v>1787.835</v>
      </c>
      <c r="O49" s="65">
        <v>837.08500000000004</v>
      </c>
      <c r="P49" s="65">
        <v>467.40799999999996</v>
      </c>
      <c r="Q49" s="65">
        <v>2731.0319999999997</v>
      </c>
      <c r="R49" s="65">
        <v>1146.2370000000001</v>
      </c>
      <c r="S49" s="65">
        <v>618.64199999999994</v>
      </c>
      <c r="T49" s="65">
        <v>815.79600000000016</v>
      </c>
      <c r="U49" s="65">
        <v>865.72300000000007</v>
      </c>
      <c r="V49" s="65">
        <v>755.16399999999999</v>
      </c>
      <c r="W49" s="65">
        <v>1615.1379999999997</v>
      </c>
      <c r="X49" s="65">
        <v>203.81199999999998</v>
      </c>
      <c r="Y49" s="65">
        <v>1100.674</v>
      </c>
      <c r="Z49" s="65">
        <v>2217.6709999999998</v>
      </c>
      <c r="AA49" s="65">
        <v>608.35699999999997</v>
      </c>
      <c r="AB49" s="65">
        <v>737.29099999999983</v>
      </c>
      <c r="AC49" s="65">
        <v>0</v>
      </c>
      <c r="AD49" s="63">
        <f t="shared" si="0"/>
        <v>51554.181999999986</v>
      </c>
      <c r="AE49" s="66"/>
    </row>
    <row r="50" spans="3:31" x14ac:dyDescent="0.25">
      <c r="C50" s="37"/>
      <c r="D50" s="24" t="s">
        <v>21</v>
      </c>
      <c r="E50" s="65">
        <v>20174.797000000002</v>
      </c>
      <c r="F50" s="65">
        <v>4363.3380000000006</v>
      </c>
      <c r="G50" s="65">
        <v>927.18600000000015</v>
      </c>
      <c r="H50" s="65">
        <v>748.59699999999998</v>
      </c>
      <c r="I50" s="65">
        <v>532.22500000000002</v>
      </c>
      <c r="J50" s="65">
        <v>3182.85</v>
      </c>
      <c r="K50" s="65">
        <v>875.17099999999994</v>
      </c>
      <c r="L50" s="65">
        <v>803.32199999999978</v>
      </c>
      <c r="M50" s="65">
        <v>1863.319</v>
      </c>
      <c r="N50" s="65">
        <v>1673.211</v>
      </c>
      <c r="O50" s="65">
        <v>777.68600000000004</v>
      </c>
      <c r="P50" s="65">
        <v>448.41100000000006</v>
      </c>
      <c r="Q50" s="65">
        <v>2675.5210000000002</v>
      </c>
      <c r="R50" s="65">
        <v>1108.4269999999999</v>
      </c>
      <c r="S50" s="65">
        <v>590.42200000000003</v>
      </c>
      <c r="T50" s="65">
        <v>728.47300000000007</v>
      </c>
      <c r="U50" s="65">
        <v>798.90099999999995</v>
      </c>
      <c r="V50" s="65">
        <v>712.22099999999989</v>
      </c>
      <c r="W50" s="65">
        <v>1489.9349999999999</v>
      </c>
      <c r="X50" s="65">
        <v>191.79900000000004</v>
      </c>
      <c r="Y50" s="65">
        <v>1033.2840000000001</v>
      </c>
      <c r="Z50" s="65">
        <v>2070.13</v>
      </c>
      <c r="AA50" s="65">
        <v>569.86900000000014</v>
      </c>
      <c r="AB50" s="65">
        <v>690.77100000000007</v>
      </c>
      <c r="AC50" s="65">
        <v>0</v>
      </c>
      <c r="AD50" s="63">
        <f t="shared" si="0"/>
        <v>49029.865999999995</v>
      </c>
      <c r="AE50" s="66"/>
    </row>
    <row r="51" spans="3:31" x14ac:dyDescent="0.25">
      <c r="C51" s="37"/>
      <c r="D51" s="24" t="s">
        <v>22</v>
      </c>
      <c r="E51" s="65">
        <v>19342.776000000176</v>
      </c>
      <c r="F51" s="65">
        <v>4338.6810000000469</v>
      </c>
      <c r="G51" s="65">
        <v>941.9919999999986</v>
      </c>
      <c r="H51" s="65">
        <v>734.98499999999888</v>
      </c>
      <c r="I51" s="65">
        <v>514.86399999999878</v>
      </c>
      <c r="J51" s="65">
        <v>3138.848000000025</v>
      </c>
      <c r="K51" s="65">
        <v>852.94099999999628</v>
      </c>
      <c r="L51" s="65">
        <v>782.43499999999847</v>
      </c>
      <c r="M51" s="65">
        <v>1828.1129999999962</v>
      </c>
      <c r="N51" s="65">
        <v>1673.590999999996</v>
      </c>
      <c r="O51" s="65">
        <v>775.87799999999925</v>
      </c>
      <c r="P51" s="65">
        <v>431.85399999999936</v>
      </c>
      <c r="Q51" s="65">
        <v>2602.5650000000155</v>
      </c>
      <c r="R51" s="65">
        <v>1111.322999999994</v>
      </c>
      <c r="S51" s="65">
        <v>585.62499999999829</v>
      </c>
      <c r="T51" s="65">
        <v>703.02499999999793</v>
      </c>
      <c r="U51" s="65">
        <v>793.25499999999852</v>
      </c>
      <c r="V51" s="65">
        <v>695.83699999999897</v>
      </c>
      <c r="W51" s="65">
        <v>1446.7109999999968</v>
      </c>
      <c r="X51" s="65">
        <v>189.39900000000006</v>
      </c>
      <c r="Y51" s="65">
        <v>1010.771999999998</v>
      </c>
      <c r="Z51" s="65">
        <v>1991.028999999997</v>
      </c>
      <c r="AA51" s="65">
        <v>542.16799999999728</v>
      </c>
      <c r="AB51" s="65">
        <v>670.23999999999887</v>
      </c>
      <c r="AC51" s="65">
        <v>0</v>
      </c>
      <c r="AD51" s="63">
        <f t="shared" si="0"/>
        <v>47698.907000000218</v>
      </c>
      <c r="AE51" s="66"/>
    </row>
    <row r="52" spans="3:31" x14ac:dyDescent="0.25">
      <c r="C52" s="37"/>
      <c r="D52" s="24" t="s">
        <v>23</v>
      </c>
      <c r="E52" s="65">
        <v>20542.883000000162</v>
      </c>
      <c r="F52" s="65">
        <v>4418.591000000034</v>
      </c>
      <c r="G52" s="65">
        <v>938.22599999999966</v>
      </c>
      <c r="H52" s="65">
        <v>733.21099999999831</v>
      </c>
      <c r="I52" s="65">
        <v>496.53099999999921</v>
      </c>
      <c r="J52" s="65">
        <v>3159.5040000000213</v>
      </c>
      <c r="K52" s="65">
        <v>846.41299999999717</v>
      </c>
      <c r="L52" s="65">
        <v>795.08899999999926</v>
      </c>
      <c r="M52" s="65">
        <v>1845.6439999999957</v>
      </c>
      <c r="N52" s="65">
        <v>1664.992999999999</v>
      </c>
      <c r="O52" s="65">
        <v>779.55899999999895</v>
      </c>
      <c r="P52" s="65">
        <v>425.17599999999936</v>
      </c>
      <c r="Q52" s="65">
        <v>2593.2320000000136</v>
      </c>
      <c r="R52" s="65">
        <v>1111.8800000000001</v>
      </c>
      <c r="S52" s="65">
        <v>571.32099999999832</v>
      </c>
      <c r="T52" s="65">
        <v>698.39199999999846</v>
      </c>
      <c r="U52" s="65">
        <v>809.08499999999833</v>
      </c>
      <c r="V52" s="65">
        <v>668.46199999999885</v>
      </c>
      <c r="W52" s="65">
        <v>1433.8769999999984</v>
      </c>
      <c r="X52" s="65">
        <v>214.38499999999999</v>
      </c>
      <c r="Y52" s="65">
        <v>1018.3779999999979</v>
      </c>
      <c r="Z52" s="65">
        <v>1984.3219999999974</v>
      </c>
      <c r="AA52" s="65">
        <v>544.94399999999882</v>
      </c>
      <c r="AB52" s="65">
        <v>664.42399999999805</v>
      </c>
      <c r="AC52" s="65">
        <v>0</v>
      </c>
      <c r="AD52" s="63">
        <f t="shared" si="0"/>
        <v>48958.522000000208</v>
      </c>
      <c r="AE52" s="66"/>
    </row>
    <row r="53" spans="3:31" x14ac:dyDescent="0.25">
      <c r="C53" s="37"/>
      <c r="D53" s="24" t="s">
        <v>24</v>
      </c>
      <c r="E53" s="65">
        <v>20131.420000000177</v>
      </c>
      <c r="F53" s="65">
        <v>4576.876000000032</v>
      </c>
      <c r="G53" s="65">
        <v>978.26199999999835</v>
      </c>
      <c r="H53" s="65">
        <v>747.17799999999841</v>
      </c>
      <c r="I53" s="65">
        <v>517.1869999999991</v>
      </c>
      <c r="J53" s="65">
        <v>3281.8510000000279</v>
      </c>
      <c r="K53" s="65">
        <v>882.51299999999776</v>
      </c>
      <c r="L53" s="65">
        <v>811.40499999999884</v>
      </c>
      <c r="M53" s="65">
        <v>1894.6259999999957</v>
      </c>
      <c r="N53" s="65">
        <v>1702.2219999999979</v>
      </c>
      <c r="O53" s="65">
        <v>774.17499999999893</v>
      </c>
      <c r="P53" s="65">
        <v>428.49099999999964</v>
      </c>
      <c r="Q53" s="65">
        <v>2592.8220000000179</v>
      </c>
      <c r="R53" s="65">
        <v>1146.3429999999967</v>
      </c>
      <c r="S53" s="65">
        <v>582.88699999999824</v>
      </c>
      <c r="T53" s="65">
        <v>712.53199999999811</v>
      </c>
      <c r="U53" s="65">
        <v>811.37899999999843</v>
      </c>
      <c r="V53" s="65">
        <v>677.70599999999865</v>
      </c>
      <c r="W53" s="65">
        <v>1453.58</v>
      </c>
      <c r="X53" s="65">
        <v>191.06800000000013</v>
      </c>
      <c r="Y53" s="65">
        <v>1031.6199999999999</v>
      </c>
      <c r="Z53" s="65">
        <v>2038.0629999999965</v>
      </c>
      <c r="AA53" s="65">
        <v>558.02399999999807</v>
      </c>
      <c r="AB53" s="65">
        <v>669.45899999999892</v>
      </c>
      <c r="AC53" s="65">
        <v>0</v>
      </c>
      <c r="AD53" s="63">
        <f t="shared" si="0"/>
        <v>49191.689000000217</v>
      </c>
      <c r="AE53" s="66"/>
    </row>
    <row r="54" spans="3:31" x14ac:dyDescent="0.25">
      <c r="C54" s="37"/>
      <c r="D54" s="24" t="s">
        <v>25</v>
      </c>
      <c r="E54" s="65">
        <v>20636.631000000121</v>
      </c>
      <c r="F54" s="65">
        <v>4556.4760000000315</v>
      </c>
      <c r="G54" s="65">
        <v>970.91799999999876</v>
      </c>
      <c r="H54" s="65">
        <v>749.45099999999843</v>
      </c>
      <c r="I54" s="65">
        <v>488.78199999999924</v>
      </c>
      <c r="J54" s="65">
        <v>3323.1110000000212</v>
      </c>
      <c r="K54" s="65">
        <v>874.45599999999661</v>
      </c>
      <c r="L54" s="65">
        <v>801.43499999999858</v>
      </c>
      <c r="M54" s="65">
        <v>1919.4669999999969</v>
      </c>
      <c r="N54" s="65">
        <v>1730.93</v>
      </c>
      <c r="O54" s="65">
        <v>808.34999999999934</v>
      </c>
      <c r="P54" s="65">
        <v>428.48699999999928</v>
      </c>
      <c r="Q54" s="65">
        <v>2637.4860000000103</v>
      </c>
      <c r="R54" s="65">
        <v>1140.5759999999962</v>
      </c>
      <c r="S54" s="65">
        <v>601.77199999999834</v>
      </c>
      <c r="T54" s="65">
        <v>747.45699999999817</v>
      </c>
      <c r="U54" s="65">
        <v>817.3089999999986</v>
      </c>
      <c r="V54" s="65">
        <v>667.50999999999851</v>
      </c>
      <c r="W54" s="65">
        <v>1473.0019999999965</v>
      </c>
      <c r="X54" s="65">
        <v>193.03600000000006</v>
      </c>
      <c r="Y54" s="65">
        <v>1049.7850000000001</v>
      </c>
      <c r="Z54" s="65">
        <v>2070.6530000000098</v>
      </c>
      <c r="AA54" s="65">
        <v>549.1619999999981</v>
      </c>
      <c r="AB54" s="65">
        <v>699.60299999999893</v>
      </c>
      <c r="AC54" s="65">
        <v>0</v>
      </c>
      <c r="AD54" s="63">
        <f t="shared" si="0"/>
        <v>49935.845000000161</v>
      </c>
      <c r="AE54" s="66"/>
    </row>
    <row r="55" spans="3:31" x14ac:dyDescent="0.25">
      <c r="C55" s="37"/>
      <c r="D55" s="24" t="s">
        <v>26</v>
      </c>
      <c r="E55" s="65">
        <v>18551.480000000134</v>
      </c>
      <c r="F55" s="65">
        <v>4318.810000000035</v>
      </c>
      <c r="G55" s="65">
        <v>917.29499999999791</v>
      </c>
      <c r="H55" s="65">
        <v>739.83499999999844</v>
      </c>
      <c r="I55" s="65">
        <v>481.8139999999994</v>
      </c>
      <c r="J55" s="65">
        <v>3124.9910000000259</v>
      </c>
      <c r="K55" s="65">
        <v>951.48699999999803</v>
      </c>
      <c r="L55" s="65">
        <v>761.0339999999992</v>
      </c>
      <c r="M55" s="65">
        <v>1832.9609999999964</v>
      </c>
      <c r="N55" s="65">
        <v>1608.800999999997</v>
      </c>
      <c r="O55" s="65">
        <v>797.81399999999894</v>
      </c>
      <c r="P55" s="65">
        <v>413.55799999999942</v>
      </c>
      <c r="Q55" s="65">
        <v>2473.0210000000147</v>
      </c>
      <c r="R55" s="65">
        <v>1074.6429999999968</v>
      </c>
      <c r="S55" s="65">
        <v>565.41899999999896</v>
      </c>
      <c r="T55" s="65">
        <v>722.34599999999716</v>
      </c>
      <c r="U55" s="65">
        <v>798.06199999999831</v>
      </c>
      <c r="V55" s="65">
        <v>643.9309999999989</v>
      </c>
      <c r="W55" s="65">
        <v>1934.0169999999964</v>
      </c>
      <c r="X55" s="65">
        <v>185.60700000000014</v>
      </c>
      <c r="Y55" s="65">
        <v>987.59099999999808</v>
      </c>
      <c r="Z55" s="65">
        <v>1944.23</v>
      </c>
      <c r="AA55" s="65">
        <v>527.1119999999986</v>
      </c>
      <c r="AB55" s="65">
        <v>638.99999999999864</v>
      </c>
      <c r="AC55" s="65">
        <v>0</v>
      </c>
      <c r="AD55" s="63">
        <f t="shared" si="0"/>
        <v>46994.859000000193</v>
      </c>
      <c r="AE55" s="66"/>
    </row>
    <row r="56" spans="3:31" x14ac:dyDescent="0.25">
      <c r="C56" s="37"/>
      <c r="D56" s="24" t="s">
        <v>27</v>
      </c>
      <c r="E56" s="65">
        <v>18868.403000000089</v>
      </c>
      <c r="F56" s="65">
        <v>4469.0510000000049</v>
      </c>
      <c r="G56" s="65">
        <v>931.35699999999963</v>
      </c>
      <c r="H56" s="65">
        <v>751.47</v>
      </c>
      <c r="I56" s="65">
        <v>492.38799999999992</v>
      </c>
      <c r="J56" s="65">
        <v>3256.0870000000027</v>
      </c>
      <c r="K56" s="65">
        <v>847.32499999999811</v>
      </c>
      <c r="L56" s="65">
        <v>781.08399999999813</v>
      </c>
      <c r="M56" s="65">
        <v>1887.7159999999976</v>
      </c>
      <c r="N56" s="65">
        <v>1658.7759999999989</v>
      </c>
      <c r="O56" s="65">
        <v>818.23599999999954</v>
      </c>
      <c r="P56" s="65">
        <v>417.15</v>
      </c>
      <c r="Q56" s="65">
        <v>2632.0680000000029</v>
      </c>
      <c r="R56" s="65">
        <v>1114.5719999999994</v>
      </c>
      <c r="S56" s="65">
        <v>562.35699999999963</v>
      </c>
      <c r="T56" s="65">
        <v>754.82599999999979</v>
      </c>
      <c r="U56" s="65">
        <v>815.38399999999933</v>
      </c>
      <c r="V56" s="65">
        <v>650.13999999999851</v>
      </c>
      <c r="W56" s="65">
        <v>2424.0030000000065</v>
      </c>
      <c r="X56" s="65">
        <v>192.42300000000006</v>
      </c>
      <c r="Y56" s="65">
        <v>1003.5479999999989</v>
      </c>
      <c r="Z56" s="65">
        <v>1988.8189999999991</v>
      </c>
      <c r="AA56" s="65">
        <v>537.02399999999864</v>
      </c>
      <c r="AB56" s="65">
        <v>653.55899999999815</v>
      </c>
      <c r="AC56" s="65">
        <v>0</v>
      </c>
      <c r="AD56" s="63">
        <f t="shared" si="0"/>
        <v>48507.766000000083</v>
      </c>
      <c r="AE56" s="66"/>
    </row>
    <row r="57" spans="3:31" x14ac:dyDescent="0.25">
      <c r="C57" s="37"/>
      <c r="D57" s="24" t="s">
        <v>28</v>
      </c>
      <c r="E57" s="65">
        <v>19325.457000000111</v>
      </c>
      <c r="F57" s="65">
        <v>4351.4270000000051</v>
      </c>
      <c r="G57" s="65">
        <v>919.70500000000004</v>
      </c>
      <c r="H57" s="65">
        <v>728.15499999999997</v>
      </c>
      <c r="I57" s="65">
        <v>487.95400000000001</v>
      </c>
      <c r="J57" s="65">
        <v>3174.559000000002</v>
      </c>
      <c r="K57" s="65">
        <v>829.10699999999963</v>
      </c>
      <c r="L57" s="65">
        <v>771.50899999999956</v>
      </c>
      <c r="M57" s="65">
        <v>1821.2069999999974</v>
      </c>
      <c r="N57" s="65">
        <v>1629.1239999999984</v>
      </c>
      <c r="O57" s="65">
        <v>793.66199999999981</v>
      </c>
      <c r="P57" s="65">
        <v>409.70599999999996</v>
      </c>
      <c r="Q57" s="65">
        <v>2551.1790000000015</v>
      </c>
      <c r="R57" s="65">
        <v>1097.4039999999998</v>
      </c>
      <c r="S57" s="65">
        <v>543.37099999999964</v>
      </c>
      <c r="T57" s="65">
        <v>751.25599999999974</v>
      </c>
      <c r="U57" s="65">
        <v>778.87999999999943</v>
      </c>
      <c r="V57" s="65">
        <v>633.98299999999983</v>
      </c>
      <c r="W57" s="65">
        <v>1384.8369999999991</v>
      </c>
      <c r="X57" s="65">
        <v>193.39</v>
      </c>
      <c r="Y57" s="65">
        <v>983.5379999999991</v>
      </c>
      <c r="Z57" s="65">
        <v>1966.6159999999998</v>
      </c>
      <c r="AA57" s="65">
        <v>532.54899999999986</v>
      </c>
      <c r="AB57" s="65">
        <v>638.37099999999964</v>
      </c>
      <c r="AC57" s="65">
        <v>0</v>
      </c>
      <c r="AD57" s="63">
        <f t="shared" si="0"/>
        <v>47296.946000000113</v>
      </c>
      <c r="AE57" s="66"/>
    </row>
    <row r="58" spans="3:31" x14ac:dyDescent="0.25">
      <c r="C58" s="37"/>
      <c r="D58" s="24" t="s">
        <v>29</v>
      </c>
      <c r="E58" s="65">
        <v>18376.015000000109</v>
      </c>
      <c r="F58" s="65">
        <v>4619.048000000008</v>
      </c>
      <c r="G58" s="65">
        <v>944.54399999999964</v>
      </c>
      <c r="H58" s="65">
        <v>747.12799999999982</v>
      </c>
      <c r="I58" s="65">
        <v>545.46699999999964</v>
      </c>
      <c r="J58" s="65">
        <v>3349.1090000000008</v>
      </c>
      <c r="K58" s="65">
        <v>857.17099999999925</v>
      </c>
      <c r="L58" s="65">
        <v>804.60799999999949</v>
      </c>
      <c r="M58" s="65">
        <v>1874.5959999999975</v>
      </c>
      <c r="N58" s="65">
        <v>1709.3289999999997</v>
      </c>
      <c r="O58" s="65">
        <v>778.62</v>
      </c>
      <c r="P58" s="65">
        <v>438.34599999999995</v>
      </c>
      <c r="Q58" s="65">
        <v>2638.1440000000025</v>
      </c>
      <c r="R58" s="65">
        <v>1175.9669999999994</v>
      </c>
      <c r="S58" s="65">
        <v>580.24399999999991</v>
      </c>
      <c r="T58" s="65">
        <v>825.09199999999987</v>
      </c>
      <c r="U58" s="65">
        <v>808.87899999999934</v>
      </c>
      <c r="V58" s="65">
        <v>656.38</v>
      </c>
      <c r="W58" s="65">
        <v>1435.4719999999982</v>
      </c>
      <c r="X58" s="65">
        <v>206.08800000000005</v>
      </c>
      <c r="Y58" s="65">
        <v>997.77099999999893</v>
      </c>
      <c r="Z58" s="65">
        <v>2026.1139999999998</v>
      </c>
      <c r="AA58" s="65">
        <v>543.63799999999901</v>
      </c>
      <c r="AB58" s="65">
        <v>658.68799999999942</v>
      </c>
      <c r="AC58" s="65">
        <v>0</v>
      </c>
      <c r="AD58" s="63">
        <f t="shared" si="0"/>
        <v>47596.458000000115</v>
      </c>
      <c r="AE58" s="66"/>
    </row>
    <row r="59" spans="3:31" ht="15.75" thickBot="1" x14ac:dyDescent="0.3">
      <c r="C59" s="41" t="s">
        <v>34</v>
      </c>
      <c r="D59" s="28"/>
      <c r="E59" s="71">
        <f>SUM(E47:E58)</f>
        <v>232996.55300000144</v>
      </c>
      <c r="F59" s="71">
        <f t="shared" ref="F59:AB59" si="4">SUM(F47:F58)</f>
        <v>53529.212000000305</v>
      </c>
      <c r="G59" s="71">
        <f t="shared" si="4"/>
        <v>11333.882999999991</v>
      </c>
      <c r="H59" s="71">
        <f t="shared" si="4"/>
        <v>8930.8359999999884</v>
      </c>
      <c r="I59" s="71">
        <f t="shared" si="4"/>
        <v>6617.3489999999929</v>
      </c>
      <c r="J59" s="71">
        <f t="shared" si="4"/>
        <v>38615.009000000187</v>
      </c>
      <c r="K59" s="71">
        <f t="shared" si="4"/>
        <v>10517.583999999975</v>
      </c>
      <c r="L59" s="71">
        <f t="shared" si="4"/>
        <v>9601.2659999999869</v>
      </c>
      <c r="M59" s="71">
        <f t="shared" si="4"/>
        <v>22765.988999999983</v>
      </c>
      <c r="N59" s="71">
        <f t="shared" si="4"/>
        <v>20269.553999999982</v>
      </c>
      <c r="O59" s="71">
        <f t="shared" si="4"/>
        <v>9459.907999999994</v>
      </c>
      <c r="P59" s="71">
        <f t="shared" si="4"/>
        <v>5199.5089999999955</v>
      </c>
      <c r="Q59" s="71">
        <f t="shared" si="4"/>
        <v>31014.284000000116</v>
      </c>
      <c r="R59" s="71">
        <f t="shared" si="4"/>
        <v>13345.645999999975</v>
      </c>
      <c r="S59" s="71">
        <f t="shared" si="4"/>
        <v>6961.926999999986</v>
      </c>
      <c r="T59" s="71">
        <f t="shared" si="4"/>
        <v>8983.1369999999861</v>
      </c>
      <c r="U59" s="71">
        <f t="shared" si="4"/>
        <v>9750.2889999999861</v>
      </c>
      <c r="V59" s="71">
        <f t="shared" si="4"/>
        <v>8138.9759999999878</v>
      </c>
      <c r="W59" s="71">
        <f t="shared" si="4"/>
        <v>19118.74099999998</v>
      </c>
      <c r="X59" s="71">
        <f t="shared" si="4"/>
        <v>2340.777000000001</v>
      </c>
      <c r="Y59" s="71">
        <f t="shared" si="4"/>
        <v>12194.875999999984</v>
      </c>
      <c r="Z59" s="71">
        <f t="shared" si="4"/>
        <v>24380.498000000018</v>
      </c>
      <c r="AA59" s="71">
        <f t="shared" si="4"/>
        <v>6641.2679999999827</v>
      </c>
      <c r="AB59" s="71">
        <f t="shared" si="4"/>
        <v>8074.1439999999884</v>
      </c>
      <c r="AC59" s="71">
        <f>SUM(AC47:AC58)</f>
        <v>0</v>
      </c>
      <c r="AD59" s="82">
        <f t="shared" ref="AD59:AD85" si="5">SUM(E59:AC59)</f>
        <v>580781.21500000183</v>
      </c>
      <c r="AE59" s="66"/>
    </row>
    <row r="60" spans="3:31" x14ac:dyDescent="0.25">
      <c r="C60" s="34">
        <v>2010</v>
      </c>
      <c r="D60" s="21" t="s">
        <v>18</v>
      </c>
      <c r="E60" s="64">
        <v>17317.451999999994</v>
      </c>
      <c r="F60" s="64">
        <v>4359.3239999999987</v>
      </c>
      <c r="G60" s="64">
        <v>895.404</v>
      </c>
      <c r="H60" s="64">
        <v>648.23800000000017</v>
      </c>
      <c r="I60" s="64">
        <v>623.26799999999992</v>
      </c>
      <c r="J60" s="64">
        <v>2988.063000000001</v>
      </c>
      <c r="K60" s="64">
        <v>788.75399999999979</v>
      </c>
      <c r="L60" s="64">
        <v>734.39699999999993</v>
      </c>
      <c r="M60" s="64">
        <v>1763.1499999999999</v>
      </c>
      <c r="N60" s="64">
        <v>1615.175</v>
      </c>
      <c r="O60" s="64">
        <v>702.05200000000013</v>
      </c>
      <c r="P60" s="64">
        <v>390.67899999999992</v>
      </c>
      <c r="Q60" s="64">
        <v>2377.5489999999995</v>
      </c>
      <c r="R60" s="64">
        <v>1035.8520000000001</v>
      </c>
      <c r="S60" s="64">
        <v>501.49699999999996</v>
      </c>
      <c r="T60" s="64">
        <v>670.44299999999987</v>
      </c>
      <c r="U60" s="64">
        <v>763.36300000000017</v>
      </c>
      <c r="V60" s="64">
        <v>612.84699999999998</v>
      </c>
      <c r="W60" s="64">
        <v>1337.855</v>
      </c>
      <c r="X60" s="64">
        <v>190.33500000000001</v>
      </c>
      <c r="Y60" s="64">
        <v>906.8499999999998</v>
      </c>
      <c r="Z60" s="64">
        <v>1818.4319999999998</v>
      </c>
      <c r="AA60" s="64">
        <v>494.80500000000001</v>
      </c>
      <c r="AB60" s="64">
        <v>592.60299999999995</v>
      </c>
      <c r="AC60" s="64">
        <v>6.0000000000000001E-3</v>
      </c>
      <c r="AD60" s="62">
        <f t="shared" si="5"/>
        <v>44128.392999999996</v>
      </c>
      <c r="AE60" s="66"/>
    </row>
    <row r="61" spans="3:31" x14ac:dyDescent="0.25">
      <c r="C61" s="37"/>
      <c r="D61" s="24" t="s">
        <v>30</v>
      </c>
      <c r="E61" s="65">
        <v>14889.403999999997</v>
      </c>
      <c r="F61" s="65">
        <v>3909.0290000000005</v>
      </c>
      <c r="G61" s="65">
        <v>798.1869999999999</v>
      </c>
      <c r="H61" s="65">
        <v>600.17099999999971</v>
      </c>
      <c r="I61" s="65">
        <v>621.02599999999995</v>
      </c>
      <c r="J61" s="65">
        <v>2556.4440000000004</v>
      </c>
      <c r="K61" s="65">
        <v>726.56200000000001</v>
      </c>
      <c r="L61" s="65">
        <v>670.92900000000009</v>
      </c>
      <c r="M61" s="65">
        <v>1641.7600000000002</v>
      </c>
      <c r="N61" s="65">
        <v>1530.1289999999997</v>
      </c>
      <c r="O61" s="65">
        <v>618.08000000000004</v>
      </c>
      <c r="P61" s="65">
        <v>370.01799999999997</v>
      </c>
      <c r="Q61" s="65">
        <v>2140.1409999999996</v>
      </c>
      <c r="R61" s="65">
        <v>979.85400000000004</v>
      </c>
      <c r="S61" s="65">
        <v>468.28099999999995</v>
      </c>
      <c r="T61" s="65">
        <v>620.47699999999986</v>
      </c>
      <c r="U61" s="65">
        <v>735.23599999999999</v>
      </c>
      <c r="V61" s="65">
        <v>602.87</v>
      </c>
      <c r="W61" s="65">
        <v>1321.3710000000003</v>
      </c>
      <c r="X61" s="65">
        <v>176.608</v>
      </c>
      <c r="Y61" s="65">
        <v>786.80299999999988</v>
      </c>
      <c r="Z61" s="65">
        <v>1670.7079999999999</v>
      </c>
      <c r="AA61" s="65">
        <v>459.262</v>
      </c>
      <c r="AB61" s="65">
        <v>549.86200000000008</v>
      </c>
      <c r="AC61" s="65">
        <v>0</v>
      </c>
      <c r="AD61" s="63">
        <f t="shared" si="5"/>
        <v>39443.212</v>
      </c>
      <c r="AE61" s="66"/>
    </row>
    <row r="62" spans="3:31" x14ac:dyDescent="0.25">
      <c r="C62" s="37"/>
      <c r="D62" s="24" t="s">
        <v>20</v>
      </c>
      <c r="E62" s="65">
        <v>14361.323000000002</v>
      </c>
      <c r="F62" s="65">
        <v>4711.741</v>
      </c>
      <c r="G62" s="65">
        <v>957.279</v>
      </c>
      <c r="H62" s="65">
        <v>768.81299999999999</v>
      </c>
      <c r="I62" s="65">
        <v>497.9799999999999</v>
      </c>
      <c r="J62" s="65">
        <v>2141.0510000000008</v>
      </c>
      <c r="K62" s="65">
        <v>759.88599999999985</v>
      </c>
      <c r="L62" s="65">
        <v>729.66500000000008</v>
      </c>
      <c r="M62" s="65">
        <v>1718.316</v>
      </c>
      <c r="N62" s="65">
        <v>1795.7839999999999</v>
      </c>
      <c r="O62" s="65">
        <v>820.34100000000012</v>
      </c>
      <c r="P62" s="65">
        <v>426.71399999999988</v>
      </c>
      <c r="Q62" s="65">
        <v>2834.4479999999999</v>
      </c>
      <c r="R62" s="65">
        <v>1211.1779999999999</v>
      </c>
      <c r="S62" s="65">
        <v>629.04999999999984</v>
      </c>
      <c r="T62" s="65">
        <v>762.404</v>
      </c>
      <c r="U62" s="65">
        <v>802.27199999999982</v>
      </c>
      <c r="V62" s="65">
        <v>671.89999999999986</v>
      </c>
      <c r="W62" s="65">
        <v>1461.68</v>
      </c>
      <c r="X62" s="65">
        <v>216.42399999999995</v>
      </c>
      <c r="Y62" s="65">
        <v>702.91100000000006</v>
      </c>
      <c r="Z62" s="65">
        <v>1828.3169999999998</v>
      </c>
      <c r="AA62" s="65">
        <v>467.8549999999999</v>
      </c>
      <c r="AB62" s="65">
        <v>526.048</v>
      </c>
      <c r="AC62" s="65">
        <v>0</v>
      </c>
      <c r="AD62" s="63">
        <f t="shared" si="5"/>
        <v>41803.380000000012</v>
      </c>
      <c r="AE62" s="66"/>
    </row>
    <row r="63" spans="3:31" x14ac:dyDescent="0.25">
      <c r="C63" s="37"/>
      <c r="D63" s="24" t="s">
        <v>21</v>
      </c>
      <c r="E63" s="65">
        <v>15452.855000000001</v>
      </c>
      <c r="F63" s="65">
        <v>3901.8069999999998</v>
      </c>
      <c r="G63" s="65">
        <v>762.11399999999981</v>
      </c>
      <c r="H63" s="65">
        <v>620.97999999999979</v>
      </c>
      <c r="I63" s="65">
        <v>428.79699999999991</v>
      </c>
      <c r="J63" s="65">
        <v>2602.2500000000009</v>
      </c>
      <c r="K63" s="65">
        <v>700.36</v>
      </c>
      <c r="L63" s="65">
        <v>659.89999999999975</v>
      </c>
      <c r="M63" s="65">
        <v>1471.075</v>
      </c>
      <c r="N63" s="65">
        <v>1425.3729999999998</v>
      </c>
      <c r="O63" s="65">
        <v>660.87599999999998</v>
      </c>
      <c r="P63" s="65">
        <v>341.63899999999995</v>
      </c>
      <c r="Q63" s="65">
        <v>2326.3559999999998</v>
      </c>
      <c r="R63" s="65">
        <v>990.553</v>
      </c>
      <c r="S63" s="65">
        <v>481.16099999999994</v>
      </c>
      <c r="T63" s="65">
        <v>632.68200000000002</v>
      </c>
      <c r="U63" s="65">
        <v>695.51</v>
      </c>
      <c r="V63" s="65">
        <v>587.74699999999984</v>
      </c>
      <c r="W63" s="65">
        <v>1231.3</v>
      </c>
      <c r="X63" s="65">
        <v>185.35299999999995</v>
      </c>
      <c r="Y63" s="65">
        <v>704.36099999999999</v>
      </c>
      <c r="Z63" s="65">
        <v>1686.1379999999995</v>
      </c>
      <c r="AA63" s="65">
        <v>419.41200000000003</v>
      </c>
      <c r="AB63" s="65">
        <v>501.76599999999996</v>
      </c>
      <c r="AC63" s="65">
        <v>0</v>
      </c>
      <c r="AD63" s="63">
        <f t="shared" si="5"/>
        <v>39470.365000000005</v>
      </c>
      <c r="AE63" s="66"/>
    </row>
    <row r="64" spans="3:31" x14ac:dyDescent="0.25">
      <c r="C64" s="37"/>
      <c r="D64" s="24" t="s">
        <v>22</v>
      </c>
      <c r="E64" s="65">
        <v>15424.357000000002</v>
      </c>
      <c r="F64" s="65">
        <v>4004.2860000000005</v>
      </c>
      <c r="G64" s="65">
        <v>769.82999999999981</v>
      </c>
      <c r="H64" s="65">
        <v>633.2639999999999</v>
      </c>
      <c r="I64" s="65">
        <v>423.47300000000007</v>
      </c>
      <c r="J64" s="65">
        <v>2725.9670000000006</v>
      </c>
      <c r="K64" s="65">
        <v>705.83499999999992</v>
      </c>
      <c r="L64" s="65">
        <v>644.03200000000004</v>
      </c>
      <c r="M64" s="65">
        <v>1512.8519999999996</v>
      </c>
      <c r="N64" s="65">
        <v>1451.8590000000002</v>
      </c>
      <c r="O64" s="65">
        <v>679.2049999999997</v>
      </c>
      <c r="P64" s="65">
        <v>344.14399999999989</v>
      </c>
      <c r="Q64" s="65">
        <v>2378.5220000000008</v>
      </c>
      <c r="R64" s="65">
        <v>1010.6189999999999</v>
      </c>
      <c r="S64" s="65">
        <v>489.72099999999995</v>
      </c>
      <c r="T64" s="65">
        <v>657.25</v>
      </c>
      <c r="U64" s="65">
        <v>702.92200000000003</v>
      </c>
      <c r="V64" s="65">
        <v>597.68399999999997</v>
      </c>
      <c r="W64" s="65">
        <v>1233.9149999999997</v>
      </c>
      <c r="X64" s="65">
        <v>177.22699999999998</v>
      </c>
      <c r="Y64" s="65">
        <v>733.96599999999967</v>
      </c>
      <c r="Z64" s="65">
        <v>1680.3239999999996</v>
      </c>
      <c r="AA64" s="65">
        <v>417.23500000000001</v>
      </c>
      <c r="AB64" s="65">
        <v>498.1509999999999</v>
      </c>
      <c r="AC64" s="65">
        <v>0.51</v>
      </c>
      <c r="AD64" s="63">
        <f t="shared" si="5"/>
        <v>39897.15</v>
      </c>
      <c r="AE64" s="66"/>
    </row>
    <row r="65" spans="3:31" x14ac:dyDescent="0.25">
      <c r="C65" s="37"/>
      <c r="D65" s="24" t="s">
        <v>23</v>
      </c>
      <c r="E65" s="65">
        <v>15864.594999999996</v>
      </c>
      <c r="F65" s="65">
        <v>3909.404</v>
      </c>
      <c r="G65" s="65">
        <v>752.17499999999995</v>
      </c>
      <c r="H65" s="65">
        <v>621.55099999999982</v>
      </c>
      <c r="I65" s="65">
        <v>411.04200000000003</v>
      </c>
      <c r="J65" s="65">
        <v>2725.7980000000002</v>
      </c>
      <c r="K65" s="65">
        <v>693.82299999999987</v>
      </c>
      <c r="L65" s="65">
        <v>645.61200000000008</v>
      </c>
      <c r="M65" s="65">
        <v>1528.1990000000001</v>
      </c>
      <c r="N65" s="65">
        <v>1436.0679999999998</v>
      </c>
      <c r="O65" s="65">
        <v>665.02800000000002</v>
      </c>
      <c r="P65" s="65">
        <v>339.55199999999991</v>
      </c>
      <c r="Q65" s="65">
        <v>2299.5590000000007</v>
      </c>
      <c r="R65" s="65">
        <v>968.17700000000002</v>
      </c>
      <c r="S65" s="65">
        <v>470.69400000000002</v>
      </c>
      <c r="T65" s="65">
        <v>637.17200000000003</v>
      </c>
      <c r="U65" s="65">
        <v>692.11099999999988</v>
      </c>
      <c r="V65" s="65">
        <v>583.30899999999997</v>
      </c>
      <c r="W65" s="65">
        <v>1212.2159999999999</v>
      </c>
      <c r="X65" s="65">
        <v>173.88100000000003</v>
      </c>
      <c r="Y65" s="65">
        <v>742.43000000000006</v>
      </c>
      <c r="Z65" s="65">
        <v>1670.7269999999999</v>
      </c>
      <c r="AA65" s="65">
        <v>415.553</v>
      </c>
      <c r="AB65" s="65">
        <v>505.70199999999988</v>
      </c>
      <c r="AC65" s="65">
        <v>0.29900000000000004</v>
      </c>
      <c r="AD65" s="63">
        <f t="shared" si="5"/>
        <v>39964.676999999996</v>
      </c>
      <c r="AE65" s="66"/>
    </row>
    <row r="66" spans="3:31" x14ac:dyDescent="0.25">
      <c r="C66" s="37"/>
      <c r="D66" s="24" t="s">
        <v>24</v>
      </c>
      <c r="E66" s="65">
        <v>17138.545999999998</v>
      </c>
      <c r="F66" s="65">
        <v>4187.3429999999989</v>
      </c>
      <c r="G66" s="65">
        <v>772.85499999999968</v>
      </c>
      <c r="H66" s="65">
        <v>669.21899999999982</v>
      </c>
      <c r="I66" s="65">
        <v>462.065</v>
      </c>
      <c r="J66" s="65">
        <v>2875.52</v>
      </c>
      <c r="K66" s="65">
        <v>716.66799999999978</v>
      </c>
      <c r="L66" s="65">
        <v>689.44500000000005</v>
      </c>
      <c r="M66" s="65">
        <v>1665.1499999999996</v>
      </c>
      <c r="N66" s="65">
        <v>1557.6179999999999</v>
      </c>
      <c r="O66" s="65">
        <v>731.64399999999978</v>
      </c>
      <c r="P66" s="65">
        <v>359.99599999999998</v>
      </c>
      <c r="Q66" s="65">
        <v>2450.277000000001</v>
      </c>
      <c r="R66" s="65">
        <v>1008.3909999999997</v>
      </c>
      <c r="S66" s="65">
        <v>542.62899999999979</v>
      </c>
      <c r="T66" s="65">
        <v>730.86900000000003</v>
      </c>
      <c r="U66" s="65">
        <v>739.51699999999994</v>
      </c>
      <c r="V66" s="65">
        <v>575.93499999999995</v>
      </c>
      <c r="W66" s="65">
        <v>1226.9169999999997</v>
      </c>
      <c r="X66" s="65">
        <v>170.32399999999998</v>
      </c>
      <c r="Y66" s="65">
        <v>830.26499999999999</v>
      </c>
      <c r="Z66" s="65">
        <v>1756.4070000000002</v>
      </c>
      <c r="AA66" s="65">
        <v>434.98400000000004</v>
      </c>
      <c r="AB66" s="65">
        <v>515.55599999999993</v>
      </c>
      <c r="AC66" s="65"/>
      <c r="AD66" s="63">
        <f t="shared" si="5"/>
        <v>42808.139999999985</v>
      </c>
      <c r="AE66" s="66"/>
    </row>
    <row r="67" spans="3:31" x14ac:dyDescent="0.25">
      <c r="C67" s="37"/>
      <c r="D67" s="24" t="s">
        <v>25</v>
      </c>
      <c r="E67" s="65">
        <v>17657.017000000003</v>
      </c>
      <c r="F67" s="65">
        <v>4122.5569999999998</v>
      </c>
      <c r="G67" s="65">
        <v>771.4820000000002</v>
      </c>
      <c r="H67" s="65">
        <v>644.00499999999988</v>
      </c>
      <c r="I67" s="65">
        <v>433.77199999999993</v>
      </c>
      <c r="J67" s="65">
        <v>2876.8729999999996</v>
      </c>
      <c r="K67" s="65">
        <v>721.08700000000022</v>
      </c>
      <c r="L67" s="65">
        <v>685.65100000000029</v>
      </c>
      <c r="M67" s="65">
        <v>1659.4620000000002</v>
      </c>
      <c r="N67" s="65">
        <v>1509.0129999999997</v>
      </c>
      <c r="O67" s="65">
        <v>735.02099999999996</v>
      </c>
      <c r="P67" s="65">
        <v>363.28199999999993</v>
      </c>
      <c r="Q67" s="65">
        <v>2515.5359999999991</v>
      </c>
      <c r="R67" s="65">
        <v>1082.29</v>
      </c>
      <c r="S67" s="65">
        <v>555.81799999999987</v>
      </c>
      <c r="T67" s="65">
        <v>732.65700000000004</v>
      </c>
      <c r="U67" s="65">
        <v>738.00199999999995</v>
      </c>
      <c r="V67" s="65">
        <v>576.95200000000011</v>
      </c>
      <c r="W67" s="65">
        <v>1269.8990000000001</v>
      </c>
      <c r="X67" s="65">
        <v>175.61600000000001</v>
      </c>
      <c r="Y67" s="65">
        <v>786.57999999999981</v>
      </c>
      <c r="Z67" s="65">
        <v>1774.4360000000004</v>
      </c>
      <c r="AA67" s="65">
        <v>440.93800000000005</v>
      </c>
      <c r="AB67" s="65">
        <v>512.85699999999986</v>
      </c>
      <c r="AC67" s="65"/>
      <c r="AD67" s="63">
        <f t="shared" si="5"/>
        <v>43340.803</v>
      </c>
      <c r="AE67" s="66"/>
    </row>
    <row r="68" spans="3:31" x14ac:dyDescent="0.25">
      <c r="C68" s="37"/>
      <c r="D68" s="24" t="s">
        <v>26</v>
      </c>
      <c r="E68" s="65">
        <v>15997.669999999998</v>
      </c>
      <c r="F68" s="65">
        <v>3812.4429999999998</v>
      </c>
      <c r="G68" s="65">
        <v>712.74600000000009</v>
      </c>
      <c r="H68" s="65">
        <v>589.79099999999994</v>
      </c>
      <c r="I68" s="65">
        <v>416.96</v>
      </c>
      <c r="J68" s="65">
        <v>2624.0910000000008</v>
      </c>
      <c r="K68" s="65">
        <v>656.51700000000028</v>
      </c>
      <c r="L68" s="65">
        <v>610.5179999999998</v>
      </c>
      <c r="M68" s="65">
        <v>1405.5360000000001</v>
      </c>
      <c r="N68" s="65">
        <v>1432.8469999999998</v>
      </c>
      <c r="O68" s="65">
        <v>677.8649999999999</v>
      </c>
      <c r="P68" s="65">
        <v>333.61299999999989</v>
      </c>
      <c r="Q68" s="65">
        <v>2325.0770000000002</v>
      </c>
      <c r="R68" s="65">
        <v>1011.11</v>
      </c>
      <c r="S68" s="65">
        <v>490.20499999999998</v>
      </c>
      <c r="T68" s="65">
        <v>626.8449999999998</v>
      </c>
      <c r="U68" s="65">
        <v>658.56999999999982</v>
      </c>
      <c r="V68" s="65">
        <v>532.89399999999989</v>
      </c>
      <c r="W68" s="65">
        <v>1168.5619999999999</v>
      </c>
      <c r="X68" s="65">
        <v>157.99700000000001</v>
      </c>
      <c r="Y68" s="65">
        <v>706.31099999999992</v>
      </c>
      <c r="Z68" s="65">
        <v>1614.7619999999997</v>
      </c>
      <c r="AA68" s="65">
        <v>404.97499999999997</v>
      </c>
      <c r="AB68" s="65">
        <v>477.88300000000004</v>
      </c>
      <c r="AC68" s="65"/>
      <c r="AD68" s="63">
        <f t="shared" si="5"/>
        <v>39445.788000000008</v>
      </c>
      <c r="AE68" s="66"/>
    </row>
    <row r="69" spans="3:31" x14ac:dyDescent="0.25">
      <c r="C69" s="37"/>
      <c r="D69" s="24" t="s">
        <v>27</v>
      </c>
      <c r="E69" s="65">
        <v>16495.575999999997</v>
      </c>
      <c r="F69" s="65">
        <v>6925.4979999999996</v>
      </c>
      <c r="G69" s="65">
        <v>725.12899999999991</v>
      </c>
      <c r="H69" s="65">
        <v>601.06299999999999</v>
      </c>
      <c r="I69" s="65">
        <v>417.51299999999992</v>
      </c>
      <c r="J69" s="65">
        <v>2723.530999999999</v>
      </c>
      <c r="K69" s="65">
        <v>663.69399999999996</v>
      </c>
      <c r="L69" s="65">
        <v>628.60399999999993</v>
      </c>
      <c r="M69" s="65">
        <v>1447.3790000000006</v>
      </c>
      <c r="N69" s="65">
        <v>1424.3969999999999</v>
      </c>
      <c r="O69" s="65">
        <v>693.60799999999995</v>
      </c>
      <c r="P69" s="65">
        <v>331.38899999999995</v>
      </c>
      <c r="Q69" s="65">
        <v>2441.6369999999993</v>
      </c>
      <c r="R69" s="65">
        <v>1078.4699999999998</v>
      </c>
      <c r="S69" s="65">
        <v>499.71899999999994</v>
      </c>
      <c r="T69" s="65">
        <v>679.75799999999992</v>
      </c>
      <c r="U69" s="65">
        <v>716.94199999999989</v>
      </c>
      <c r="V69" s="65">
        <v>552.93899999999985</v>
      </c>
      <c r="W69" s="65">
        <v>1226.1589999999999</v>
      </c>
      <c r="X69" s="65">
        <v>167.00899999999999</v>
      </c>
      <c r="Y69" s="65">
        <v>723.55600000000004</v>
      </c>
      <c r="Z69" s="65">
        <v>1620.5409999999997</v>
      </c>
      <c r="AA69" s="65">
        <v>422.74700000000001</v>
      </c>
      <c r="AB69" s="65">
        <v>503.03199999999981</v>
      </c>
      <c r="AC69" s="65"/>
      <c r="AD69" s="63">
        <f t="shared" si="5"/>
        <v>43709.889999999992</v>
      </c>
      <c r="AE69" s="66"/>
    </row>
    <row r="70" spans="3:31" x14ac:dyDescent="0.25">
      <c r="C70" s="37"/>
      <c r="D70" s="24" t="s">
        <v>28</v>
      </c>
      <c r="E70" s="65">
        <v>16187.449000000002</v>
      </c>
      <c r="F70" s="65">
        <v>3944.7209999999986</v>
      </c>
      <c r="G70" s="65">
        <v>736.4640000000004</v>
      </c>
      <c r="H70" s="65">
        <v>611.26100000000008</v>
      </c>
      <c r="I70" s="65">
        <v>413.43299999999994</v>
      </c>
      <c r="J70" s="65">
        <v>2764.3959999999997</v>
      </c>
      <c r="K70" s="65">
        <v>675.87</v>
      </c>
      <c r="L70" s="65">
        <v>642.0179999999998</v>
      </c>
      <c r="M70" s="65">
        <v>1462.0540000000001</v>
      </c>
      <c r="N70" s="65">
        <v>1443.3609999999996</v>
      </c>
      <c r="O70" s="65">
        <v>709.63200000000006</v>
      </c>
      <c r="P70" s="65">
        <v>349.30599999999993</v>
      </c>
      <c r="Q70" s="65">
        <v>2453.1789999999996</v>
      </c>
      <c r="R70" s="65">
        <v>1077.5269999999998</v>
      </c>
      <c r="S70" s="65">
        <v>512.79200000000014</v>
      </c>
      <c r="T70" s="65">
        <v>698.56</v>
      </c>
      <c r="U70" s="65">
        <v>727.5139999999999</v>
      </c>
      <c r="V70" s="65">
        <v>552.77699999999993</v>
      </c>
      <c r="W70" s="65">
        <v>1251.98</v>
      </c>
      <c r="X70" s="65">
        <v>178.78699999999998</v>
      </c>
      <c r="Y70" s="65">
        <v>733.93099999999981</v>
      </c>
      <c r="Z70" s="65">
        <v>1662.4260000000004</v>
      </c>
      <c r="AA70" s="65">
        <v>425.44199999999989</v>
      </c>
      <c r="AB70" s="65">
        <v>500.98500000000001</v>
      </c>
      <c r="AC70" s="65"/>
      <c r="AD70" s="63">
        <f t="shared" si="5"/>
        <v>40715.865000000005</v>
      </c>
      <c r="AE70" s="66"/>
    </row>
    <row r="71" spans="3:31" x14ac:dyDescent="0.25">
      <c r="C71" s="37"/>
      <c r="D71" s="24" t="s">
        <v>29</v>
      </c>
      <c r="E71" s="65">
        <v>15915.455000000002</v>
      </c>
      <c r="F71" s="65">
        <v>4162.5920000000015</v>
      </c>
      <c r="G71" s="65">
        <v>768.75300000000004</v>
      </c>
      <c r="H71" s="65">
        <v>639.57899999999995</v>
      </c>
      <c r="I71" s="65">
        <v>441.99899999999997</v>
      </c>
      <c r="J71" s="65">
        <v>2944.9760000000006</v>
      </c>
      <c r="K71" s="65">
        <v>703.41200000000003</v>
      </c>
      <c r="L71" s="65">
        <v>680.28899999999987</v>
      </c>
      <c r="M71" s="65">
        <v>1560.8369999999998</v>
      </c>
      <c r="N71" s="65">
        <v>1517.7749999999996</v>
      </c>
      <c r="O71" s="65">
        <v>721.12400000000002</v>
      </c>
      <c r="P71" s="65">
        <v>384.62700000000001</v>
      </c>
      <c r="Q71" s="65">
        <v>2572.0000000000009</v>
      </c>
      <c r="R71" s="65">
        <v>1175.2439999999997</v>
      </c>
      <c r="S71" s="65">
        <v>548.1339999999999</v>
      </c>
      <c r="T71" s="65">
        <v>738.30699999999979</v>
      </c>
      <c r="U71" s="65">
        <v>771.23199999999986</v>
      </c>
      <c r="V71" s="65">
        <v>573.42199999999968</v>
      </c>
      <c r="W71" s="65">
        <v>1334.8870000000002</v>
      </c>
      <c r="X71" s="65">
        <v>174.523</v>
      </c>
      <c r="Y71" s="65">
        <v>753.649</v>
      </c>
      <c r="Z71" s="65">
        <v>1750.5579999999998</v>
      </c>
      <c r="AA71" s="65">
        <v>453.05399999999997</v>
      </c>
      <c r="AB71" s="65">
        <v>511.18299999999994</v>
      </c>
      <c r="AC71" s="65"/>
      <c r="AD71" s="63">
        <f t="shared" si="5"/>
        <v>41797.610999999997</v>
      </c>
      <c r="AE71" s="66"/>
    </row>
    <row r="72" spans="3:31" ht="15.75" thickBot="1" x14ac:dyDescent="0.3">
      <c r="C72" s="27" t="s">
        <v>35</v>
      </c>
      <c r="D72" s="28"/>
      <c r="E72" s="71">
        <f>SUM(E60:E71)</f>
        <v>192701.69900000002</v>
      </c>
      <c r="F72" s="71">
        <f t="shared" ref="F72:AC72" si="6">SUM(F60:F71)</f>
        <v>51950.744999999995</v>
      </c>
      <c r="G72" s="71">
        <f t="shared" si="6"/>
        <v>9422.4179999999997</v>
      </c>
      <c r="H72" s="71">
        <f t="shared" si="6"/>
        <v>7647.9349999999995</v>
      </c>
      <c r="I72" s="71">
        <f t="shared" si="6"/>
        <v>5591.3279999999995</v>
      </c>
      <c r="J72" s="71">
        <f t="shared" si="6"/>
        <v>32548.960000000006</v>
      </c>
      <c r="K72" s="71">
        <f t="shared" si="6"/>
        <v>8512.4679999999989</v>
      </c>
      <c r="L72" s="71">
        <f t="shared" si="6"/>
        <v>8021.0599999999995</v>
      </c>
      <c r="M72" s="71">
        <f t="shared" si="6"/>
        <v>18835.769999999997</v>
      </c>
      <c r="N72" s="71">
        <f t="shared" si="6"/>
        <v>18139.398999999998</v>
      </c>
      <c r="O72" s="71">
        <f t="shared" si="6"/>
        <v>8414.4760000000006</v>
      </c>
      <c r="P72" s="71">
        <f t="shared" si="6"/>
        <v>4334.9589999999998</v>
      </c>
      <c r="Q72" s="71">
        <f t="shared" si="6"/>
        <v>29114.281000000003</v>
      </c>
      <c r="R72" s="71">
        <f t="shared" si="6"/>
        <v>12629.264999999999</v>
      </c>
      <c r="S72" s="71">
        <f t="shared" si="6"/>
        <v>6189.701</v>
      </c>
      <c r="T72" s="71">
        <f t="shared" si="6"/>
        <v>8187.4239999999982</v>
      </c>
      <c r="U72" s="71">
        <f t="shared" si="6"/>
        <v>8743.1910000000007</v>
      </c>
      <c r="V72" s="71">
        <f t="shared" si="6"/>
        <v>7021.2759999999989</v>
      </c>
      <c r="W72" s="71">
        <f t="shared" si="6"/>
        <v>15276.741</v>
      </c>
      <c r="X72" s="71">
        <f t="shared" si="6"/>
        <v>2144.0840000000003</v>
      </c>
      <c r="Y72" s="71">
        <f t="shared" si="6"/>
        <v>9111.6129999999994</v>
      </c>
      <c r="Z72" s="71">
        <f t="shared" si="6"/>
        <v>20533.775999999998</v>
      </c>
      <c r="AA72" s="71">
        <f t="shared" si="6"/>
        <v>5256.2619999999997</v>
      </c>
      <c r="AB72" s="71">
        <f t="shared" si="6"/>
        <v>6195.6279999999988</v>
      </c>
      <c r="AC72" s="71">
        <f t="shared" si="6"/>
        <v>0.81500000000000006</v>
      </c>
      <c r="AD72" s="82">
        <f t="shared" si="5"/>
        <v>496525.27400000003</v>
      </c>
      <c r="AE72" s="66"/>
    </row>
    <row r="73" spans="3:31" x14ac:dyDescent="0.25">
      <c r="C73" s="37">
        <v>2011</v>
      </c>
      <c r="D73" s="24" t="s">
        <v>36</v>
      </c>
      <c r="E73" s="65">
        <v>15648.479000000003</v>
      </c>
      <c r="F73" s="65">
        <v>4006.4069999999997</v>
      </c>
      <c r="G73" s="65">
        <v>771.02500000000009</v>
      </c>
      <c r="H73" s="65">
        <v>603.57799999999997</v>
      </c>
      <c r="I73" s="65">
        <v>530.41899999999998</v>
      </c>
      <c r="J73" s="65">
        <v>2728.1530000000002</v>
      </c>
      <c r="K73" s="65">
        <v>672.00100000000009</v>
      </c>
      <c r="L73" s="65">
        <v>640.47500000000014</v>
      </c>
      <c r="M73" s="65">
        <v>1593.5719999999999</v>
      </c>
      <c r="N73" s="65">
        <v>1497.1280000000004</v>
      </c>
      <c r="O73" s="65">
        <v>663.42600000000004</v>
      </c>
      <c r="P73" s="65">
        <v>382.48900000000009</v>
      </c>
      <c r="Q73" s="65">
        <v>2399.4069999999997</v>
      </c>
      <c r="R73" s="65">
        <v>1122.4989999999998</v>
      </c>
      <c r="S73" s="65">
        <v>507.74399999999991</v>
      </c>
      <c r="T73" s="65">
        <v>655.43899999999996</v>
      </c>
      <c r="U73" s="65">
        <v>745.0179999999998</v>
      </c>
      <c r="V73" s="65">
        <v>563.44299999999998</v>
      </c>
      <c r="W73" s="65">
        <v>1295.5920000000003</v>
      </c>
      <c r="X73" s="65">
        <v>165.49299999999994</v>
      </c>
      <c r="Y73" s="65">
        <v>710.69699999999989</v>
      </c>
      <c r="Z73" s="65">
        <v>1638.9069999999999</v>
      </c>
      <c r="AA73" s="65">
        <v>453.40899999999999</v>
      </c>
      <c r="AB73" s="65">
        <v>487.43800000000005</v>
      </c>
      <c r="AC73" s="65">
        <v>0</v>
      </c>
      <c r="AD73" s="63">
        <f t="shared" si="5"/>
        <v>40482.237999999998</v>
      </c>
      <c r="AE73" s="66"/>
    </row>
    <row r="74" spans="3:31" x14ac:dyDescent="0.25">
      <c r="C74" s="37"/>
      <c r="D74" s="24" t="s">
        <v>19</v>
      </c>
      <c r="E74" s="65">
        <v>13397.954000000002</v>
      </c>
      <c r="F74" s="65">
        <v>3704.7910000000011</v>
      </c>
      <c r="G74" s="65">
        <v>699.4380000000001</v>
      </c>
      <c r="H74" s="65">
        <v>538.51599999999985</v>
      </c>
      <c r="I74" s="65">
        <v>460.55899999999997</v>
      </c>
      <c r="J74" s="65">
        <v>2431.4390000000003</v>
      </c>
      <c r="K74" s="65">
        <v>617.08600000000013</v>
      </c>
      <c r="L74" s="65">
        <v>593.43200000000002</v>
      </c>
      <c r="M74" s="65">
        <v>1504.7879999999996</v>
      </c>
      <c r="N74" s="65">
        <v>1414.5740000000003</v>
      </c>
      <c r="O74" s="65">
        <v>595.47099999999989</v>
      </c>
      <c r="P74" s="65">
        <v>359.01400000000001</v>
      </c>
      <c r="Q74" s="65">
        <v>2246.8519999999994</v>
      </c>
      <c r="R74" s="65">
        <v>1062.8639999999998</v>
      </c>
      <c r="S74" s="65">
        <v>460.86900000000009</v>
      </c>
      <c r="T74" s="65">
        <v>596.37799999999982</v>
      </c>
      <c r="U74" s="65">
        <v>661.31400000000008</v>
      </c>
      <c r="V74" s="65">
        <v>508.11200000000002</v>
      </c>
      <c r="W74" s="65">
        <v>1187.1020000000001</v>
      </c>
      <c r="X74" s="65">
        <v>147.447</v>
      </c>
      <c r="Y74" s="65">
        <v>605.76299999999981</v>
      </c>
      <c r="Z74" s="65">
        <v>1459.1409999999998</v>
      </c>
      <c r="AA74" s="65">
        <v>392.32</v>
      </c>
      <c r="AB74" s="65">
        <v>442.64800000000002</v>
      </c>
      <c r="AC74" s="65">
        <v>0</v>
      </c>
      <c r="AD74" s="63">
        <f t="shared" si="5"/>
        <v>36087.87200000001</v>
      </c>
      <c r="AE74" s="66"/>
    </row>
    <row r="75" spans="3:31" x14ac:dyDescent="0.25">
      <c r="C75" s="37"/>
      <c r="D75" s="24" t="s">
        <v>20</v>
      </c>
      <c r="E75" s="65">
        <v>16757.515999999989</v>
      </c>
      <c r="F75" s="65">
        <v>4242.1709999999994</v>
      </c>
      <c r="G75" s="65">
        <v>784.60099999999989</v>
      </c>
      <c r="H75" s="65">
        <v>642.27099999999984</v>
      </c>
      <c r="I75" s="65">
        <v>436.03699999999998</v>
      </c>
      <c r="J75" s="65">
        <v>2977.2190000000005</v>
      </c>
      <c r="K75" s="65">
        <v>704.62299999999993</v>
      </c>
      <c r="L75" s="65">
        <v>694.80400000000009</v>
      </c>
      <c r="M75" s="65">
        <v>1565.806</v>
      </c>
      <c r="N75" s="65">
        <v>1549.7399999999996</v>
      </c>
      <c r="O75" s="65">
        <v>717.86999999999989</v>
      </c>
      <c r="P75" s="65">
        <v>396.35900000000004</v>
      </c>
      <c r="Q75" s="65">
        <v>2630.7439999999997</v>
      </c>
      <c r="R75" s="65">
        <v>1179.9179999999999</v>
      </c>
      <c r="S75" s="65">
        <v>536.47099999999978</v>
      </c>
      <c r="T75" s="65">
        <v>710.96199999999988</v>
      </c>
      <c r="U75" s="65">
        <v>745.95399999999995</v>
      </c>
      <c r="V75" s="65">
        <v>581.2299999999999</v>
      </c>
      <c r="W75" s="65">
        <v>1366.396</v>
      </c>
      <c r="X75" s="65">
        <v>177.32199999999997</v>
      </c>
      <c r="Y75" s="65">
        <v>758.80400000000009</v>
      </c>
      <c r="Z75" s="65">
        <v>1705.3210000000001</v>
      </c>
      <c r="AA75" s="65">
        <v>438.54</v>
      </c>
      <c r="AB75" s="65">
        <v>515.28099999999995</v>
      </c>
      <c r="AC75" s="65">
        <v>0</v>
      </c>
      <c r="AD75" s="63">
        <f t="shared" si="5"/>
        <v>42815.959999999992</v>
      </c>
      <c r="AE75" s="66"/>
    </row>
    <row r="76" spans="3:31" x14ac:dyDescent="0.25">
      <c r="C76" s="37"/>
      <c r="D76" s="24" t="s">
        <v>21</v>
      </c>
      <c r="E76" s="65">
        <v>15459.377999999997</v>
      </c>
      <c r="F76" s="65">
        <v>3814.4150000000013</v>
      </c>
      <c r="G76" s="65">
        <v>699.2059999999999</v>
      </c>
      <c r="H76" s="65">
        <v>576.56399999999996</v>
      </c>
      <c r="I76" s="65">
        <v>393.154</v>
      </c>
      <c r="J76" s="65">
        <v>2765.53</v>
      </c>
      <c r="K76" s="65">
        <v>630.75400000000025</v>
      </c>
      <c r="L76" s="65">
        <v>613.48500000000013</v>
      </c>
      <c r="M76" s="65">
        <v>1418.4359999999999</v>
      </c>
      <c r="N76" s="65">
        <v>1399.4569999999999</v>
      </c>
      <c r="O76" s="65">
        <v>635.35100000000011</v>
      </c>
      <c r="P76" s="65">
        <v>346.036</v>
      </c>
      <c r="Q76" s="65">
        <v>2465.7040000000002</v>
      </c>
      <c r="R76" s="65">
        <v>1084.3939999999998</v>
      </c>
      <c r="S76" s="65">
        <v>371.31099999999998</v>
      </c>
      <c r="T76" s="65">
        <v>639.79300000000012</v>
      </c>
      <c r="U76" s="65">
        <v>628.11099999999999</v>
      </c>
      <c r="V76" s="65">
        <v>518.10799999999995</v>
      </c>
      <c r="W76" s="65">
        <v>1135.6729999999998</v>
      </c>
      <c r="X76" s="65">
        <v>155.69200000000001</v>
      </c>
      <c r="Y76" s="65">
        <v>682.38300000000015</v>
      </c>
      <c r="Z76" s="65">
        <v>1556.3319999999994</v>
      </c>
      <c r="AA76" s="65">
        <v>412.75200000000001</v>
      </c>
      <c r="AB76" s="65">
        <v>463.72099999999989</v>
      </c>
      <c r="AC76" s="65">
        <v>0</v>
      </c>
      <c r="AD76" s="63">
        <f t="shared" si="5"/>
        <v>38865.74</v>
      </c>
      <c r="AE76" s="66"/>
    </row>
    <row r="77" spans="3:31" x14ac:dyDescent="0.25">
      <c r="C77" s="37"/>
      <c r="D77" s="24" t="s">
        <v>22</v>
      </c>
      <c r="E77" s="65">
        <v>14876.053000000002</v>
      </c>
      <c r="F77" s="65">
        <v>3851.5429999999997</v>
      </c>
      <c r="G77" s="65">
        <v>719.12699999999995</v>
      </c>
      <c r="H77" s="65">
        <v>598.5859999999999</v>
      </c>
      <c r="I77" s="65">
        <v>380.41700000000003</v>
      </c>
      <c r="J77" s="65">
        <v>2967.5859999999998</v>
      </c>
      <c r="K77" s="65">
        <v>650.77400000000023</v>
      </c>
      <c r="L77" s="65">
        <v>635.28900000000021</v>
      </c>
      <c r="M77" s="65">
        <v>1447.89</v>
      </c>
      <c r="N77" s="65">
        <v>1454.9070000000008</v>
      </c>
      <c r="O77" s="65">
        <v>669.86399999999992</v>
      </c>
      <c r="P77" s="65">
        <v>342.15399999999994</v>
      </c>
      <c r="Q77" s="65">
        <v>2535.652000000001</v>
      </c>
      <c r="R77" s="65">
        <v>1105.9219999999998</v>
      </c>
      <c r="S77" s="65">
        <v>504.02499999999998</v>
      </c>
      <c r="T77" s="65">
        <v>646.80899999999997</v>
      </c>
      <c r="U77" s="65">
        <v>672.26499999999999</v>
      </c>
      <c r="V77" s="65">
        <v>523.86199999999997</v>
      </c>
      <c r="W77" s="65">
        <v>1249.1070000000004</v>
      </c>
      <c r="X77" s="65">
        <v>157.92500000000001</v>
      </c>
      <c r="Y77" s="65">
        <v>709.53500000000031</v>
      </c>
      <c r="Z77" s="65">
        <v>1594.6949999999997</v>
      </c>
      <c r="AA77" s="65">
        <v>419.55499999999989</v>
      </c>
      <c r="AB77" s="65">
        <v>478.11899999999986</v>
      </c>
      <c r="AC77" s="65">
        <v>0</v>
      </c>
      <c r="AD77" s="63">
        <f t="shared" si="5"/>
        <v>39191.661000000015</v>
      </c>
      <c r="AE77" s="66"/>
    </row>
    <row r="78" spans="3:31" x14ac:dyDescent="0.25">
      <c r="C78" s="37"/>
      <c r="D78" s="24" t="s">
        <v>23</v>
      </c>
      <c r="E78" s="65">
        <v>14616.690999999999</v>
      </c>
      <c r="F78" s="65">
        <v>3663.5640000000003</v>
      </c>
      <c r="G78" s="65">
        <v>681.98599999999976</v>
      </c>
      <c r="H78" s="65">
        <v>556.34499999999991</v>
      </c>
      <c r="I78" s="65">
        <v>364.83800000000002</v>
      </c>
      <c r="J78" s="65">
        <v>2845.17</v>
      </c>
      <c r="K78" s="65">
        <v>616.53</v>
      </c>
      <c r="L78" s="65">
        <v>598.5329999999999</v>
      </c>
      <c r="M78" s="65">
        <v>1371.7320000000004</v>
      </c>
      <c r="N78" s="65">
        <v>1377.7070000000003</v>
      </c>
      <c r="O78" s="65">
        <v>630.22099999999978</v>
      </c>
      <c r="P78" s="65">
        <v>660.45300000000009</v>
      </c>
      <c r="Q78" s="65">
        <v>2376.5439999999999</v>
      </c>
      <c r="R78" s="65">
        <v>1060.8599999999999</v>
      </c>
      <c r="S78" s="65">
        <v>488.89499999999998</v>
      </c>
      <c r="T78" s="65">
        <v>597.41800000000001</v>
      </c>
      <c r="U78" s="65">
        <v>639.5920000000001</v>
      </c>
      <c r="V78" s="65">
        <v>498.34899999999999</v>
      </c>
      <c r="W78" s="65">
        <v>1166.875</v>
      </c>
      <c r="X78" s="65">
        <v>152.37899999999999</v>
      </c>
      <c r="Y78" s="65">
        <v>668.62099999999987</v>
      </c>
      <c r="Z78" s="65">
        <v>1464.96</v>
      </c>
      <c r="AA78" s="65">
        <v>376.55799999999999</v>
      </c>
      <c r="AB78" s="65">
        <v>443.76499999999999</v>
      </c>
      <c r="AC78" s="65">
        <v>3.0000000000000001E-3</v>
      </c>
      <c r="AD78" s="63">
        <f t="shared" si="5"/>
        <v>37918.588999999993</v>
      </c>
      <c r="AE78" s="66"/>
    </row>
    <row r="79" spans="3:31" x14ac:dyDescent="0.25">
      <c r="C79" s="37"/>
      <c r="D79" s="24" t="s">
        <v>24</v>
      </c>
      <c r="E79" s="65">
        <v>14523.154</v>
      </c>
      <c r="F79" s="65">
        <v>3716.9429999999993</v>
      </c>
      <c r="G79" s="65">
        <v>690.13299999999992</v>
      </c>
      <c r="H79" s="65">
        <v>563.096</v>
      </c>
      <c r="I79" s="65">
        <v>380.77199999999999</v>
      </c>
      <c r="J79" s="65">
        <v>2816.6570000000006</v>
      </c>
      <c r="K79" s="65">
        <v>637.81899999999996</v>
      </c>
      <c r="L79" s="65">
        <v>605.2489999999998</v>
      </c>
      <c r="M79" s="65">
        <v>1350.9989999999998</v>
      </c>
      <c r="N79" s="65">
        <v>1393.0079999999998</v>
      </c>
      <c r="O79" s="65">
        <v>631.99400000000014</v>
      </c>
      <c r="P79" s="65">
        <v>322.72999999999996</v>
      </c>
      <c r="Q79" s="65">
        <v>2393.0590000000007</v>
      </c>
      <c r="R79" s="65">
        <v>1060.4539999999995</v>
      </c>
      <c r="S79" s="65">
        <v>493.49199999999996</v>
      </c>
      <c r="T79" s="65">
        <v>607.62300000000005</v>
      </c>
      <c r="U79" s="65">
        <v>465.78699999999998</v>
      </c>
      <c r="V79" s="65">
        <v>373.69799999999998</v>
      </c>
      <c r="W79" s="65">
        <v>923.35599999999988</v>
      </c>
      <c r="X79" s="65">
        <v>96.293000000000021</v>
      </c>
      <c r="Y79" s="65">
        <v>670.47799999999984</v>
      </c>
      <c r="Z79" s="65">
        <v>1454.1010000000001</v>
      </c>
      <c r="AA79" s="65">
        <v>367.9559999999999</v>
      </c>
      <c r="AB79" s="65">
        <v>442.18099999999998</v>
      </c>
      <c r="AC79" s="65"/>
      <c r="AD79" s="63">
        <f t="shared" si="5"/>
        <v>36981.031999999992</v>
      </c>
      <c r="AE79" s="66"/>
    </row>
    <row r="80" spans="3:31" x14ac:dyDescent="0.25">
      <c r="C80" s="37"/>
      <c r="D80" s="24" t="s">
        <v>25</v>
      </c>
      <c r="E80" s="65">
        <v>15549.052000000005</v>
      </c>
      <c r="F80" s="65">
        <v>3803.9629999999993</v>
      </c>
      <c r="G80" s="65">
        <v>711.00599999999997</v>
      </c>
      <c r="H80" s="65">
        <v>580.44899999999996</v>
      </c>
      <c r="I80" s="65">
        <v>379.77199999999999</v>
      </c>
      <c r="J80" s="65">
        <v>3000.5329999999999</v>
      </c>
      <c r="K80" s="65">
        <v>653.47</v>
      </c>
      <c r="L80" s="65">
        <v>640.30200000000002</v>
      </c>
      <c r="M80" s="65">
        <v>1378.9869999999999</v>
      </c>
      <c r="N80" s="65">
        <v>1409.3</v>
      </c>
      <c r="O80" s="65">
        <v>656.33099999999979</v>
      </c>
      <c r="P80" s="65">
        <v>333.46599999999995</v>
      </c>
      <c r="Q80" s="65">
        <v>2451.1759999999999</v>
      </c>
      <c r="R80" s="65">
        <v>1084.8750000000002</v>
      </c>
      <c r="S80" s="65">
        <v>499.27899999999994</v>
      </c>
      <c r="T80" s="65">
        <v>634.90600000000006</v>
      </c>
      <c r="U80" s="65">
        <v>481.85099999999994</v>
      </c>
      <c r="V80" s="65">
        <v>391.60600000000011</v>
      </c>
      <c r="W80" s="65">
        <v>969.399</v>
      </c>
      <c r="X80" s="65">
        <v>105.73699999999999</v>
      </c>
      <c r="Y80" s="65">
        <v>727.20100000000014</v>
      </c>
      <c r="Z80" s="65">
        <v>1520.3069999999996</v>
      </c>
      <c r="AA80" s="65">
        <v>395.98200000000003</v>
      </c>
      <c r="AB80" s="65">
        <v>468.13299999999992</v>
      </c>
      <c r="AC80" s="65"/>
      <c r="AD80" s="63">
        <f t="shared" si="5"/>
        <v>38827.083000000013</v>
      </c>
      <c r="AE80" s="66"/>
    </row>
    <row r="81" spans="3:31" x14ac:dyDescent="0.25">
      <c r="C81" s="37"/>
      <c r="D81" s="24" t="s">
        <v>26</v>
      </c>
      <c r="E81" s="65">
        <v>14364.904999999999</v>
      </c>
      <c r="F81" s="65">
        <v>3479.9350000000004</v>
      </c>
      <c r="G81" s="65">
        <v>663.03699999999981</v>
      </c>
      <c r="H81" s="65">
        <v>533.11399999999992</v>
      </c>
      <c r="I81" s="65">
        <v>360.42799999999977</v>
      </c>
      <c r="J81" s="65">
        <v>2741.3369999999991</v>
      </c>
      <c r="K81" s="65">
        <v>596.97900000000016</v>
      </c>
      <c r="L81" s="65">
        <v>580.33200000000022</v>
      </c>
      <c r="M81" s="65">
        <v>1263.4619999999998</v>
      </c>
      <c r="N81" s="65">
        <v>1193.2290000000003</v>
      </c>
      <c r="O81" s="65">
        <v>598.04700000000003</v>
      </c>
      <c r="P81" s="65">
        <v>309.50999999999993</v>
      </c>
      <c r="Q81" s="65">
        <v>2249.39</v>
      </c>
      <c r="R81" s="65">
        <v>984.01400000000012</v>
      </c>
      <c r="S81" s="65">
        <v>416.71999999999991</v>
      </c>
      <c r="T81" s="65">
        <v>591.14599999999984</v>
      </c>
      <c r="U81" s="65">
        <v>743.30399999999997</v>
      </c>
      <c r="V81" s="65">
        <v>372.44899999999996</v>
      </c>
      <c r="W81" s="65">
        <v>879.39100000000019</v>
      </c>
      <c r="X81" s="65">
        <v>98.898999999999987</v>
      </c>
      <c r="Y81" s="65">
        <v>661.07299999999987</v>
      </c>
      <c r="Z81" s="65">
        <v>1337.3600000000001</v>
      </c>
      <c r="AA81" s="65">
        <v>365.91600000000005</v>
      </c>
      <c r="AB81" s="65">
        <v>422.71300000000014</v>
      </c>
      <c r="AC81" s="65"/>
      <c r="AD81" s="63">
        <f t="shared" si="5"/>
        <v>35806.689999999995</v>
      </c>
      <c r="AE81" s="66"/>
    </row>
    <row r="82" spans="3:31" x14ac:dyDescent="0.25">
      <c r="C82" s="37"/>
      <c r="D82" s="24" t="s">
        <v>27</v>
      </c>
      <c r="E82" s="65">
        <v>13525.657999999999</v>
      </c>
      <c r="F82" s="65">
        <v>3351.7620000000002</v>
      </c>
      <c r="G82" s="65">
        <v>564.55499999999984</v>
      </c>
      <c r="H82" s="65">
        <v>496.06</v>
      </c>
      <c r="I82" s="65">
        <v>337.19299999999993</v>
      </c>
      <c r="J82" s="65">
        <v>2723.8100000000004</v>
      </c>
      <c r="K82" s="65">
        <v>578.36699999999985</v>
      </c>
      <c r="L82" s="65">
        <v>542.71600000000012</v>
      </c>
      <c r="M82" s="65">
        <v>1344.1380000000001</v>
      </c>
      <c r="N82" s="65">
        <v>1304.2760000000001</v>
      </c>
      <c r="O82" s="65">
        <v>587.79399999999998</v>
      </c>
      <c r="P82" s="65">
        <v>293.72199999999998</v>
      </c>
      <c r="Q82" s="65">
        <v>2223.6789999999992</v>
      </c>
      <c r="R82" s="65">
        <v>899.13800000000015</v>
      </c>
      <c r="S82" s="65">
        <v>419.36699999999996</v>
      </c>
      <c r="T82" s="65">
        <v>582.98900000000015</v>
      </c>
      <c r="U82" s="65">
        <v>639.56799999999998</v>
      </c>
      <c r="V82" s="65">
        <v>491.14400000000006</v>
      </c>
      <c r="W82" s="65">
        <v>1135.4329999999998</v>
      </c>
      <c r="X82" s="65">
        <v>146.37500000000003</v>
      </c>
      <c r="Y82" s="65">
        <v>614.51299999999992</v>
      </c>
      <c r="Z82" s="65">
        <v>1546.0320000000002</v>
      </c>
      <c r="AA82" s="65">
        <v>332.99200000000013</v>
      </c>
      <c r="AB82" s="65">
        <v>396.29300000000001</v>
      </c>
      <c r="AC82" s="65">
        <v>1.4E-2</v>
      </c>
      <c r="AD82" s="63">
        <f t="shared" si="5"/>
        <v>35077.588000000003</v>
      </c>
      <c r="AE82" s="66"/>
    </row>
    <row r="83" spans="3:31" x14ac:dyDescent="0.25">
      <c r="C83" s="37"/>
      <c r="D83" s="24" t="s">
        <v>28</v>
      </c>
      <c r="E83" s="65">
        <v>14684.317000000001</v>
      </c>
      <c r="F83" s="65">
        <v>3290.2200000000012</v>
      </c>
      <c r="G83" s="65">
        <v>520.38199999999995</v>
      </c>
      <c r="H83" s="65">
        <v>493.84899999999999</v>
      </c>
      <c r="I83" s="65">
        <v>322.18200000000002</v>
      </c>
      <c r="J83" s="65">
        <v>2634.5840000000007</v>
      </c>
      <c r="K83" s="65">
        <v>527.85499999999979</v>
      </c>
      <c r="L83" s="65">
        <v>501.95900000000006</v>
      </c>
      <c r="M83" s="65">
        <v>1392.3070000000002</v>
      </c>
      <c r="N83" s="65">
        <v>1246.9529999999997</v>
      </c>
      <c r="O83" s="65">
        <v>551.38099999999986</v>
      </c>
      <c r="P83" s="65">
        <v>251.14000000000004</v>
      </c>
      <c r="Q83" s="65">
        <v>2318.0050000000015</v>
      </c>
      <c r="R83" s="65">
        <v>964.2639999999999</v>
      </c>
      <c r="S83" s="65">
        <v>465.17500000000013</v>
      </c>
      <c r="T83" s="65">
        <v>569.34199999999987</v>
      </c>
      <c r="U83" s="65">
        <v>694.17399999999986</v>
      </c>
      <c r="V83" s="65">
        <v>505.38</v>
      </c>
      <c r="W83" s="65">
        <v>1179.9120000000003</v>
      </c>
      <c r="X83" s="65">
        <v>155.98899999999998</v>
      </c>
      <c r="Y83" s="65">
        <v>610.57199999999978</v>
      </c>
      <c r="Z83" s="65">
        <v>1378.6419999999998</v>
      </c>
      <c r="AA83" s="65">
        <v>307.35000000000002</v>
      </c>
      <c r="AB83" s="65">
        <v>391.91399999999993</v>
      </c>
      <c r="AC83" s="65">
        <v>2.4999999999999998E-2</v>
      </c>
      <c r="AD83" s="63">
        <f t="shared" si="5"/>
        <v>35957.873000000007</v>
      </c>
      <c r="AE83" s="66"/>
    </row>
    <row r="84" spans="3:31" x14ac:dyDescent="0.25">
      <c r="C84" s="37"/>
      <c r="D84" s="24" t="s">
        <v>29</v>
      </c>
      <c r="E84" s="65">
        <v>14502.004000000001</v>
      </c>
      <c r="F84" s="65">
        <v>3546.8709999999987</v>
      </c>
      <c r="G84" s="65">
        <v>524.63300000000004</v>
      </c>
      <c r="H84" s="65">
        <v>518.54799999999989</v>
      </c>
      <c r="I84" s="65">
        <v>350.87199999999996</v>
      </c>
      <c r="J84" s="65">
        <v>2779.2829999999999</v>
      </c>
      <c r="K84" s="65">
        <v>554.59599999999989</v>
      </c>
      <c r="L84" s="65">
        <v>522.86099999999988</v>
      </c>
      <c r="M84" s="65">
        <v>1451.0600000000002</v>
      </c>
      <c r="N84" s="65">
        <v>1321.3800000000006</v>
      </c>
      <c r="O84" s="65">
        <v>541.29200000000003</v>
      </c>
      <c r="P84" s="65">
        <v>268.226</v>
      </c>
      <c r="Q84" s="65">
        <v>2380.7569999999996</v>
      </c>
      <c r="R84" s="65">
        <v>1001.088</v>
      </c>
      <c r="S84" s="65">
        <v>505.7650000000001</v>
      </c>
      <c r="T84" s="65">
        <v>668.31000000000006</v>
      </c>
      <c r="U84" s="65">
        <v>729.34599999999989</v>
      </c>
      <c r="V84" s="65">
        <v>524.55799999999999</v>
      </c>
      <c r="W84" s="65">
        <v>1233.8430000000003</v>
      </c>
      <c r="X84" s="65">
        <v>167.47499999999999</v>
      </c>
      <c r="Y84" s="65">
        <v>799.19499999999994</v>
      </c>
      <c r="Z84" s="65">
        <v>1492.5730000000003</v>
      </c>
      <c r="AA84" s="65">
        <v>324.05599999999993</v>
      </c>
      <c r="AB84" s="65">
        <v>426.36099999999999</v>
      </c>
      <c r="AC84" s="65">
        <v>2.3000000000000003E-2</v>
      </c>
      <c r="AD84" s="63">
        <f t="shared" si="5"/>
        <v>37134.976000000002</v>
      </c>
      <c r="AE84" s="66"/>
    </row>
    <row r="85" spans="3:31" ht="15.75" thickBot="1" x14ac:dyDescent="0.3">
      <c r="C85" s="27" t="s">
        <v>37</v>
      </c>
      <c r="D85" s="28"/>
      <c r="E85" s="71">
        <f>SUM(E73:E84)</f>
        <v>177905.16100000002</v>
      </c>
      <c r="F85" s="71">
        <f t="shared" ref="F85:AC85" si="7">SUM(F73:F84)</f>
        <v>44472.584999999999</v>
      </c>
      <c r="G85" s="71">
        <f t="shared" si="7"/>
        <v>8029.128999999999</v>
      </c>
      <c r="H85" s="71">
        <f t="shared" si="7"/>
        <v>6700.9759999999987</v>
      </c>
      <c r="I85" s="71">
        <f t="shared" si="7"/>
        <v>4696.643</v>
      </c>
      <c r="J85" s="71">
        <f t="shared" si="7"/>
        <v>33411.301000000007</v>
      </c>
      <c r="K85" s="71">
        <f t="shared" si="7"/>
        <v>7440.8540000000012</v>
      </c>
      <c r="L85" s="71">
        <f t="shared" si="7"/>
        <v>7169.4369999999999</v>
      </c>
      <c r="M85" s="71">
        <f t="shared" si="7"/>
        <v>17083.177</v>
      </c>
      <c r="N85" s="71">
        <f t="shared" si="7"/>
        <v>16561.659</v>
      </c>
      <c r="O85" s="71">
        <f t="shared" si="7"/>
        <v>7479.0420000000004</v>
      </c>
      <c r="P85" s="71">
        <f t="shared" si="7"/>
        <v>4265.299</v>
      </c>
      <c r="Q85" s="71">
        <f t="shared" si="7"/>
        <v>28670.968999999997</v>
      </c>
      <c r="R85" s="71">
        <f t="shared" si="7"/>
        <v>12610.289999999999</v>
      </c>
      <c r="S85" s="71">
        <f t="shared" si="7"/>
        <v>5669.1130000000003</v>
      </c>
      <c r="T85" s="71">
        <f t="shared" si="7"/>
        <v>7501.1149999999998</v>
      </c>
      <c r="U85" s="71">
        <f t="shared" si="7"/>
        <v>7846.2839999999997</v>
      </c>
      <c r="V85" s="71">
        <f t="shared" si="7"/>
        <v>5851.9390000000003</v>
      </c>
      <c r="W85" s="71">
        <f t="shared" si="7"/>
        <v>13722.079</v>
      </c>
      <c r="X85" s="71">
        <f t="shared" si="7"/>
        <v>1727.0259999999998</v>
      </c>
      <c r="Y85" s="71">
        <f t="shared" si="7"/>
        <v>8218.8350000000009</v>
      </c>
      <c r="Z85" s="71">
        <f t="shared" si="7"/>
        <v>18148.370999999999</v>
      </c>
      <c r="AA85" s="71">
        <f t="shared" si="7"/>
        <v>4587.3860000000004</v>
      </c>
      <c r="AB85" s="71">
        <f t="shared" si="7"/>
        <v>5378.5669999999982</v>
      </c>
      <c r="AC85" s="71">
        <f t="shared" si="7"/>
        <v>6.5000000000000002E-2</v>
      </c>
      <c r="AD85" s="82">
        <f t="shared" si="5"/>
        <v>455147.30200000003</v>
      </c>
      <c r="AE85" s="66"/>
    </row>
    <row r="86" spans="3:31" x14ac:dyDescent="0.25">
      <c r="C86" s="34">
        <v>2012</v>
      </c>
      <c r="D86" s="21" t="s">
        <v>36</v>
      </c>
      <c r="E86" s="64">
        <v>14602.455999999998</v>
      </c>
      <c r="F86" s="64">
        <v>3417.9710000000005</v>
      </c>
      <c r="G86" s="64">
        <v>508.75599999999997</v>
      </c>
      <c r="H86" s="64">
        <v>497.69799999999992</v>
      </c>
      <c r="I86" s="64">
        <v>418.26199999999989</v>
      </c>
      <c r="J86" s="64">
        <v>2536.5169999999998</v>
      </c>
      <c r="K86" s="64">
        <v>512.73399999999992</v>
      </c>
      <c r="L86" s="64">
        <v>472.80899999999997</v>
      </c>
      <c r="M86" s="64">
        <v>1405.2419999999997</v>
      </c>
      <c r="N86" s="64">
        <v>1296.1090000000004</v>
      </c>
      <c r="O86" s="64">
        <v>480.33799999999997</v>
      </c>
      <c r="P86" s="64">
        <v>260.22400000000005</v>
      </c>
      <c r="Q86" s="64">
        <v>2165.8870000000006</v>
      </c>
      <c r="R86" s="64">
        <v>917.928</v>
      </c>
      <c r="S86" s="64">
        <v>455.18099999999993</v>
      </c>
      <c r="T86" s="64">
        <v>571.30999999999995</v>
      </c>
      <c r="U86" s="64">
        <v>697.46799999999973</v>
      </c>
      <c r="V86" s="64">
        <v>500.16300000000001</v>
      </c>
      <c r="W86" s="64">
        <v>1183.4179999999994</v>
      </c>
      <c r="X86" s="64">
        <v>158.56100000000001</v>
      </c>
      <c r="Y86" s="64">
        <v>823.14300000000014</v>
      </c>
      <c r="Z86" s="64">
        <v>1393.1419999999998</v>
      </c>
      <c r="AA86" s="64">
        <v>296.65199999999999</v>
      </c>
      <c r="AB86" s="64">
        <v>387.49599999999992</v>
      </c>
      <c r="AC86" s="64"/>
      <c r="AD86" s="62">
        <f t="shared" ref="AD86:AD98" si="8">SUM(E86:AC86)</f>
        <v>35959.465000000004</v>
      </c>
      <c r="AE86" s="66"/>
    </row>
    <row r="87" spans="3:31" x14ac:dyDescent="0.25">
      <c r="C87" s="37"/>
      <c r="D87" s="24" t="s">
        <v>19</v>
      </c>
      <c r="E87" s="65">
        <v>12943.364000000003</v>
      </c>
      <c r="F87" s="65">
        <v>3177.8890000000001</v>
      </c>
      <c r="G87" s="65">
        <v>492.22399999999988</v>
      </c>
      <c r="H87" s="65">
        <v>466.92499999999995</v>
      </c>
      <c r="I87" s="65">
        <v>448.73700000000008</v>
      </c>
      <c r="J87" s="65">
        <v>2285.2680000000014</v>
      </c>
      <c r="K87" s="65">
        <v>487.64499999999998</v>
      </c>
      <c r="L87" s="65">
        <v>448.84999999999991</v>
      </c>
      <c r="M87" s="65">
        <v>1367.0180000000003</v>
      </c>
      <c r="N87" s="65">
        <v>1308.7609999999993</v>
      </c>
      <c r="O87" s="65">
        <v>458.02099999999996</v>
      </c>
      <c r="P87" s="65">
        <v>263.13800000000003</v>
      </c>
      <c r="Q87" s="65">
        <v>1905.1489999999999</v>
      </c>
      <c r="R87" s="65">
        <v>869.63600000000019</v>
      </c>
      <c r="S87" s="65">
        <v>423.5630000000001</v>
      </c>
      <c r="T87" s="65">
        <v>542.92699999999991</v>
      </c>
      <c r="U87" s="65">
        <v>673.75299999999993</v>
      </c>
      <c r="V87" s="65">
        <v>462.68200000000002</v>
      </c>
      <c r="W87" s="65">
        <v>1128.8570000000002</v>
      </c>
      <c r="X87" s="65">
        <v>130.75500000000002</v>
      </c>
      <c r="Y87" s="65">
        <v>575.66999999999996</v>
      </c>
      <c r="Z87" s="65">
        <v>1330.2739999999999</v>
      </c>
      <c r="AA87" s="65">
        <v>285.12299999999993</v>
      </c>
      <c r="AB87" s="65">
        <v>355.51000000000005</v>
      </c>
      <c r="AC87" s="65"/>
      <c r="AD87" s="63">
        <f t="shared" si="8"/>
        <v>32831.739000000001</v>
      </c>
      <c r="AE87" s="66"/>
    </row>
    <row r="88" spans="3:31" x14ac:dyDescent="0.25">
      <c r="C88" s="37"/>
      <c r="D88" s="24" t="s">
        <v>20</v>
      </c>
      <c r="E88" s="65">
        <v>13603.825999999999</v>
      </c>
      <c r="F88" s="65">
        <v>3229.9949999999994</v>
      </c>
      <c r="G88" s="65">
        <v>487.69599999999991</v>
      </c>
      <c r="H88" s="65">
        <v>470.83099999999985</v>
      </c>
      <c r="I88" s="65">
        <v>326.23399999999998</v>
      </c>
      <c r="J88" s="65">
        <v>2665.8279999999991</v>
      </c>
      <c r="K88" s="65">
        <v>483.72699999999998</v>
      </c>
      <c r="L88" s="65">
        <v>459.63300000000004</v>
      </c>
      <c r="M88" s="65">
        <v>1312.4200000000003</v>
      </c>
      <c r="N88" s="65">
        <v>1418.6379999999995</v>
      </c>
      <c r="O88" s="65">
        <v>445.851</v>
      </c>
      <c r="P88" s="65">
        <v>244.70599999999999</v>
      </c>
      <c r="Q88" s="65">
        <v>2070.0589999999997</v>
      </c>
      <c r="R88" s="65">
        <v>886.11700000000019</v>
      </c>
      <c r="S88" s="65">
        <v>437.78800000000007</v>
      </c>
      <c r="T88" s="65">
        <v>560.9559999999999</v>
      </c>
      <c r="U88" s="65">
        <v>657.76</v>
      </c>
      <c r="V88" s="65">
        <v>486.851</v>
      </c>
      <c r="W88" s="65">
        <v>1133.848</v>
      </c>
      <c r="X88" s="65">
        <v>149.75699999999998</v>
      </c>
      <c r="Y88" s="65">
        <v>582.04799999999989</v>
      </c>
      <c r="Z88" s="65">
        <v>1368.712</v>
      </c>
      <c r="AA88" s="65">
        <v>285.33199999999988</v>
      </c>
      <c r="AB88" s="65">
        <v>381.21400000000006</v>
      </c>
      <c r="AC88" s="65"/>
      <c r="AD88" s="63">
        <f t="shared" si="8"/>
        <v>34149.82699999999</v>
      </c>
      <c r="AE88" s="66"/>
    </row>
    <row r="89" spans="3:31" x14ac:dyDescent="0.25">
      <c r="C89" s="37"/>
      <c r="D89" s="24" t="s">
        <v>21</v>
      </c>
      <c r="E89" s="65">
        <v>13386.718000000001</v>
      </c>
      <c r="F89" s="65">
        <v>3176.4510000000005</v>
      </c>
      <c r="G89" s="65">
        <v>478.67200000000008</v>
      </c>
      <c r="H89" s="65">
        <v>478.00199999999995</v>
      </c>
      <c r="I89" s="65">
        <v>318.90499999999997</v>
      </c>
      <c r="J89" s="65">
        <v>2728.4800000000005</v>
      </c>
      <c r="K89" s="65">
        <v>471.74299999999999</v>
      </c>
      <c r="L89" s="65">
        <v>455.19200000000001</v>
      </c>
      <c r="M89" s="65">
        <v>1269.6430000000003</v>
      </c>
      <c r="N89" s="65">
        <v>1573.7730000000001</v>
      </c>
      <c r="O89" s="65">
        <v>489.84399999999994</v>
      </c>
      <c r="P89" s="65">
        <v>233.23700000000002</v>
      </c>
      <c r="Q89" s="65">
        <v>2109</v>
      </c>
      <c r="R89" s="65">
        <v>892.42899999999986</v>
      </c>
      <c r="S89" s="65">
        <v>435.04</v>
      </c>
      <c r="T89" s="65">
        <v>566.70699999999999</v>
      </c>
      <c r="U89" s="65">
        <v>644.89599999999996</v>
      </c>
      <c r="V89" s="65">
        <v>455.21399999999994</v>
      </c>
      <c r="W89" s="65">
        <v>1080.2019999999998</v>
      </c>
      <c r="X89" s="65">
        <v>150.61100000000002</v>
      </c>
      <c r="Y89" s="65">
        <v>574.12499999999989</v>
      </c>
      <c r="Z89" s="65">
        <v>1350.1519999999998</v>
      </c>
      <c r="AA89" s="65">
        <v>286.79900000000004</v>
      </c>
      <c r="AB89" s="65">
        <v>363.25399999999991</v>
      </c>
      <c r="AC89" s="65"/>
      <c r="AD89" s="63">
        <f t="shared" si="8"/>
        <v>33969.089</v>
      </c>
      <c r="AE89" s="66"/>
    </row>
    <row r="90" spans="3:31" x14ac:dyDescent="0.25">
      <c r="C90" s="37"/>
      <c r="D90" s="24" t="s">
        <v>22</v>
      </c>
      <c r="E90" s="65">
        <v>14097.382000000003</v>
      </c>
      <c r="F90" s="65">
        <v>3322.0250000000001</v>
      </c>
      <c r="G90" s="65">
        <v>502.47200000000004</v>
      </c>
      <c r="H90" s="65">
        <v>478.59299999999996</v>
      </c>
      <c r="I90" s="65">
        <v>313.53700000000009</v>
      </c>
      <c r="J90" s="65">
        <v>2927.1710000000007</v>
      </c>
      <c r="K90" s="65">
        <v>500.66100000000012</v>
      </c>
      <c r="L90" s="65">
        <v>474.89300000000003</v>
      </c>
      <c r="M90" s="65">
        <v>1332.4850000000006</v>
      </c>
      <c r="N90" s="65">
        <v>1541.3929999999996</v>
      </c>
      <c r="O90" s="65">
        <v>509.74400000000003</v>
      </c>
      <c r="P90" s="65">
        <v>233.28699999999998</v>
      </c>
      <c r="Q90" s="65">
        <v>2179.2699999999995</v>
      </c>
      <c r="R90" s="65">
        <v>913.49500000000012</v>
      </c>
      <c r="S90" s="65">
        <v>465.88499999999993</v>
      </c>
      <c r="T90" s="65">
        <v>588.40200000000004</v>
      </c>
      <c r="U90" s="65">
        <v>670.9380000000001</v>
      </c>
      <c r="V90" s="65">
        <v>469.80499999999989</v>
      </c>
      <c r="W90" s="65">
        <v>1089.0649999999996</v>
      </c>
      <c r="X90" s="65">
        <v>164.52299999999997</v>
      </c>
      <c r="Y90" s="65">
        <v>599.10599999999988</v>
      </c>
      <c r="Z90" s="65">
        <v>1429.413</v>
      </c>
      <c r="AA90" s="65">
        <v>293.42799999999994</v>
      </c>
      <c r="AB90" s="65">
        <v>387.11</v>
      </c>
      <c r="AC90" s="65"/>
      <c r="AD90" s="63">
        <f t="shared" si="8"/>
        <v>35484.083000000006</v>
      </c>
      <c r="AE90" s="66"/>
    </row>
    <row r="91" spans="3:31" x14ac:dyDescent="0.25">
      <c r="C91" s="37"/>
      <c r="D91" s="24" t="s">
        <v>23</v>
      </c>
      <c r="E91" s="65">
        <v>12824.110000000002</v>
      </c>
      <c r="F91" s="65">
        <v>3164.4470000000006</v>
      </c>
      <c r="G91" s="65">
        <v>476.43299999999994</v>
      </c>
      <c r="H91" s="65">
        <v>457.15100000000001</v>
      </c>
      <c r="I91" s="65">
        <v>298.71299999999997</v>
      </c>
      <c r="J91" s="65">
        <v>2623.6400000000003</v>
      </c>
      <c r="K91" s="65">
        <v>485.87499999999977</v>
      </c>
      <c r="L91" s="65">
        <v>462.54300000000006</v>
      </c>
      <c r="M91" s="65">
        <v>1287.289</v>
      </c>
      <c r="N91" s="65">
        <v>1219.855</v>
      </c>
      <c r="O91" s="65">
        <v>482.995</v>
      </c>
      <c r="P91" s="65">
        <v>226.45899999999997</v>
      </c>
      <c r="Q91" s="65">
        <v>2079.5210000000002</v>
      </c>
      <c r="R91" s="65">
        <v>905.67400000000009</v>
      </c>
      <c r="S91" s="65">
        <v>435.55699999999996</v>
      </c>
      <c r="T91" s="65">
        <v>580.69799999999987</v>
      </c>
      <c r="U91" s="65">
        <v>641.04600000000039</v>
      </c>
      <c r="V91" s="65">
        <v>449.86300000000006</v>
      </c>
      <c r="W91" s="65">
        <v>1044.077</v>
      </c>
      <c r="X91" s="65">
        <v>158.29499999999996</v>
      </c>
      <c r="Y91" s="65">
        <v>556.85</v>
      </c>
      <c r="Z91" s="65">
        <v>1360.2189999999998</v>
      </c>
      <c r="AA91" s="65">
        <v>281.16899999999998</v>
      </c>
      <c r="AB91" s="65">
        <v>366.66299999999995</v>
      </c>
      <c r="AC91" s="65"/>
      <c r="AD91" s="63">
        <f t="shared" si="8"/>
        <v>32869.142000000007</v>
      </c>
      <c r="AE91" s="66"/>
    </row>
    <row r="92" spans="3:31" x14ac:dyDescent="0.25">
      <c r="C92" s="37"/>
      <c r="D92" s="24" t="s">
        <v>24</v>
      </c>
      <c r="E92" s="65">
        <v>12447.398999999999</v>
      </c>
      <c r="F92" s="65">
        <v>3189.63</v>
      </c>
      <c r="G92" s="65">
        <v>462.90100000000007</v>
      </c>
      <c r="H92" s="65">
        <v>468.74099999999999</v>
      </c>
      <c r="I92" s="65">
        <v>328.75600000000003</v>
      </c>
      <c r="J92" s="65">
        <v>2499.6130000000003</v>
      </c>
      <c r="K92" s="65">
        <v>493.95000000000005</v>
      </c>
      <c r="L92" s="65">
        <v>460.27800000000002</v>
      </c>
      <c r="M92" s="65">
        <v>1235.5800000000002</v>
      </c>
      <c r="N92" s="65">
        <v>1231.2740000000001</v>
      </c>
      <c r="O92" s="65">
        <v>461.60999999999996</v>
      </c>
      <c r="P92" s="65">
        <v>236.23699999999999</v>
      </c>
      <c r="Q92" s="65">
        <v>2089.3469999999998</v>
      </c>
      <c r="R92" s="65">
        <v>938.11800000000005</v>
      </c>
      <c r="S92" s="65">
        <v>417.51799999999992</v>
      </c>
      <c r="T92" s="65">
        <v>593.81099999999992</v>
      </c>
      <c r="U92" s="65">
        <v>404.06100000000004</v>
      </c>
      <c r="V92" s="65">
        <v>304.94099999999997</v>
      </c>
      <c r="W92" s="65">
        <v>815.32</v>
      </c>
      <c r="X92" s="65">
        <v>117.63300000000004</v>
      </c>
      <c r="Y92" s="65">
        <v>556.40800000000013</v>
      </c>
      <c r="Z92" s="65">
        <v>1375.3389999999997</v>
      </c>
      <c r="AA92" s="65">
        <v>285.53299999999996</v>
      </c>
      <c r="AB92" s="65">
        <v>363.274</v>
      </c>
      <c r="AC92" s="65"/>
      <c r="AD92" s="63">
        <f t="shared" ref="AD92:AD97" si="9">SUM(E92:AC92)</f>
        <v>31777.272000000008</v>
      </c>
      <c r="AE92" s="66"/>
    </row>
    <row r="93" spans="3:31" x14ac:dyDescent="0.25">
      <c r="C93" s="37"/>
      <c r="D93" s="24" t="s">
        <v>25</v>
      </c>
      <c r="E93" s="65">
        <v>13998.341</v>
      </c>
      <c r="F93" s="65">
        <v>3145.7939999999999</v>
      </c>
      <c r="G93" s="65">
        <v>460.75799999999998</v>
      </c>
      <c r="H93" s="65">
        <v>475.07499999999999</v>
      </c>
      <c r="I93" s="65">
        <v>301.37999999999994</v>
      </c>
      <c r="J93" s="65">
        <v>2506.7649999999994</v>
      </c>
      <c r="K93" s="65">
        <v>485.45499999999998</v>
      </c>
      <c r="L93" s="65">
        <v>461.42899999999992</v>
      </c>
      <c r="M93" s="65">
        <v>1199.2270000000001</v>
      </c>
      <c r="N93" s="65">
        <v>1195.7980000000002</v>
      </c>
      <c r="O93" s="65">
        <v>475.69599999999991</v>
      </c>
      <c r="P93" s="65">
        <v>235.26500000000001</v>
      </c>
      <c r="Q93" s="65">
        <v>2081.654</v>
      </c>
      <c r="R93" s="65">
        <v>897.93399999999997</v>
      </c>
      <c r="S93" s="65">
        <v>424.54100000000005</v>
      </c>
      <c r="T93" s="65">
        <v>596.85599999999999</v>
      </c>
      <c r="U93" s="65">
        <v>413.52600000000007</v>
      </c>
      <c r="V93" s="65">
        <v>301.76500000000004</v>
      </c>
      <c r="W93" s="65">
        <v>854.13800000000003</v>
      </c>
      <c r="X93" s="65">
        <v>116.004</v>
      </c>
      <c r="Y93" s="65">
        <v>597.87400000000014</v>
      </c>
      <c r="Z93" s="65">
        <v>1395.1279999999999</v>
      </c>
      <c r="AA93" s="65">
        <v>283.14999999999992</v>
      </c>
      <c r="AB93" s="65">
        <v>361.24300000000005</v>
      </c>
      <c r="AC93" s="65"/>
      <c r="AD93" s="63">
        <f t="shared" si="9"/>
        <v>33264.796000000009</v>
      </c>
      <c r="AE93" s="66"/>
    </row>
    <row r="94" spans="3:31" x14ac:dyDescent="0.25">
      <c r="C94" s="37"/>
      <c r="D94" s="24" t="s">
        <v>26</v>
      </c>
      <c r="E94" s="65">
        <v>11272.571999999996</v>
      </c>
      <c r="F94" s="65">
        <v>2852.9300000000007</v>
      </c>
      <c r="G94" s="65">
        <v>426.29699999999985</v>
      </c>
      <c r="H94" s="65">
        <v>431.14700000000011</v>
      </c>
      <c r="I94" s="65">
        <v>300.464</v>
      </c>
      <c r="J94" s="65">
        <v>2231.0560000000009</v>
      </c>
      <c r="K94" s="65">
        <v>439.58</v>
      </c>
      <c r="L94" s="65">
        <v>416.29699999999997</v>
      </c>
      <c r="M94" s="65">
        <v>1113.9180000000001</v>
      </c>
      <c r="N94" s="65">
        <v>1120.4649999999999</v>
      </c>
      <c r="O94" s="65">
        <v>410.72199999999998</v>
      </c>
      <c r="P94" s="65">
        <v>221.03900000000002</v>
      </c>
      <c r="Q94" s="65">
        <v>1870.6159999999995</v>
      </c>
      <c r="R94" s="65">
        <v>822.18999999999994</v>
      </c>
      <c r="S94" s="65">
        <v>382.46800000000007</v>
      </c>
      <c r="T94" s="65">
        <v>529.976</v>
      </c>
      <c r="U94" s="65">
        <v>392.13299999999998</v>
      </c>
      <c r="V94" s="65">
        <v>276.45900000000006</v>
      </c>
      <c r="W94" s="65">
        <v>762.38699999999983</v>
      </c>
      <c r="X94" s="65">
        <v>106.172</v>
      </c>
      <c r="Y94" s="65">
        <v>511.17899999999992</v>
      </c>
      <c r="Z94" s="65">
        <v>1241.9929999999997</v>
      </c>
      <c r="AA94" s="65">
        <v>260.33599999999996</v>
      </c>
      <c r="AB94" s="65">
        <v>322.32199999999989</v>
      </c>
      <c r="AC94" s="65"/>
      <c r="AD94" s="63">
        <f t="shared" si="9"/>
        <v>28714.717999999997</v>
      </c>
      <c r="AE94" s="66"/>
    </row>
    <row r="95" spans="3:31" x14ac:dyDescent="0.25">
      <c r="C95" s="37"/>
      <c r="D95" s="24" t="s">
        <v>27</v>
      </c>
      <c r="E95" s="65">
        <v>13552.564000000004</v>
      </c>
      <c r="F95" s="65">
        <v>3199.7859999999996</v>
      </c>
      <c r="G95" s="65">
        <v>465.92500000000007</v>
      </c>
      <c r="H95" s="65">
        <v>488.39699999999993</v>
      </c>
      <c r="I95" s="65">
        <v>310.54500000000007</v>
      </c>
      <c r="J95" s="65">
        <v>2604.8189999999991</v>
      </c>
      <c r="K95" s="65">
        <v>493.51800000000009</v>
      </c>
      <c r="L95" s="65">
        <v>465.22799999999995</v>
      </c>
      <c r="M95" s="65">
        <v>1326.8129999999999</v>
      </c>
      <c r="N95" s="65">
        <v>1290.0209999999997</v>
      </c>
      <c r="O95" s="65">
        <v>479.21800000000007</v>
      </c>
      <c r="P95" s="65">
        <v>238.10400000000001</v>
      </c>
      <c r="Q95" s="65">
        <v>2096.7649999999999</v>
      </c>
      <c r="R95" s="65">
        <v>894.55599999999981</v>
      </c>
      <c r="S95" s="65">
        <v>416.65</v>
      </c>
      <c r="T95" s="65">
        <v>589.62799999999993</v>
      </c>
      <c r="U95" s="65">
        <v>680.07399999999973</v>
      </c>
      <c r="V95" s="65">
        <v>480.20900000000006</v>
      </c>
      <c r="W95" s="65">
        <v>1123.0339999999999</v>
      </c>
      <c r="X95" s="65">
        <v>162.56</v>
      </c>
      <c r="Y95" s="65">
        <v>592.45799999999997</v>
      </c>
      <c r="Z95" s="65">
        <v>1423.2170000000003</v>
      </c>
      <c r="AA95" s="65">
        <v>284.42700000000008</v>
      </c>
      <c r="AB95" s="65">
        <v>372.69799999999998</v>
      </c>
      <c r="AC95" s="65"/>
      <c r="AD95" s="63">
        <f t="shared" si="9"/>
        <v>34031.214</v>
      </c>
      <c r="AE95" s="66"/>
    </row>
    <row r="96" spans="3:31" x14ac:dyDescent="0.25">
      <c r="C96" s="37"/>
      <c r="D96" s="24" t="s">
        <v>28</v>
      </c>
      <c r="E96" s="65">
        <v>12330.457999999999</v>
      </c>
      <c r="F96" s="65">
        <v>2929.3650000000007</v>
      </c>
      <c r="G96" s="65">
        <v>441.23499999999996</v>
      </c>
      <c r="H96" s="65">
        <v>465.96199999999999</v>
      </c>
      <c r="I96" s="65">
        <v>309.40900000000011</v>
      </c>
      <c r="J96" s="65">
        <v>2423.2220000000002</v>
      </c>
      <c r="K96" s="65">
        <v>472.15199999999993</v>
      </c>
      <c r="L96" s="65">
        <v>434.52300000000008</v>
      </c>
      <c r="M96" s="65">
        <v>1287.4610000000002</v>
      </c>
      <c r="N96" s="65">
        <v>1186.6910000000003</v>
      </c>
      <c r="O96" s="65">
        <v>441.77899999999994</v>
      </c>
      <c r="P96" s="65">
        <v>224.916</v>
      </c>
      <c r="Q96" s="65">
        <v>1916.721</v>
      </c>
      <c r="R96" s="65">
        <v>843.18899999999996</v>
      </c>
      <c r="S96" s="65">
        <v>382.95400000000001</v>
      </c>
      <c r="T96" s="65">
        <v>569.00800000000004</v>
      </c>
      <c r="U96" s="65">
        <v>630.3359999999999</v>
      </c>
      <c r="V96" s="65">
        <v>429.95399999999995</v>
      </c>
      <c r="W96" s="65">
        <v>1097.3209999999999</v>
      </c>
      <c r="X96" s="65">
        <v>154.18699999999995</v>
      </c>
      <c r="Y96" s="65">
        <v>534.47299999999984</v>
      </c>
      <c r="Z96" s="65">
        <v>1315.0320000000002</v>
      </c>
      <c r="AA96" s="65">
        <v>274.63299999999987</v>
      </c>
      <c r="AB96" s="65">
        <v>343.96</v>
      </c>
      <c r="AC96" s="65"/>
      <c r="AD96" s="63">
        <f t="shared" si="9"/>
        <v>31438.941000000003</v>
      </c>
      <c r="AE96" s="66"/>
    </row>
    <row r="97" spans="3:31" x14ac:dyDescent="0.25">
      <c r="C97" s="37"/>
      <c r="D97" s="24" t="s">
        <v>29</v>
      </c>
      <c r="E97" s="65">
        <v>11341.729000000001</v>
      </c>
      <c r="F97" s="65">
        <v>3114.5880000000002</v>
      </c>
      <c r="G97" s="65">
        <v>480.19799999999998</v>
      </c>
      <c r="H97" s="65">
        <v>458.72999999999996</v>
      </c>
      <c r="I97" s="65">
        <v>326.161</v>
      </c>
      <c r="J97" s="65">
        <v>2536.7939999999999</v>
      </c>
      <c r="K97" s="65">
        <v>487.98899999999998</v>
      </c>
      <c r="L97" s="65">
        <v>448.68700000000001</v>
      </c>
      <c r="M97" s="65">
        <v>1349.3379999999997</v>
      </c>
      <c r="N97" s="65">
        <v>1232.4540000000004</v>
      </c>
      <c r="O97" s="65">
        <v>454.97900000000004</v>
      </c>
      <c r="P97" s="65">
        <v>244.92300000000006</v>
      </c>
      <c r="Q97" s="65">
        <v>1986.7879999999998</v>
      </c>
      <c r="R97" s="65">
        <v>980.32599999999957</v>
      </c>
      <c r="S97" s="65">
        <v>412.89400000000006</v>
      </c>
      <c r="T97" s="65">
        <v>617.47299999999973</v>
      </c>
      <c r="U97" s="65">
        <v>655.22199999999998</v>
      </c>
      <c r="V97" s="65">
        <v>441.29099999999988</v>
      </c>
      <c r="W97" s="65">
        <v>1117.6000000000001</v>
      </c>
      <c r="X97" s="65">
        <v>158.84400000000002</v>
      </c>
      <c r="Y97" s="65">
        <v>535.96499999999992</v>
      </c>
      <c r="Z97" s="65">
        <v>1329.1419999999998</v>
      </c>
      <c r="AA97" s="65">
        <v>297.12800000000004</v>
      </c>
      <c r="AB97" s="65">
        <v>354.72900000000004</v>
      </c>
      <c r="AC97" s="65"/>
      <c r="AD97" s="63">
        <f t="shared" si="9"/>
        <v>31363.972000000005</v>
      </c>
      <c r="AE97" s="66"/>
    </row>
    <row r="98" spans="3:31" ht="15.75" thickBot="1" x14ac:dyDescent="0.3">
      <c r="C98" s="27" t="s">
        <v>67</v>
      </c>
      <c r="D98" s="28"/>
      <c r="E98" s="71">
        <f>SUM(E86:E97)</f>
        <v>156400.91899999999</v>
      </c>
      <c r="F98" s="71">
        <f t="shared" ref="F98:AC98" si="10">SUM(F86:F97)</f>
        <v>37920.871000000006</v>
      </c>
      <c r="G98" s="71">
        <f t="shared" si="10"/>
        <v>5683.5669999999991</v>
      </c>
      <c r="H98" s="71">
        <f t="shared" si="10"/>
        <v>5637.2519999999986</v>
      </c>
      <c r="I98" s="71">
        <f t="shared" si="10"/>
        <v>4001.1030000000001</v>
      </c>
      <c r="J98" s="71">
        <f t="shared" si="10"/>
        <v>30569.173000000003</v>
      </c>
      <c r="K98" s="71">
        <f t="shared" si="10"/>
        <v>5815.0289999999986</v>
      </c>
      <c r="L98" s="71">
        <f t="shared" si="10"/>
        <v>5460.3620000000001</v>
      </c>
      <c r="M98" s="71">
        <f t="shared" si="10"/>
        <v>15486.434000000001</v>
      </c>
      <c r="N98" s="71">
        <f t="shared" si="10"/>
        <v>15615.232</v>
      </c>
      <c r="O98" s="71">
        <f t="shared" si="10"/>
        <v>5590.7969999999996</v>
      </c>
      <c r="P98" s="71">
        <f t="shared" si="10"/>
        <v>2861.5350000000008</v>
      </c>
      <c r="Q98" s="71">
        <f t="shared" si="10"/>
        <v>24550.777000000002</v>
      </c>
      <c r="R98" s="71">
        <f t="shared" si="10"/>
        <v>10761.592000000001</v>
      </c>
      <c r="S98" s="71">
        <f t="shared" si="10"/>
        <v>5090.0389999999998</v>
      </c>
      <c r="T98" s="71">
        <f t="shared" si="10"/>
        <v>6907.7519999999986</v>
      </c>
      <c r="U98" s="71">
        <f t="shared" si="10"/>
        <v>7161.2129999999988</v>
      </c>
      <c r="V98" s="71">
        <f t="shared" si="10"/>
        <v>5059.1969999999992</v>
      </c>
      <c r="W98" s="71">
        <f t="shared" si="10"/>
        <v>12429.267</v>
      </c>
      <c r="X98" s="71">
        <f t="shared" si="10"/>
        <v>1727.9019999999996</v>
      </c>
      <c r="Y98" s="71">
        <f t="shared" si="10"/>
        <v>7039.2989999999991</v>
      </c>
      <c r="Z98" s="71">
        <f t="shared" si="10"/>
        <v>16311.762999999999</v>
      </c>
      <c r="AA98" s="71">
        <f t="shared" si="10"/>
        <v>3413.7099999999996</v>
      </c>
      <c r="AB98" s="71">
        <f t="shared" si="10"/>
        <v>4359.472999999999</v>
      </c>
      <c r="AC98" s="71">
        <f t="shared" si="10"/>
        <v>0</v>
      </c>
      <c r="AD98" s="82">
        <f t="shared" si="8"/>
        <v>395854.25799999997</v>
      </c>
      <c r="AE98" s="66"/>
    </row>
    <row r="99" spans="3:31" x14ac:dyDescent="0.25">
      <c r="C99" s="34">
        <v>2013</v>
      </c>
      <c r="D99" s="68" t="s">
        <v>36</v>
      </c>
      <c r="E99" s="114">
        <v>11903.124999999996</v>
      </c>
      <c r="F99" s="64">
        <v>3214.0720000000001</v>
      </c>
      <c r="G99" s="64">
        <v>501.96399999999994</v>
      </c>
      <c r="H99" s="64">
        <v>472.94200000000006</v>
      </c>
      <c r="I99" s="64">
        <v>403.94699999999995</v>
      </c>
      <c r="J99" s="64">
        <v>2466.8960000000002</v>
      </c>
      <c r="K99" s="64">
        <v>523.55500000000006</v>
      </c>
      <c r="L99" s="64">
        <v>458.22200000000004</v>
      </c>
      <c r="M99" s="64">
        <v>1483.7379999999998</v>
      </c>
      <c r="N99" s="64">
        <v>1270.8530000000003</v>
      </c>
      <c r="O99" s="64">
        <v>454.92599999999999</v>
      </c>
      <c r="P99" s="64">
        <v>247.42700000000005</v>
      </c>
      <c r="Q99" s="64">
        <v>1903.6279999999997</v>
      </c>
      <c r="R99" s="64">
        <v>926.04200000000003</v>
      </c>
      <c r="S99" s="64">
        <v>399.57</v>
      </c>
      <c r="T99" s="64">
        <v>601.06299999999976</v>
      </c>
      <c r="U99" s="64">
        <v>676.22300000000007</v>
      </c>
      <c r="V99" s="64">
        <v>454.26600000000008</v>
      </c>
      <c r="W99" s="64">
        <v>1200.6569999999999</v>
      </c>
      <c r="X99" s="64">
        <v>164.00200000000001</v>
      </c>
      <c r="Y99" s="64">
        <v>539.346</v>
      </c>
      <c r="Z99" s="64">
        <v>1361.8049999999996</v>
      </c>
      <c r="AA99" s="64">
        <v>293.73199999999997</v>
      </c>
      <c r="AB99" s="64">
        <v>362.94100000000003</v>
      </c>
      <c r="AC99" s="64"/>
      <c r="AD99" s="62">
        <f t="shared" ref="AD99:AD101" si="11">SUM(E99:AC99)</f>
        <v>32284.941999999999</v>
      </c>
      <c r="AE99" s="66"/>
    </row>
    <row r="100" spans="3:31" x14ac:dyDescent="0.25">
      <c r="C100" s="37"/>
      <c r="D100" s="68" t="s">
        <v>19</v>
      </c>
      <c r="E100" s="115">
        <v>9526.8650000000016</v>
      </c>
      <c r="F100" s="65">
        <v>2812.0550000000003</v>
      </c>
      <c r="G100" s="65">
        <v>445.15600000000006</v>
      </c>
      <c r="H100" s="65">
        <v>399.90599999999984</v>
      </c>
      <c r="I100" s="65">
        <v>411.52600000000007</v>
      </c>
      <c r="J100" s="65">
        <v>2071.8040000000001</v>
      </c>
      <c r="K100" s="65">
        <v>462.06799999999998</v>
      </c>
      <c r="L100" s="65">
        <v>399.94900000000001</v>
      </c>
      <c r="M100" s="65">
        <v>1264.9349999999995</v>
      </c>
      <c r="N100" s="65">
        <v>1138.9460000000001</v>
      </c>
      <c r="O100" s="65">
        <v>401.67199999999991</v>
      </c>
      <c r="P100" s="65">
        <v>229.64600000000004</v>
      </c>
      <c r="Q100" s="65">
        <v>1595.4949999999994</v>
      </c>
      <c r="R100" s="65">
        <v>831.3499999999998</v>
      </c>
      <c r="S100" s="65">
        <v>337.745</v>
      </c>
      <c r="T100" s="65">
        <v>521.97699999999998</v>
      </c>
      <c r="U100" s="65">
        <v>603.36399999999992</v>
      </c>
      <c r="V100" s="65">
        <v>413.17199999999997</v>
      </c>
      <c r="W100" s="65">
        <v>1095.778</v>
      </c>
      <c r="X100" s="65">
        <v>148.21099999999996</v>
      </c>
      <c r="Y100" s="65">
        <v>464.35299999999995</v>
      </c>
      <c r="Z100" s="65">
        <v>1200.9509999999996</v>
      </c>
      <c r="AA100" s="65">
        <v>261.20600000000007</v>
      </c>
      <c r="AB100" s="65">
        <v>327.87999999999988</v>
      </c>
      <c r="AC100" s="65"/>
      <c r="AD100" s="63">
        <f t="shared" si="11"/>
        <v>27366.009999999995</v>
      </c>
      <c r="AE100" s="66"/>
    </row>
    <row r="101" spans="3:31" x14ac:dyDescent="0.25">
      <c r="C101" s="37"/>
      <c r="D101" s="68" t="s">
        <v>20</v>
      </c>
      <c r="E101" s="115">
        <v>10436.419</v>
      </c>
      <c r="F101" s="65">
        <v>3175.0459999999998</v>
      </c>
      <c r="G101" s="65">
        <v>468.87400000000008</v>
      </c>
      <c r="H101" s="65">
        <v>443.68500000000006</v>
      </c>
      <c r="I101" s="65">
        <v>330.82899999999995</v>
      </c>
      <c r="J101" s="65">
        <v>2368.5030000000006</v>
      </c>
      <c r="K101" s="65">
        <v>491.67899999999992</v>
      </c>
      <c r="L101" s="65">
        <v>419.197</v>
      </c>
      <c r="M101" s="65">
        <v>1267.9269999999997</v>
      </c>
      <c r="N101" s="65">
        <v>1190.3720000000001</v>
      </c>
      <c r="O101" s="65">
        <v>467.45700000000005</v>
      </c>
      <c r="P101" s="65">
        <v>228.28199999999998</v>
      </c>
      <c r="Q101" s="65">
        <v>1802.365</v>
      </c>
      <c r="R101" s="65">
        <v>873.29999999999984</v>
      </c>
      <c r="S101" s="65">
        <v>365.58900000000006</v>
      </c>
      <c r="T101" s="65">
        <v>563.94599999999991</v>
      </c>
      <c r="U101" s="65">
        <v>612.68599999999992</v>
      </c>
      <c r="V101" s="65">
        <v>436.87600000000003</v>
      </c>
      <c r="W101" s="65">
        <v>1131.7639999999999</v>
      </c>
      <c r="X101" s="65">
        <v>165.00199999999995</v>
      </c>
      <c r="Y101" s="65">
        <v>532.49199999999996</v>
      </c>
      <c r="Z101" s="65">
        <v>1321.5360000000005</v>
      </c>
      <c r="AA101" s="65">
        <v>275.03399999999993</v>
      </c>
      <c r="AB101" s="65">
        <v>354.71099999999996</v>
      </c>
      <c r="AC101" s="65"/>
      <c r="AD101" s="63">
        <f t="shared" si="11"/>
        <v>29723.570999999996</v>
      </c>
      <c r="AE101" s="66"/>
    </row>
    <row r="102" spans="3:31" x14ac:dyDescent="0.25">
      <c r="C102" s="37"/>
      <c r="D102" s="68" t="s">
        <v>21</v>
      </c>
      <c r="E102" s="115">
        <v>11395.383999999998</v>
      </c>
      <c r="F102" s="65">
        <v>3291.0039999999999</v>
      </c>
      <c r="G102" s="65">
        <v>453.63800000000003</v>
      </c>
      <c r="H102" s="65">
        <v>427.3950000000001</v>
      </c>
      <c r="I102" s="65">
        <v>297.41800000000001</v>
      </c>
      <c r="J102" s="65">
        <v>2408.6570000000002</v>
      </c>
      <c r="K102" s="65">
        <v>477.91700000000003</v>
      </c>
      <c r="L102" s="65">
        <v>415.25100000000003</v>
      </c>
      <c r="M102" s="65">
        <v>1238.3849999999998</v>
      </c>
      <c r="N102" s="65">
        <v>1088.345</v>
      </c>
      <c r="O102" s="65">
        <v>473.41200000000003</v>
      </c>
      <c r="P102" s="65">
        <v>218.97399999999996</v>
      </c>
      <c r="Q102" s="65">
        <v>1748.1550000000002</v>
      </c>
      <c r="R102" s="65">
        <v>788.25299999999993</v>
      </c>
      <c r="S102" s="65">
        <v>375.49600000000009</v>
      </c>
      <c r="T102" s="65">
        <v>549.93100000000004</v>
      </c>
      <c r="U102" s="65">
        <v>621.24499999999978</v>
      </c>
      <c r="V102" s="65">
        <v>428.22699999999998</v>
      </c>
      <c r="W102" s="65">
        <v>1138.9970000000001</v>
      </c>
      <c r="X102" s="65">
        <v>152.71499999999997</v>
      </c>
      <c r="Y102" s="65">
        <v>554.82099999999969</v>
      </c>
      <c r="Z102" s="65">
        <v>1345.4340000000004</v>
      </c>
      <c r="AA102" s="65">
        <v>276.63400000000001</v>
      </c>
      <c r="AB102" s="65">
        <v>348.19400000000007</v>
      </c>
      <c r="AC102" s="65"/>
      <c r="AD102" s="63">
        <f>SUM(E102:AC102)</f>
        <v>30513.881999999994</v>
      </c>
      <c r="AE102" s="66"/>
    </row>
    <row r="103" spans="3:31" x14ac:dyDescent="0.25">
      <c r="C103" s="37"/>
      <c r="D103" s="68" t="s">
        <v>22</v>
      </c>
      <c r="E103" s="115">
        <v>10383.308000000001</v>
      </c>
      <c r="F103" s="65">
        <v>3292.3180000000007</v>
      </c>
      <c r="G103" s="65">
        <v>453.63000000000005</v>
      </c>
      <c r="H103" s="65">
        <v>430.13300000000004</v>
      </c>
      <c r="I103" s="65">
        <v>302.61800000000005</v>
      </c>
      <c r="J103" s="65">
        <v>2398.7160000000003</v>
      </c>
      <c r="K103" s="65">
        <v>467.05199999999991</v>
      </c>
      <c r="L103" s="65">
        <v>412.09900000000005</v>
      </c>
      <c r="M103" s="65">
        <v>1219.0720000000003</v>
      </c>
      <c r="N103" s="65">
        <v>1096.2960000000003</v>
      </c>
      <c r="O103" s="65">
        <v>494.18100000000004</v>
      </c>
      <c r="P103" s="65">
        <v>217.91800000000001</v>
      </c>
      <c r="Q103" s="65">
        <v>1848.3329999999996</v>
      </c>
      <c r="R103" s="65">
        <v>845.04200000000014</v>
      </c>
      <c r="S103" s="65">
        <v>379.81700000000006</v>
      </c>
      <c r="T103" s="65">
        <v>550.40999999999974</v>
      </c>
      <c r="U103" s="65">
        <v>634.12699999999995</v>
      </c>
      <c r="V103" s="65">
        <v>434.86700000000008</v>
      </c>
      <c r="W103" s="65">
        <v>1037.6709999999998</v>
      </c>
      <c r="X103" s="65">
        <v>143.333</v>
      </c>
      <c r="Y103" s="65">
        <v>535.83699999999999</v>
      </c>
      <c r="Z103" s="65">
        <v>1304.0189999999996</v>
      </c>
      <c r="AA103" s="65">
        <v>272.226</v>
      </c>
      <c r="AB103" s="65">
        <v>329.57900000000001</v>
      </c>
      <c r="AC103" s="65"/>
      <c r="AD103" s="63">
        <f>SUM(E103:AC103)</f>
        <v>29482.601999999995</v>
      </c>
      <c r="AE103" s="66"/>
    </row>
    <row r="104" spans="3:31" x14ac:dyDescent="0.25">
      <c r="C104" s="37"/>
      <c r="D104" s="68" t="s">
        <v>23</v>
      </c>
      <c r="E104" s="115">
        <v>9909.4969999999994</v>
      </c>
      <c r="F104" s="65">
        <v>3080.0230000000001</v>
      </c>
      <c r="G104" s="65">
        <v>428.04100000000011</v>
      </c>
      <c r="H104" s="65">
        <v>426.10500000000002</v>
      </c>
      <c r="I104" s="65">
        <v>296.02500000000003</v>
      </c>
      <c r="J104" s="65">
        <v>2264.1279999999997</v>
      </c>
      <c r="K104" s="65">
        <v>443.44999999999993</v>
      </c>
      <c r="L104" s="65">
        <v>407.74700000000001</v>
      </c>
      <c r="M104" s="65">
        <v>1174.0339999999997</v>
      </c>
      <c r="N104" s="65">
        <v>1027.1249999999998</v>
      </c>
      <c r="O104" s="65">
        <v>475.82400000000001</v>
      </c>
      <c r="P104" s="65">
        <v>213.602</v>
      </c>
      <c r="Q104" s="65">
        <v>1704.1909999999998</v>
      </c>
      <c r="R104" s="65">
        <v>808.25300000000004</v>
      </c>
      <c r="S104" s="65">
        <v>346.79099999999994</v>
      </c>
      <c r="T104" s="65">
        <v>522.04100000000017</v>
      </c>
      <c r="U104" s="65">
        <v>603.37500000000011</v>
      </c>
      <c r="V104" s="65">
        <v>416.06800000000004</v>
      </c>
      <c r="W104" s="65">
        <v>978.57999999999993</v>
      </c>
      <c r="X104" s="65">
        <v>134.06100000000001</v>
      </c>
      <c r="Y104" s="65">
        <v>509.64600000000002</v>
      </c>
      <c r="Z104" s="65">
        <v>1247.8880000000004</v>
      </c>
      <c r="AA104" s="65">
        <v>249.02200000000002</v>
      </c>
      <c r="AB104" s="65">
        <v>308.32299999999998</v>
      </c>
      <c r="AC104" s="65"/>
      <c r="AD104" s="63">
        <f>SUM(E104:AC104)</f>
        <v>27973.840000000004</v>
      </c>
      <c r="AE104" s="66"/>
    </row>
    <row r="105" spans="3:31" x14ac:dyDescent="0.25">
      <c r="C105" s="37"/>
      <c r="D105" s="68" t="s">
        <v>24</v>
      </c>
      <c r="E105" s="115">
        <v>10546.743999999999</v>
      </c>
      <c r="F105" s="65">
        <v>3092.5000000000005</v>
      </c>
      <c r="G105" s="65">
        <v>450.11099999999999</v>
      </c>
      <c r="H105" s="65">
        <v>442.50700000000001</v>
      </c>
      <c r="I105" s="65">
        <v>350.34499999999991</v>
      </c>
      <c r="J105" s="65">
        <v>2280.1370000000006</v>
      </c>
      <c r="K105" s="65">
        <v>451.11500000000007</v>
      </c>
      <c r="L105" s="65">
        <v>403.60699999999991</v>
      </c>
      <c r="M105" s="65">
        <v>1219.3029999999999</v>
      </c>
      <c r="N105" s="65">
        <v>1030.4130000000005</v>
      </c>
      <c r="O105" s="65">
        <v>458.77799999999991</v>
      </c>
      <c r="P105" s="65">
        <v>229.31500000000003</v>
      </c>
      <c r="Q105" s="65">
        <v>1714.4640000000002</v>
      </c>
      <c r="R105" s="65">
        <v>811.0949999999998</v>
      </c>
      <c r="S105" s="65">
        <v>354.51300000000009</v>
      </c>
      <c r="T105" s="65">
        <v>520.94799999999998</v>
      </c>
      <c r="U105" s="65">
        <v>614.67199999999991</v>
      </c>
      <c r="V105" s="65">
        <v>427.99499999999989</v>
      </c>
      <c r="W105" s="65">
        <v>980.02499999999998</v>
      </c>
      <c r="X105" s="65">
        <v>145.08199999999999</v>
      </c>
      <c r="Y105" s="65">
        <v>514.12900000000002</v>
      </c>
      <c r="Z105" s="65">
        <v>1272.8500000000001</v>
      </c>
      <c r="AA105" s="65">
        <v>269.76900000000001</v>
      </c>
      <c r="AB105" s="65">
        <v>337.14299999999986</v>
      </c>
      <c r="AC105" s="65"/>
      <c r="AD105" s="63">
        <f t="shared" ref="AD105:AD107" si="12">SUM(E105:AC105)</f>
        <v>28917.559999999994</v>
      </c>
      <c r="AE105" s="66"/>
    </row>
    <row r="106" spans="3:31" x14ac:dyDescent="0.25">
      <c r="C106" s="37"/>
      <c r="D106" s="68" t="s">
        <v>25</v>
      </c>
      <c r="E106" s="115">
        <v>10445.319000000003</v>
      </c>
      <c r="F106" s="65">
        <v>3111.2150000000001</v>
      </c>
      <c r="G106" s="65">
        <v>458.952</v>
      </c>
      <c r="H106" s="65">
        <v>451.83799999999997</v>
      </c>
      <c r="I106" s="65">
        <v>322.96899999999994</v>
      </c>
      <c r="J106" s="65">
        <v>2353.2069999999999</v>
      </c>
      <c r="K106" s="65">
        <v>464.80700000000002</v>
      </c>
      <c r="L106" s="65">
        <v>416.66100000000006</v>
      </c>
      <c r="M106" s="65">
        <v>1208.9149999999995</v>
      </c>
      <c r="N106" s="65">
        <v>1028.143</v>
      </c>
      <c r="O106" s="65">
        <v>471.38099999999997</v>
      </c>
      <c r="P106" s="65">
        <v>221.63100000000003</v>
      </c>
      <c r="Q106" s="65">
        <v>1721.2490000000003</v>
      </c>
      <c r="R106" s="65">
        <v>786.51099999999997</v>
      </c>
      <c r="S106" s="65">
        <v>353.20400000000001</v>
      </c>
      <c r="T106" s="65">
        <v>514.10699999999997</v>
      </c>
      <c r="U106" s="65">
        <v>648.11700000000008</v>
      </c>
      <c r="V106" s="65">
        <v>426.30999999999983</v>
      </c>
      <c r="W106" s="65">
        <v>1031.9840000000002</v>
      </c>
      <c r="X106" s="65">
        <v>141.91799999999998</v>
      </c>
      <c r="Y106" s="65">
        <v>537.45000000000016</v>
      </c>
      <c r="Z106" s="65">
        <v>1297.5400000000004</v>
      </c>
      <c r="AA106" s="65">
        <v>279.84299999999985</v>
      </c>
      <c r="AB106" s="65">
        <v>337.12199999999996</v>
      </c>
      <c r="AC106" s="65"/>
      <c r="AD106" s="63">
        <f t="shared" si="12"/>
        <v>29030.393000000007</v>
      </c>
      <c r="AE106" s="66"/>
    </row>
    <row r="107" spans="3:31" x14ac:dyDescent="0.25">
      <c r="C107" s="37"/>
      <c r="D107" s="68" t="s">
        <v>26</v>
      </c>
      <c r="E107" s="115">
        <v>9201.0530000000035</v>
      </c>
      <c r="F107" s="65">
        <v>2801.2150000000001</v>
      </c>
      <c r="G107" s="65">
        <v>425.57</v>
      </c>
      <c r="H107" s="65">
        <v>402.13</v>
      </c>
      <c r="I107" s="65">
        <v>296.30899999999997</v>
      </c>
      <c r="J107" s="65">
        <v>2019.5859999999998</v>
      </c>
      <c r="K107" s="65">
        <v>427.41199999999992</v>
      </c>
      <c r="L107" s="65">
        <v>364.56699999999995</v>
      </c>
      <c r="M107" s="65">
        <v>1105.9760000000003</v>
      </c>
      <c r="N107" s="65">
        <v>956.80400000000009</v>
      </c>
      <c r="O107" s="65">
        <v>412.19999999999993</v>
      </c>
      <c r="P107" s="65">
        <v>204.434</v>
      </c>
      <c r="Q107" s="65">
        <v>1514.4540000000002</v>
      </c>
      <c r="R107" s="65">
        <v>693.21400000000006</v>
      </c>
      <c r="S107" s="65">
        <v>320.97299999999984</v>
      </c>
      <c r="T107" s="65">
        <v>469.39500000000004</v>
      </c>
      <c r="U107" s="65">
        <v>556.24399999999991</v>
      </c>
      <c r="V107" s="65">
        <v>384.49100000000004</v>
      </c>
      <c r="W107" s="65">
        <v>901.92399999999975</v>
      </c>
      <c r="X107" s="65">
        <v>130.61100000000005</v>
      </c>
      <c r="Y107" s="65">
        <v>484.18600000000004</v>
      </c>
      <c r="Z107" s="65">
        <v>1162.9059999999997</v>
      </c>
      <c r="AA107" s="65">
        <v>245.30799999999996</v>
      </c>
      <c r="AB107" s="65">
        <v>296.54799999999989</v>
      </c>
      <c r="AC107" s="65"/>
      <c r="AD107" s="63">
        <f t="shared" si="12"/>
        <v>25777.510000000002</v>
      </c>
      <c r="AE107" s="66"/>
    </row>
    <row r="108" spans="3:31" x14ac:dyDescent="0.25">
      <c r="C108" s="37"/>
      <c r="D108" s="123" t="s">
        <v>27</v>
      </c>
      <c r="E108" s="115">
        <v>11580.562999999998</v>
      </c>
      <c r="F108" s="65">
        <v>3122.6880000000001</v>
      </c>
      <c r="G108" s="65">
        <v>434.67200000000008</v>
      </c>
      <c r="H108" s="65">
        <v>413.15699999999993</v>
      </c>
      <c r="I108" s="65">
        <v>297.99099999999999</v>
      </c>
      <c r="J108" s="65">
        <v>2361.5729999999999</v>
      </c>
      <c r="K108" s="65">
        <v>472.50900000000001</v>
      </c>
      <c r="L108" s="65">
        <v>388.161</v>
      </c>
      <c r="M108" s="65">
        <v>1215.3529999999998</v>
      </c>
      <c r="N108" s="65">
        <v>1018.6439999999999</v>
      </c>
      <c r="O108" s="65">
        <v>461.11599999999999</v>
      </c>
      <c r="P108" s="65">
        <v>211.23399999999998</v>
      </c>
      <c r="Q108" s="65">
        <v>1649.933</v>
      </c>
      <c r="R108" s="65">
        <v>744.37300000000005</v>
      </c>
      <c r="S108" s="65">
        <v>346.28299999999996</v>
      </c>
      <c r="T108" s="65">
        <v>523.4129999999999</v>
      </c>
      <c r="U108" s="65">
        <v>624.68099999999993</v>
      </c>
      <c r="V108" s="65">
        <v>427.28899999999999</v>
      </c>
      <c r="W108" s="65">
        <v>1005.2089999999999</v>
      </c>
      <c r="X108" s="65">
        <v>154.411</v>
      </c>
      <c r="Y108" s="65">
        <v>540.48900000000003</v>
      </c>
      <c r="Z108" s="65">
        <v>1290.277</v>
      </c>
      <c r="AA108" s="65">
        <v>269.72400000000005</v>
      </c>
      <c r="AB108" s="65">
        <v>327.63499999999999</v>
      </c>
      <c r="AC108" s="65"/>
      <c r="AD108" s="63">
        <v>29032.436000000002</v>
      </c>
      <c r="AE108" s="66"/>
    </row>
    <row r="109" spans="3:31" x14ac:dyDescent="0.25">
      <c r="C109" s="37"/>
      <c r="D109" s="123" t="s">
        <v>28</v>
      </c>
      <c r="E109" s="115">
        <v>10236.972000000002</v>
      </c>
      <c r="F109" s="65">
        <v>3069.3980000000006</v>
      </c>
      <c r="G109" s="65">
        <v>401.12199999999996</v>
      </c>
      <c r="H109" s="65">
        <v>397.666</v>
      </c>
      <c r="I109" s="65">
        <v>291.64100000000008</v>
      </c>
      <c r="J109" s="65">
        <v>2261.5530000000017</v>
      </c>
      <c r="K109" s="65">
        <v>465.07899999999995</v>
      </c>
      <c r="L109" s="65">
        <v>370.34399999999994</v>
      </c>
      <c r="M109" s="65">
        <v>1131.9929999999999</v>
      </c>
      <c r="N109" s="65">
        <v>961.41399999999976</v>
      </c>
      <c r="O109" s="65">
        <v>440.63500000000005</v>
      </c>
      <c r="P109" s="65">
        <v>204.12100000000001</v>
      </c>
      <c r="Q109" s="65">
        <v>1548.3540000000005</v>
      </c>
      <c r="R109" s="65">
        <v>714.75400000000013</v>
      </c>
      <c r="S109" s="65">
        <v>332.45099999999991</v>
      </c>
      <c r="T109" s="65">
        <v>506.15299999999991</v>
      </c>
      <c r="U109" s="65">
        <v>604.51599999999996</v>
      </c>
      <c r="V109" s="65">
        <v>402.63400000000001</v>
      </c>
      <c r="W109" s="65">
        <v>942.46299999999985</v>
      </c>
      <c r="X109" s="65">
        <v>146.66900000000004</v>
      </c>
      <c r="Y109" s="65">
        <v>495.03499999999991</v>
      </c>
      <c r="Z109" s="65">
        <v>1221.8150000000005</v>
      </c>
      <c r="AA109" s="65">
        <v>263.76099999999997</v>
      </c>
      <c r="AB109" s="65">
        <v>308.6819999999999</v>
      </c>
      <c r="AC109" s="65"/>
      <c r="AD109" s="63">
        <v>26940.407999999999</v>
      </c>
      <c r="AE109" s="66"/>
    </row>
    <row r="110" spans="3:31" x14ac:dyDescent="0.25">
      <c r="C110" s="37"/>
      <c r="D110" s="123" t="s">
        <v>29</v>
      </c>
      <c r="E110" s="115">
        <v>9715.0379999999986</v>
      </c>
      <c r="F110" s="65">
        <v>3159.9670000000006</v>
      </c>
      <c r="G110" s="65">
        <v>445.82300000000004</v>
      </c>
      <c r="H110" s="65">
        <v>430.17899999999992</v>
      </c>
      <c r="I110" s="65">
        <v>327.07299999999992</v>
      </c>
      <c r="J110" s="65">
        <v>2480.6650000000004</v>
      </c>
      <c r="K110" s="65">
        <v>495.09699999999998</v>
      </c>
      <c r="L110" s="65">
        <v>414.80499999999995</v>
      </c>
      <c r="M110" s="65">
        <v>1240.7109999999996</v>
      </c>
      <c r="N110" s="65">
        <v>1097.9159999999999</v>
      </c>
      <c r="O110" s="65">
        <v>465.53799999999995</v>
      </c>
      <c r="P110" s="65">
        <v>231.18500000000003</v>
      </c>
      <c r="Q110" s="65">
        <v>1662.3390000000002</v>
      </c>
      <c r="R110" s="65">
        <v>778.06699999999989</v>
      </c>
      <c r="S110" s="65">
        <v>339.21899999999999</v>
      </c>
      <c r="T110" s="65">
        <v>571.03000000000009</v>
      </c>
      <c r="U110" s="65">
        <v>622.50599999999986</v>
      </c>
      <c r="V110" s="65">
        <v>437.21200000000005</v>
      </c>
      <c r="W110" s="65">
        <v>1049.7049999999997</v>
      </c>
      <c r="X110" s="65">
        <v>157.16400000000002</v>
      </c>
      <c r="Y110" s="65">
        <v>523.06799999999998</v>
      </c>
      <c r="Z110" s="65">
        <v>1322.2850000000001</v>
      </c>
      <c r="AA110" s="65">
        <v>294.37699999999995</v>
      </c>
      <c r="AB110" s="65">
        <v>328.65599999999989</v>
      </c>
      <c r="AC110" s="65"/>
      <c r="AD110" s="63">
        <v>27813.118999999999</v>
      </c>
      <c r="AE110" s="66"/>
    </row>
    <row r="111" spans="3:31" ht="15.75" thickBot="1" x14ac:dyDescent="0.3">
      <c r="C111" s="37" t="s">
        <v>80</v>
      </c>
      <c r="D111" s="123"/>
      <c r="E111" s="128">
        <v>124368.435</v>
      </c>
      <c r="F111" s="77">
        <v>36782.707000000002</v>
      </c>
      <c r="G111" s="77">
        <v>5321.8780000000006</v>
      </c>
      <c r="H111" s="77">
        <v>5104.3579999999993</v>
      </c>
      <c r="I111" s="77">
        <v>3859.38</v>
      </c>
      <c r="J111" s="77">
        <v>26813.074000000001</v>
      </c>
      <c r="K111" s="77">
        <v>5588.4229999999989</v>
      </c>
      <c r="L111" s="77">
        <v>4843.799</v>
      </c>
      <c r="M111" s="77">
        <v>13864.757</v>
      </c>
      <c r="N111" s="77">
        <v>12840.391</v>
      </c>
      <c r="O111" s="77">
        <v>5458.3850000000002</v>
      </c>
      <c r="P111" s="77">
        <v>2655.7499999999995</v>
      </c>
      <c r="Q111" s="77">
        <v>20326.281999999999</v>
      </c>
      <c r="R111" s="77">
        <v>9553.6829999999991</v>
      </c>
      <c r="S111" s="77">
        <v>4231.7809999999999</v>
      </c>
      <c r="T111" s="77">
        <v>6382.7579999999998</v>
      </c>
      <c r="U111" s="77">
        <v>5241.7420000000002</v>
      </c>
      <c r="V111" s="77">
        <v>3598.9249999999997</v>
      </c>
      <c r="W111" s="77">
        <v>10182.968999999999</v>
      </c>
      <c r="X111" s="77">
        <v>1357.6110000000003</v>
      </c>
      <c r="Y111" s="77">
        <v>6180.5010000000002</v>
      </c>
      <c r="Z111" s="77">
        <v>15089.084000000001</v>
      </c>
      <c r="AA111" s="77">
        <v>3177.3559999999993</v>
      </c>
      <c r="AB111" s="77">
        <v>3875.6669999999995</v>
      </c>
      <c r="AC111" s="77">
        <v>0</v>
      </c>
      <c r="AD111" s="125">
        <v>336699.696</v>
      </c>
      <c r="AE111" s="66"/>
    </row>
    <row r="112" spans="3:31" x14ac:dyDescent="0.25">
      <c r="C112" s="126">
        <v>2014</v>
      </c>
      <c r="D112" s="127" t="s">
        <v>36</v>
      </c>
      <c r="E112" s="114">
        <v>10327.249000000003</v>
      </c>
      <c r="F112" s="64">
        <v>3046.8169999999996</v>
      </c>
      <c r="G112" s="64">
        <v>440.19299999999998</v>
      </c>
      <c r="H112" s="64">
        <v>403.58299999999986</v>
      </c>
      <c r="I112" s="64">
        <v>376.48299999999989</v>
      </c>
      <c r="J112" s="64">
        <v>2397.3670000000011</v>
      </c>
      <c r="K112" s="64">
        <v>466.16199999999992</v>
      </c>
      <c r="L112" s="64">
        <v>387.80399999999997</v>
      </c>
      <c r="M112" s="64">
        <v>1219.0310000000002</v>
      </c>
      <c r="N112" s="64">
        <v>1036.8329999999999</v>
      </c>
      <c r="O112" s="64">
        <v>429.53899999999993</v>
      </c>
      <c r="P112" s="64">
        <v>214.16799999999995</v>
      </c>
      <c r="Q112" s="64">
        <v>1462.4289999999996</v>
      </c>
      <c r="R112" s="64">
        <v>700.68</v>
      </c>
      <c r="S112" s="64">
        <v>331.45399999999995</v>
      </c>
      <c r="T112" s="64">
        <v>502.46399999999994</v>
      </c>
      <c r="U112" s="64">
        <v>588.78199999999993</v>
      </c>
      <c r="V112" s="64">
        <v>415.25499999999994</v>
      </c>
      <c r="W112" s="64">
        <v>982.25799999999992</v>
      </c>
      <c r="X112" s="64">
        <v>151.39999999999998</v>
      </c>
      <c r="Y112" s="64">
        <v>494.18099999999998</v>
      </c>
      <c r="Z112" s="64">
        <v>1248.0380000000002</v>
      </c>
      <c r="AA112" s="64">
        <v>282.95300000000003</v>
      </c>
      <c r="AB112" s="64">
        <v>308.18</v>
      </c>
      <c r="AC112" s="64"/>
      <c r="AD112" s="62">
        <f>SUM(E112:AC112)</f>
        <v>28213.303000000011</v>
      </c>
      <c r="AE112" s="66"/>
    </row>
    <row r="113" spans="3:31" x14ac:dyDescent="0.25">
      <c r="C113" s="111"/>
      <c r="D113" s="123" t="s">
        <v>19</v>
      </c>
      <c r="E113" s="115">
        <v>8622.7590000000018</v>
      </c>
      <c r="F113" s="65">
        <v>2691.491</v>
      </c>
      <c r="G113" s="65">
        <v>391.61899999999986</v>
      </c>
      <c r="H113" s="65">
        <v>373.53300000000002</v>
      </c>
      <c r="I113" s="65">
        <v>381.91499999999991</v>
      </c>
      <c r="J113" s="65">
        <v>2041.8180000000004</v>
      </c>
      <c r="K113" s="65">
        <v>413.04500000000013</v>
      </c>
      <c r="L113" s="65">
        <v>363.38599999999997</v>
      </c>
      <c r="M113" s="65">
        <v>1134.6180000000004</v>
      </c>
      <c r="N113" s="65">
        <v>909.27300000000002</v>
      </c>
      <c r="O113" s="65">
        <v>376.03100000000006</v>
      </c>
      <c r="P113" s="65">
        <v>201.08700000000002</v>
      </c>
      <c r="Q113" s="65">
        <v>1294.8539999999998</v>
      </c>
      <c r="R113" s="65">
        <v>639.75299999999993</v>
      </c>
      <c r="S113" s="65">
        <v>290.68400000000003</v>
      </c>
      <c r="T113" s="65">
        <v>433.7729999999998</v>
      </c>
      <c r="U113" s="65">
        <v>535.65699999999993</v>
      </c>
      <c r="V113" s="65">
        <v>376.85399999999998</v>
      </c>
      <c r="W113" s="65">
        <v>892.27799999999968</v>
      </c>
      <c r="X113" s="65">
        <v>127.37400000000001</v>
      </c>
      <c r="Y113" s="65">
        <v>436.09299999999996</v>
      </c>
      <c r="Z113" s="65">
        <v>1100.7490000000005</v>
      </c>
      <c r="AA113" s="65">
        <v>247.94800000000001</v>
      </c>
      <c r="AB113" s="65">
        <v>276.87099999999998</v>
      </c>
      <c r="AC113" s="65"/>
      <c r="AD113" s="63">
        <f>SUM(E113:AC113)</f>
        <v>24553.463</v>
      </c>
      <c r="AE113" s="66"/>
    </row>
    <row r="114" spans="3:31" x14ac:dyDescent="0.25">
      <c r="C114" s="111"/>
      <c r="D114" s="123" t="s">
        <v>20</v>
      </c>
      <c r="E114" s="115">
        <v>10083.838</v>
      </c>
      <c r="F114" s="65">
        <v>2828.4850000000006</v>
      </c>
      <c r="G114" s="65">
        <v>425.00799999999987</v>
      </c>
      <c r="H114" s="65">
        <v>420.42199999999997</v>
      </c>
      <c r="I114" s="65">
        <v>301.57399999999996</v>
      </c>
      <c r="J114" s="65">
        <v>2260.4100000000003</v>
      </c>
      <c r="K114" s="65">
        <v>452.90900000000005</v>
      </c>
      <c r="L114" s="65">
        <v>376.11199999999997</v>
      </c>
      <c r="M114" s="65">
        <v>1202.8109999999999</v>
      </c>
      <c r="N114" s="65">
        <v>961.02399999999989</v>
      </c>
      <c r="O114" s="65">
        <v>424.87600000000003</v>
      </c>
      <c r="P114" s="65">
        <v>204.352</v>
      </c>
      <c r="Q114" s="65">
        <v>1484.6579999999997</v>
      </c>
      <c r="R114" s="65">
        <v>657.95899999999983</v>
      </c>
      <c r="S114" s="65">
        <v>314.56299999999999</v>
      </c>
      <c r="T114" s="65">
        <v>499.00399999999996</v>
      </c>
      <c r="U114" s="65">
        <v>560.03999999999985</v>
      </c>
      <c r="V114" s="65">
        <v>420.6280000000001</v>
      </c>
      <c r="W114" s="65">
        <v>951.18899999999996</v>
      </c>
      <c r="X114" s="65">
        <v>144.46299999999999</v>
      </c>
      <c r="Y114" s="65">
        <v>523.47399999999982</v>
      </c>
      <c r="Z114" s="65">
        <v>1245.1879999999999</v>
      </c>
      <c r="AA114" s="65">
        <v>287.26799999999986</v>
      </c>
      <c r="AB114" s="65">
        <v>310.67800000000017</v>
      </c>
      <c r="AC114" s="65"/>
      <c r="AD114" s="63">
        <f>SUM(E114:AC114)</f>
        <v>27340.932999999997</v>
      </c>
      <c r="AE114" s="66"/>
    </row>
    <row r="115" spans="3:31" x14ac:dyDescent="0.25">
      <c r="C115" s="111"/>
      <c r="D115" s="131" t="s">
        <v>21</v>
      </c>
      <c r="E115" s="115">
        <v>9590.117000000002</v>
      </c>
      <c r="F115" s="65">
        <v>2588.3719999999998</v>
      </c>
      <c r="G115" s="65">
        <v>383.36399999999992</v>
      </c>
      <c r="H115" s="65">
        <v>383.93599999999998</v>
      </c>
      <c r="I115" s="65">
        <v>269.2639999999999</v>
      </c>
      <c r="J115" s="65">
        <v>1940.1789999999999</v>
      </c>
      <c r="K115" s="65">
        <v>410.33900000000006</v>
      </c>
      <c r="L115" s="65">
        <v>333.78100000000001</v>
      </c>
      <c r="M115" s="65">
        <v>1039.2650000000001</v>
      </c>
      <c r="N115" s="65">
        <v>877.76400000000001</v>
      </c>
      <c r="O115" s="65">
        <v>388.34100000000001</v>
      </c>
      <c r="P115" s="65">
        <v>182.63099999999997</v>
      </c>
      <c r="Q115" s="65">
        <v>1364.0620000000001</v>
      </c>
      <c r="R115" s="65">
        <v>532.33199999999988</v>
      </c>
      <c r="S115" s="65">
        <v>45.673999999999999</v>
      </c>
      <c r="T115" s="65">
        <v>371.88299999999992</v>
      </c>
      <c r="U115" s="65">
        <v>532.92099999999982</v>
      </c>
      <c r="V115" s="65">
        <v>372.34999999999997</v>
      </c>
      <c r="W115" s="65">
        <v>866.88800000000003</v>
      </c>
      <c r="X115" s="65">
        <v>106.163</v>
      </c>
      <c r="Y115" s="65">
        <v>488.97800000000007</v>
      </c>
      <c r="Z115" s="65">
        <v>1154.3419999999996</v>
      </c>
      <c r="AA115" s="65">
        <v>269.45799999999997</v>
      </c>
      <c r="AB115" s="65">
        <v>279.78800000000001</v>
      </c>
      <c r="AC115" s="65"/>
      <c r="AD115" s="63">
        <v>24772.191999999999</v>
      </c>
      <c r="AE115" s="66"/>
    </row>
    <row r="116" spans="3:31" x14ac:dyDescent="0.25">
      <c r="C116" s="111"/>
      <c r="D116" s="131" t="s">
        <v>22</v>
      </c>
      <c r="E116" s="115">
        <v>9439.426999999996</v>
      </c>
      <c r="F116" s="65">
        <v>2685.2990000000004</v>
      </c>
      <c r="G116" s="65">
        <v>387.28199999999998</v>
      </c>
      <c r="H116" s="65">
        <v>383.45100000000002</v>
      </c>
      <c r="I116" s="65">
        <v>279.58199999999999</v>
      </c>
      <c r="J116" s="65">
        <v>1881.4110000000003</v>
      </c>
      <c r="K116" s="65">
        <v>398.14499999999987</v>
      </c>
      <c r="L116" s="65">
        <v>347.49100000000004</v>
      </c>
      <c r="M116" s="65">
        <v>552.40199999999993</v>
      </c>
      <c r="N116" s="65">
        <v>877.73299999999995</v>
      </c>
      <c r="O116" s="65">
        <v>354.01600000000008</v>
      </c>
      <c r="P116" s="65">
        <v>179.67700000000002</v>
      </c>
      <c r="Q116" s="65">
        <v>1346.4029999999996</v>
      </c>
      <c r="R116" s="65">
        <v>168.19899999999998</v>
      </c>
      <c r="S116" s="65">
        <v>3.198</v>
      </c>
      <c r="T116" s="65">
        <v>15.273999999999999</v>
      </c>
      <c r="U116" s="65">
        <v>533.54499999999996</v>
      </c>
      <c r="V116" s="65">
        <v>359.92700000000002</v>
      </c>
      <c r="W116" s="65">
        <v>849.56200000000024</v>
      </c>
      <c r="X116" s="65">
        <v>23.893000000000001</v>
      </c>
      <c r="Y116" s="65">
        <v>490.08299999999997</v>
      </c>
      <c r="Z116" s="65">
        <v>1142.9339999999997</v>
      </c>
      <c r="AA116" s="65">
        <v>246.09499999999997</v>
      </c>
      <c r="AB116" s="65">
        <v>277.56500000000005</v>
      </c>
      <c r="AC116" s="65"/>
      <c r="AD116" s="63">
        <v>23222.593999999994</v>
      </c>
      <c r="AE116" s="66"/>
    </row>
    <row r="117" spans="3:31" x14ac:dyDescent="0.25">
      <c r="C117" s="111"/>
      <c r="D117" s="131" t="s">
        <v>23</v>
      </c>
      <c r="E117" s="115">
        <v>9578.3060000000005</v>
      </c>
      <c r="F117" s="65">
        <v>2721.9520000000002</v>
      </c>
      <c r="G117" s="65">
        <v>383.29900000000009</v>
      </c>
      <c r="H117" s="65">
        <v>376.34399999999999</v>
      </c>
      <c r="I117" s="65">
        <v>265.22899999999993</v>
      </c>
      <c r="J117" s="65">
        <v>1296.3639999999996</v>
      </c>
      <c r="K117" s="65">
        <v>272.26900000000001</v>
      </c>
      <c r="L117" s="65">
        <v>223.64200000000002</v>
      </c>
      <c r="M117" s="65">
        <v>10.803999999999998</v>
      </c>
      <c r="N117" s="65">
        <v>439.70399999999995</v>
      </c>
      <c r="O117" s="65">
        <v>165.04300000000001</v>
      </c>
      <c r="P117" s="65">
        <v>85.17</v>
      </c>
      <c r="Q117" s="65">
        <v>17.504000000000001</v>
      </c>
      <c r="R117" s="65">
        <v>6.133</v>
      </c>
      <c r="S117" s="65">
        <v>2.6659999999999999</v>
      </c>
      <c r="T117" s="65">
        <v>17.292999999999999</v>
      </c>
      <c r="U117" s="65">
        <v>118.571</v>
      </c>
      <c r="V117" s="65">
        <v>83.668999999999997</v>
      </c>
      <c r="W117" s="65">
        <v>194.71399999999994</v>
      </c>
      <c r="X117" s="65">
        <v>22.901</v>
      </c>
      <c r="Y117" s="65">
        <v>490.01900000000001</v>
      </c>
      <c r="Z117" s="65">
        <v>1226.5639999999999</v>
      </c>
      <c r="AA117" s="65">
        <v>250.65800000000002</v>
      </c>
      <c r="AB117" s="65">
        <v>274.62099999999992</v>
      </c>
      <c r="AC117" s="65"/>
      <c r="AD117" s="63">
        <v>18523.438999999995</v>
      </c>
      <c r="AE117" s="66"/>
    </row>
    <row r="118" spans="3:31" x14ac:dyDescent="0.25">
      <c r="C118" s="111"/>
      <c r="D118" s="131" t="s">
        <v>24</v>
      </c>
      <c r="E118" s="115">
        <v>9993.900999999998</v>
      </c>
      <c r="F118" s="65">
        <v>486.27600000000007</v>
      </c>
      <c r="G118" s="65">
        <v>64.506000000000014</v>
      </c>
      <c r="H118" s="65">
        <v>58.894000000000005</v>
      </c>
      <c r="I118" s="65">
        <v>42.686000000000014</v>
      </c>
      <c r="J118" s="65">
        <v>52.711999999999996</v>
      </c>
      <c r="K118" s="65">
        <v>9.5980000000000008</v>
      </c>
      <c r="L118" s="65">
        <v>3.6269999999999998</v>
      </c>
      <c r="M118" s="65">
        <v>14.157</v>
      </c>
      <c r="N118" s="65">
        <v>8.407</v>
      </c>
      <c r="O118" s="65">
        <v>3.2879999999999998</v>
      </c>
      <c r="P118" s="65">
        <v>3.8689999999999998</v>
      </c>
      <c r="Q118" s="65">
        <v>9.84</v>
      </c>
      <c r="R118" s="65">
        <v>9.7160000000000011</v>
      </c>
      <c r="S118" s="65">
        <v>5.085</v>
      </c>
      <c r="T118" s="65">
        <v>19.560999999999996</v>
      </c>
      <c r="U118" s="65">
        <v>2.8519999999999999</v>
      </c>
      <c r="V118" s="65">
        <v>3.2879999999999998</v>
      </c>
      <c r="W118" s="65">
        <v>7.536999999999999</v>
      </c>
      <c r="X118" s="65">
        <v>22.681999999999999</v>
      </c>
      <c r="Y118" s="65">
        <v>195.018</v>
      </c>
      <c r="Z118" s="65">
        <v>989.71699999999976</v>
      </c>
      <c r="AA118" s="65">
        <v>96.116</v>
      </c>
      <c r="AB118" s="65">
        <v>111.17400000000002</v>
      </c>
      <c r="AC118" s="65"/>
      <c r="AD118" s="63">
        <f t="shared" ref="AD118:AD120" si="13">SUM(E118:AC118)</f>
        <v>12214.507</v>
      </c>
    </row>
    <row r="119" spans="3:31" x14ac:dyDescent="0.25">
      <c r="C119" s="111"/>
      <c r="D119" s="131" t="s">
        <v>25</v>
      </c>
      <c r="E119" s="115">
        <v>2720.2499999999986</v>
      </c>
      <c r="F119" s="65">
        <v>37.528000000000006</v>
      </c>
      <c r="G119" s="65">
        <v>3.7800000000000002</v>
      </c>
      <c r="H119" s="65">
        <v>3.4079999999999999</v>
      </c>
      <c r="I119" s="65">
        <v>4.7149999999999999</v>
      </c>
      <c r="J119" s="65">
        <v>78.397000000000006</v>
      </c>
      <c r="K119" s="65">
        <v>9.3509999999999991</v>
      </c>
      <c r="L119" s="65">
        <v>3.9249999999999998</v>
      </c>
      <c r="M119" s="65">
        <v>21.446000000000002</v>
      </c>
      <c r="N119" s="65">
        <v>10.331000000000001</v>
      </c>
      <c r="O119" s="65">
        <v>3.2469999999999999</v>
      </c>
      <c r="P119" s="65">
        <v>3.895</v>
      </c>
      <c r="Q119" s="65">
        <v>2.512</v>
      </c>
      <c r="R119" s="65">
        <v>10.443</v>
      </c>
      <c r="S119" s="65">
        <v>7.9230000000000009</v>
      </c>
      <c r="T119" s="65">
        <v>22.826000000000001</v>
      </c>
      <c r="U119" s="65">
        <v>1.9419999999999995</v>
      </c>
      <c r="V119" s="65">
        <v>2.63</v>
      </c>
      <c r="W119" s="65">
        <v>5.9609999999999994</v>
      </c>
      <c r="X119" s="65">
        <v>3.0579999999999998</v>
      </c>
      <c r="Y119" s="65">
        <v>15.134</v>
      </c>
      <c r="Z119" s="65">
        <v>8.1590000000000007</v>
      </c>
      <c r="AA119" s="65">
        <v>1.7099999999999997</v>
      </c>
      <c r="AB119" s="65">
        <v>3.5559999999999996</v>
      </c>
      <c r="AC119" s="65"/>
      <c r="AD119" s="63">
        <f t="shared" si="13"/>
        <v>2986.126999999999</v>
      </c>
    </row>
    <row r="120" spans="3:31" x14ac:dyDescent="0.25">
      <c r="C120" s="111"/>
      <c r="D120" s="131" t="s">
        <v>26</v>
      </c>
      <c r="E120" s="115">
        <v>38.527999999999999</v>
      </c>
      <c r="F120" s="65">
        <v>38.795000000000002</v>
      </c>
      <c r="G120" s="65">
        <v>3.9170000000000003</v>
      </c>
      <c r="H120" s="65">
        <v>3.585</v>
      </c>
      <c r="I120" s="65">
        <v>4.91</v>
      </c>
      <c r="J120" s="65">
        <v>80.197000000000003</v>
      </c>
      <c r="K120" s="65">
        <v>8.1910000000000007</v>
      </c>
      <c r="L120" s="65">
        <v>3.7439999999999998</v>
      </c>
      <c r="M120" s="65">
        <v>24.306999999999995</v>
      </c>
      <c r="N120" s="65">
        <v>1.2649999999999999</v>
      </c>
      <c r="O120" s="65">
        <v>3.3829999999999996</v>
      </c>
      <c r="P120" s="65">
        <v>3.1929999999999996</v>
      </c>
      <c r="Q120" s="65">
        <v>2.3540000000000001</v>
      </c>
      <c r="R120" s="65">
        <v>11.4</v>
      </c>
      <c r="S120" s="65">
        <v>12.073</v>
      </c>
      <c r="T120" s="65">
        <v>22.505000000000003</v>
      </c>
      <c r="U120" s="65">
        <v>1.5229999999999999</v>
      </c>
      <c r="V120" s="65">
        <v>1.147</v>
      </c>
      <c r="W120" s="65">
        <v>2.2599999999999993</v>
      </c>
      <c r="X120" s="65">
        <v>5.5E-2</v>
      </c>
      <c r="Y120" s="65">
        <v>18.012999999999998</v>
      </c>
      <c r="Z120" s="65">
        <v>0.76000000000000012</v>
      </c>
      <c r="AA120" s="65">
        <v>1.7309999999999999</v>
      </c>
      <c r="AB120" s="65">
        <v>3.9179999999999997</v>
      </c>
      <c r="AC120" s="65"/>
      <c r="AD120" s="63">
        <f t="shared" si="13"/>
        <v>291.75400000000002</v>
      </c>
    </row>
    <row r="121" spans="3:31" ht="15.75" thickBot="1" x14ac:dyDescent="0.3">
      <c r="C121" s="41" t="s">
        <v>82</v>
      </c>
      <c r="D121" s="113"/>
      <c r="E121" s="116">
        <f>SUM(E112:E120)</f>
        <v>70394.375</v>
      </c>
      <c r="F121" s="71">
        <f>SUM(F112:F120)</f>
        <v>17125.014999999999</v>
      </c>
      <c r="G121" s="71">
        <f>SUM(G112:G120)</f>
        <v>2482.9679999999998</v>
      </c>
      <c r="H121" s="71">
        <f t="shared" ref="H121:AC121" si="14">SUM(H112:H120)</f>
        <v>2407.1559999999995</v>
      </c>
      <c r="I121" s="71">
        <f t="shared" si="14"/>
        <v>1926.3579999999995</v>
      </c>
      <c r="J121" s="71">
        <f>SUM(J112:J120)</f>
        <v>12028.855000000001</v>
      </c>
      <c r="K121" s="71">
        <f t="shared" si="14"/>
        <v>2440.0090000000005</v>
      </c>
      <c r="L121" s="71">
        <f t="shared" si="14"/>
        <v>2043.5119999999997</v>
      </c>
      <c r="M121" s="71">
        <f t="shared" si="14"/>
        <v>5218.8410000000003</v>
      </c>
      <c r="N121" s="71">
        <f t="shared" si="14"/>
        <v>5122.3339999999998</v>
      </c>
      <c r="O121" s="71">
        <f t="shared" si="14"/>
        <v>2147.7639999999997</v>
      </c>
      <c r="P121" s="71">
        <f t="shared" si="14"/>
        <v>1078.0419999999999</v>
      </c>
      <c r="Q121" s="71">
        <f t="shared" si="14"/>
        <v>6984.6159999999982</v>
      </c>
      <c r="R121" s="71">
        <f t="shared" si="14"/>
        <v>2736.6149999999998</v>
      </c>
      <c r="S121" s="71">
        <f t="shared" si="14"/>
        <v>1013.3199999999999</v>
      </c>
      <c r="T121" s="71">
        <f t="shared" si="14"/>
        <v>1904.5829999999996</v>
      </c>
      <c r="U121" s="71">
        <f t="shared" si="14"/>
        <v>2875.8329999999996</v>
      </c>
      <c r="V121" s="71">
        <f t="shared" si="14"/>
        <v>2035.7480000000003</v>
      </c>
      <c r="W121" s="71">
        <f t="shared" si="14"/>
        <v>4752.6469999999999</v>
      </c>
      <c r="X121" s="71">
        <f t="shared" si="14"/>
        <v>601.98899999999992</v>
      </c>
      <c r="Y121" s="71">
        <f t="shared" si="14"/>
        <v>3150.9929999999995</v>
      </c>
      <c r="Z121" s="71">
        <f t="shared" si="14"/>
        <v>8116.451</v>
      </c>
      <c r="AA121" s="71">
        <f t="shared" si="14"/>
        <v>1683.9370000000001</v>
      </c>
      <c r="AB121" s="71">
        <f>SUM(AB112:AB120)</f>
        <v>1846.3509999999999</v>
      </c>
      <c r="AC121" s="71">
        <f t="shared" si="14"/>
        <v>0</v>
      </c>
      <c r="AD121" s="83">
        <f>SUM(AD112:AD120)</f>
        <v>162118.31200000001</v>
      </c>
      <c r="AE121" s="66"/>
    </row>
    <row r="122" spans="3:31" ht="15.75" thickBot="1" x14ac:dyDescent="0.3">
      <c r="C122" s="67"/>
      <c r="D122" s="68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26"/>
      <c r="AE122" s="66"/>
    </row>
    <row r="123" spans="3:31" ht="15.75" thickBot="1" x14ac:dyDescent="0.3">
      <c r="C123" s="73" t="s">
        <v>81</v>
      </c>
      <c r="D123" s="72"/>
      <c r="E123" s="100">
        <f>+SUM(E118:E120)/SUM(E105:E107)-1</f>
        <v>-0.57762958284928279</v>
      </c>
      <c r="F123" s="78">
        <f>+SUM(F118:F120)/SUM(F105:F107)-1</f>
        <v>-0.93752322338985428</v>
      </c>
      <c r="G123" s="78">
        <f t="shared" ref="G123:AB123" si="15">+SUM(G118:G120)/SUM(G105:G107)-1</f>
        <v>-0.9459004835037047</v>
      </c>
      <c r="H123" s="78">
        <f t="shared" si="15"/>
        <v>-0.94917989162922545</v>
      </c>
      <c r="I123" s="78">
        <f t="shared" si="15"/>
        <v>-0.94605016588921675</v>
      </c>
      <c r="J123" s="78">
        <f t="shared" si="15"/>
        <v>-0.9682386557501732</v>
      </c>
      <c r="K123" s="78">
        <f t="shared" si="15"/>
        <v>-0.97979653608112349</v>
      </c>
      <c r="L123" s="78">
        <f t="shared" si="15"/>
        <v>-0.99046618305502454</v>
      </c>
      <c r="M123" s="78">
        <f t="shared" si="15"/>
        <v>-0.98304846875977947</v>
      </c>
      <c r="N123" s="78">
        <f t="shared" si="15"/>
        <v>-0.99336629788814601</v>
      </c>
      <c r="O123" s="78">
        <f t="shared" si="15"/>
        <v>-0.99261151450543406</v>
      </c>
      <c r="P123" s="78">
        <f t="shared" si="15"/>
        <v>-0.98328145503372089</v>
      </c>
      <c r="Q123" s="78">
        <f t="shared" si="15"/>
        <v>-0.99702919113637989</v>
      </c>
      <c r="R123" s="78">
        <f t="shared" si="15"/>
        <v>-0.98622371028714606</v>
      </c>
      <c r="S123" s="78">
        <f t="shared" si="15"/>
        <v>-0.97561850508899672</v>
      </c>
      <c r="T123" s="78">
        <f t="shared" si="15"/>
        <v>-0.95686662900063146</v>
      </c>
      <c r="U123" s="78">
        <f t="shared" si="15"/>
        <v>-0.99652727575585487</v>
      </c>
      <c r="V123" s="78">
        <f t="shared" si="15"/>
        <v>-0.9942968818110488</v>
      </c>
      <c r="W123" s="78">
        <f t="shared" si="15"/>
        <v>-0.99459218863302623</v>
      </c>
      <c r="X123" s="78">
        <f t="shared" si="15"/>
        <v>-0.93823199101556232</v>
      </c>
      <c r="Y123" s="78">
        <f t="shared" si="15"/>
        <v>-0.85143234804804124</v>
      </c>
      <c r="Z123" s="78">
        <f t="shared" si="15"/>
        <v>-0.73250553934110774</v>
      </c>
      <c r="AA123" s="78">
        <f t="shared" si="15"/>
        <v>-0.87475846626075582</v>
      </c>
      <c r="AB123" s="78">
        <f t="shared" si="15"/>
        <v>-0.87778490811309695</v>
      </c>
      <c r="AC123" s="79"/>
      <c r="AD123" s="79">
        <f>+SUM(AD118:AD120)/SUM(AD105:AD107)-1</f>
        <v>-0.81496205043380887</v>
      </c>
      <c r="AE123" s="66"/>
    </row>
    <row r="124" spans="3:31" x14ac:dyDescent="0.25">
      <c r="C124" s="80"/>
      <c r="D124" s="81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66"/>
    </row>
    <row r="125" spans="3:31" x14ac:dyDescent="0.25">
      <c r="C125" s="80"/>
      <c r="D125" s="81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66"/>
    </row>
    <row r="126" spans="3:31" x14ac:dyDescent="0.25">
      <c r="C126" s="80"/>
      <c r="D126" s="81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66"/>
    </row>
    <row r="127" spans="3:31" x14ac:dyDescent="0.25">
      <c r="C127" s="80"/>
      <c r="D127" s="81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66"/>
    </row>
    <row r="128" spans="3:31" x14ac:dyDescent="0.25">
      <c r="C128" s="80"/>
      <c r="D128" s="81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66"/>
    </row>
    <row r="129" spans="3:31" x14ac:dyDescent="0.25">
      <c r="C129" s="58" t="s">
        <v>78</v>
      </c>
      <c r="AE129" s="66"/>
    </row>
    <row r="130" spans="3:31" x14ac:dyDescent="0.25">
      <c r="AE130" s="66"/>
    </row>
    <row r="131" spans="3:31" ht="15.75" thickBot="1" x14ac:dyDescent="0.3">
      <c r="C131" s="54" t="s">
        <v>8</v>
      </c>
      <c r="AE131" s="66"/>
    </row>
    <row r="132" spans="3:31" ht="24.75" thickBot="1" x14ac:dyDescent="0.3">
      <c r="C132" s="20" t="s">
        <v>13</v>
      </c>
      <c r="D132" s="20" t="s">
        <v>14</v>
      </c>
      <c r="E132" s="89" t="s">
        <v>69</v>
      </c>
      <c r="F132" s="89" t="s">
        <v>52</v>
      </c>
      <c r="G132" s="89" t="s">
        <v>51</v>
      </c>
      <c r="H132" s="89" t="s">
        <v>70</v>
      </c>
      <c r="I132" s="89" t="s">
        <v>71</v>
      </c>
      <c r="J132" s="89" t="s">
        <v>39</v>
      </c>
      <c r="K132" s="89" t="s">
        <v>60</v>
      </c>
      <c r="L132" s="89" t="s">
        <v>75</v>
      </c>
      <c r="M132" s="89" t="s">
        <v>76</v>
      </c>
      <c r="N132" s="89" t="s">
        <v>47</v>
      </c>
      <c r="O132" s="89" t="s">
        <v>79</v>
      </c>
      <c r="P132" s="89" t="s">
        <v>73</v>
      </c>
      <c r="Q132" s="89" t="s">
        <v>74</v>
      </c>
      <c r="R132" s="89" t="s">
        <v>65</v>
      </c>
      <c r="S132" s="20" t="s">
        <v>63</v>
      </c>
      <c r="T132" s="66"/>
      <c r="AE132" s="66"/>
    </row>
    <row r="133" spans="3:31" x14ac:dyDescent="0.25">
      <c r="C133" s="34">
        <v>2006</v>
      </c>
      <c r="D133" s="102" t="s">
        <v>18</v>
      </c>
      <c r="E133" s="14">
        <f t="shared" ref="E133:E164" si="16">+S8</f>
        <v>863.03200000000004</v>
      </c>
      <c r="F133" s="22">
        <f t="shared" ref="F133:F164" si="17">+R8</f>
        <v>1581.5939999999998</v>
      </c>
      <c r="G133" s="22">
        <f t="shared" ref="G133:G164" si="18">+Q8</f>
        <v>3158.6680000000015</v>
      </c>
      <c r="H133" s="22">
        <f t="shared" ref="H133:H164" si="19">+SUM(N8:P8)</f>
        <v>4106.4780000000001</v>
      </c>
      <c r="I133" s="22">
        <f t="shared" ref="I133:I164" si="20">+SUM(F8:I8)</f>
        <v>9491.6410000000014</v>
      </c>
      <c r="J133" s="22">
        <f t="shared" ref="J133:J164" si="21">+E8</f>
        <v>17353.98</v>
      </c>
      <c r="K133" s="22">
        <f t="shared" ref="K133:K164" si="22">+Z8</f>
        <v>2909.5390000000002</v>
      </c>
      <c r="L133" s="22">
        <f t="shared" ref="L133:L164" si="23">+SUM(Y8,AA8:AB8)</f>
        <v>3222.6549999999997</v>
      </c>
      <c r="M133" s="22">
        <f t="shared" ref="M133:M164" si="24">+SUM(J8:L8)</f>
        <v>6736.4620000000014</v>
      </c>
      <c r="N133" s="22">
        <f t="shared" ref="N133:N164" si="25">+M8</f>
        <v>2739.7450000000008</v>
      </c>
      <c r="O133" s="22">
        <f t="shared" ref="O133:O164" si="26">+SUM(U8:W8)</f>
        <v>4660.6409999999996</v>
      </c>
      <c r="P133" s="22">
        <f t="shared" ref="P133:P164" si="27">+X8</f>
        <v>353.40299999999996</v>
      </c>
      <c r="Q133" s="22">
        <f t="shared" ref="Q133:Q164" si="28">+T8</f>
        <v>727.01</v>
      </c>
      <c r="R133" s="15">
        <f t="shared" ref="R133:R164" si="29">+AC8</f>
        <v>571.01099999999985</v>
      </c>
      <c r="S133" s="15">
        <f t="shared" ref="S133:S150" si="30">SUM(E133:R133)</f>
        <v>58475.858999999997</v>
      </c>
      <c r="T133" s="66"/>
      <c r="AE133" s="66"/>
    </row>
    <row r="134" spans="3:31" x14ac:dyDescent="0.25">
      <c r="C134" s="37"/>
      <c r="D134" s="91" t="s">
        <v>30</v>
      </c>
      <c r="E134" s="16">
        <f t="shared" si="16"/>
        <v>797.78800000000001</v>
      </c>
      <c r="F134" s="26">
        <f t="shared" si="17"/>
        <v>1485.9540000000002</v>
      </c>
      <c r="G134" s="26">
        <f t="shared" si="18"/>
        <v>2851.4290000000005</v>
      </c>
      <c r="H134" s="26">
        <f t="shared" si="19"/>
        <v>3843.8839999999996</v>
      </c>
      <c r="I134" s="26">
        <f t="shared" si="20"/>
        <v>9019.8710000000046</v>
      </c>
      <c r="J134" s="26">
        <f t="shared" si="21"/>
        <v>16008.734999999999</v>
      </c>
      <c r="K134" s="26">
        <f t="shared" si="22"/>
        <v>2696.8909999999996</v>
      </c>
      <c r="L134" s="26">
        <f t="shared" si="23"/>
        <v>2938.7840000000001</v>
      </c>
      <c r="M134" s="26">
        <f t="shared" si="24"/>
        <v>6150.0320000000011</v>
      </c>
      <c r="N134" s="26">
        <f t="shared" si="25"/>
        <v>2564.1159999999995</v>
      </c>
      <c r="O134" s="26">
        <f t="shared" si="26"/>
        <v>4299.7019999999993</v>
      </c>
      <c r="P134" s="26">
        <f t="shared" si="27"/>
        <v>300.15200000000004</v>
      </c>
      <c r="Q134" s="26">
        <f t="shared" si="28"/>
        <v>658.08899999999994</v>
      </c>
      <c r="R134" s="104">
        <f t="shared" si="29"/>
        <v>976.85500000000002</v>
      </c>
      <c r="S134" s="104">
        <f t="shared" si="30"/>
        <v>54592.282000000014</v>
      </c>
      <c r="T134" s="66"/>
      <c r="AE134" s="66"/>
    </row>
    <row r="135" spans="3:31" x14ac:dyDescent="0.25">
      <c r="C135" s="37"/>
      <c r="D135" s="91" t="s">
        <v>20</v>
      </c>
      <c r="E135" s="16">
        <f t="shared" si="16"/>
        <v>910.54700000000003</v>
      </c>
      <c r="F135" s="26">
        <f t="shared" si="17"/>
        <v>1646.9069999999997</v>
      </c>
      <c r="G135" s="26">
        <f t="shared" si="18"/>
        <v>3374.7550000000028</v>
      </c>
      <c r="H135" s="26">
        <f t="shared" si="19"/>
        <v>4243.3420000000006</v>
      </c>
      <c r="I135" s="26">
        <f t="shared" si="20"/>
        <v>9835.3260000000028</v>
      </c>
      <c r="J135" s="26">
        <f t="shared" si="21"/>
        <v>20359.632000000005</v>
      </c>
      <c r="K135" s="26">
        <f t="shared" si="22"/>
        <v>3094.6980000000003</v>
      </c>
      <c r="L135" s="26">
        <f t="shared" si="23"/>
        <v>3447.2650000000003</v>
      </c>
      <c r="M135" s="26">
        <f t="shared" si="24"/>
        <v>7473.6099999999988</v>
      </c>
      <c r="N135" s="26">
        <f t="shared" si="25"/>
        <v>2741.1540000000005</v>
      </c>
      <c r="O135" s="26">
        <f t="shared" si="26"/>
        <v>4863.3249999999989</v>
      </c>
      <c r="P135" s="26">
        <f t="shared" si="27"/>
        <v>377.35300000000007</v>
      </c>
      <c r="Q135" s="26">
        <f t="shared" si="28"/>
        <v>819.2</v>
      </c>
      <c r="R135" s="104">
        <f t="shared" si="29"/>
        <v>670.64599999999996</v>
      </c>
      <c r="S135" s="104">
        <f t="shared" si="30"/>
        <v>63857.760000000009</v>
      </c>
      <c r="T135" s="66"/>
      <c r="AE135" s="66"/>
    </row>
    <row r="136" spans="3:31" x14ac:dyDescent="0.25">
      <c r="C136" s="37"/>
      <c r="D136" s="91" t="s">
        <v>21</v>
      </c>
      <c r="E136" s="16">
        <f t="shared" si="16"/>
        <v>806.19899999999996</v>
      </c>
      <c r="F136" s="26">
        <f t="shared" si="17"/>
        <v>1464.8889999999999</v>
      </c>
      <c r="G136" s="26">
        <f t="shared" si="18"/>
        <v>3058.9119999999998</v>
      </c>
      <c r="H136" s="26">
        <f t="shared" si="19"/>
        <v>3686.4710000000005</v>
      </c>
      <c r="I136" s="26">
        <f t="shared" si="20"/>
        <v>8685.5409999999993</v>
      </c>
      <c r="J136" s="26">
        <f t="shared" si="21"/>
        <v>17730.414000000001</v>
      </c>
      <c r="K136" s="26">
        <f t="shared" si="22"/>
        <v>2672.1990000000001</v>
      </c>
      <c r="L136" s="26">
        <f t="shared" si="23"/>
        <v>2956.7799999999997</v>
      </c>
      <c r="M136" s="26">
        <f t="shared" si="24"/>
        <v>6159.0609999999997</v>
      </c>
      <c r="N136" s="26">
        <f t="shared" si="25"/>
        <v>2243.2640000000001</v>
      </c>
      <c r="O136" s="26">
        <f t="shared" si="26"/>
        <v>3467.192</v>
      </c>
      <c r="P136" s="26">
        <f t="shared" si="27"/>
        <v>275.81400000000002</v>
      </c>
      <c r="Q136" s="26">
        <f t="shared" si="28"/>
        <v>688.72799999999995</v>
      </c>
      <c r="R136" s="104">
        <f t="shared" si="29"/>
        <v>8.9999999999999993E-3</v>
      </c>
      <c r="S136" s="104">
        <f t="shared" si="30"/>
        <v>53895.473000000013</v>
      </c>
      <c r="T136" s="66"/>
      <c r="AE136" s="66"/>
    </row>
    <row r="137" spans="3:31" x14ac:dyDescent="0.25">
      <c r="C137" s="37"/>
      <c r="D137" s="91" t="s">
        <v>22</v>
      </c>
      <c r="E137" s="16">
        <f t="shared" si="16"/>
        <v>882.09299999999996</v>
      </c>
      <c r="F137" s="26">
        <f t="shared" si="17"/>
        <v>1578.934</v>
      </c>
      <c r="G137" s="26">
        <f t="shared" si="18"/>
        <v>3305.0189999999998</v>
      </c>
      <c r="H137" s="26">
        <f t="shared" si="19"/>
        <v>3929.7739999999999</v>
      </c>
      <c r="I137" s="26">
        <f t="shared" si="20"/>
        <v>9120.4930000000004</v>
      </c>
      <c r="J137" s="26">
        <f t="shared" si="21"/>
        <v>19341.293000000001</v>
      </c>
      <c r="K137" s="26">
        <f t="shared" si="22"/>
        <v>2873.2269999999999</v>
      </c>
      <c r="L137" s="26">
        <f t="shared" si="23"/>
        <v>3180.5210000000002</v>
      </c>
      <c r="M137" s="26">
        <f t="shared" si="24"/>
        <v>6674.1669999999995</v>
      </c>
      <c r="N137" s="26">
        <f t="shared" si="25"/>
        <v>2432.547</v>
      </c>
      <c r="O137" s="26">
        <f t="shared" si="26"/>
        <v>3728.2719999999999</v>
      </c>
      <c r="P137" s="26">
        <f t="shared" si="27"/>
        <v>300.96800000000002</v>
      </c>
      <c r="Q137" s="26">
        <f t="shared" si="28"/>
        <v>720.10400000000004</v>
      </c>
      <c r="R137" s="104">
        <f t="shared" si="29"/>
        <v>3.0000000000000001E-3</v>
      </c>
      <c r="S137" s="104">
        <f t="shared" si="30"/>
        <v>58067.414999999994</v>
      </c>
      <c r="T137" s="66"/>
      <c r="AE137" s="66"/>
    </row>
    <row r="138" spans="3:31" x14ac:dyDescent="0.25">
      <c r="C138" s="37"/>
      <c r="D138" s="91" t="s">
        <v>23</v>
      </c>
      <c r="E138" s="16">
        <f t="shared" si="16"/>
        <v>812.27099999999996</v>
      </c>
      <c r="F138" s="26">
        <f t="shared" si="17"/>
        <v>1485.297</v>
      </c>
      <c r="G138" s="26">
        <f t="shared" si="18"/>
        <v>3112.03</v>
      </c>
      <c r="H138" s="26">
        <f t="shared" si="19"/>
        <v>3708.6389999999997</v>
      </c>
      <c r="I138" s="26">
        <f t="shared" si="20"/>
        <v>8721.3739999999998</v>
      </c>
      <c r="J138" s="26">
        <f t="shared" si="21"/>
        <v>18220.792000000001</v>
      </c>
      <c r="K138" s="26">
        <f t="shared" si="22"/>
        <v>2706.97</v>
      </c>
      <c r="L138" s="26">
        <f t="shared" si="23"/>
        <v>2976.4919999999997</v>
      </c>
      <c r="M138" s="26">
        <f t="shared" si="24"/>
        <v>6334.5180000000009</v>
      </c>
      <c r="N138" s="26">
        <f t="shared" si="25"/>
        <v>2281.2930000000001</v>
      </c>
      <c r="O138" s="26">
        <f t="shared" si="26"/>
        <v>3513.0699999999997</v>
      </c>
      <c r="P138" s="26">
        <f t="shared" si="27"/>
        <v>279.60199999999998</v>
      </c>
      <c r="Q138" s="26">
        <f t="shared" si="28"/>
        <v>658.96</v>
      </c>
      <c r="R138" s="104">
        <f t="shared" si="29"/>
        <v>1.6E-2</v>
      </c>
      <c r="S138" s="104">
        <f t="shared" si="30"/>
        <v>54811.324000000001</v>
      </c>
      <c r="T138" s="66"/>
      <c r="AE138" s="66"/>
    </row>
    <row r="139" spans="3:31" x14ac:dyDescent="0.25">
      <c r="C139" s="37"/>
      <c r="D139" s="91" t="s">
        <v>24</v>
      </c>
      <c r="E139" s="16">
        <f t="shared" si="16"/>
        <v>838.48299999999995</v>
      </c>
      <c r="F139" s="26">
        <f t="shared" si="17"/>
        <v>1503.326</v>
      </c>
      <c r="G139" s="26">
        <f t="shared" si="18"/>
        <v>3184.7579999999998</v>
      </c>
      <c r="H139" s="26">
        <f t="shared" si="19"/>
        <v>3808.8280000000004</v>
      </c>
      <c r="I139" s="26">
        <f t="shared" si="20"/>
        <v>8634.5059999999994</v>
      </c>
      <c r="J139" s="26">
        <f t="shared" si="21"/>
        <v>18382.264999999999</v>
      </c>
      <c r="K139" s="26">
        <f t="shared" si="22"/>
        <v>2781.4369999999999</v>
      </c>
      <c r="L139" s="26">
        <f t="shared" si="23"/>
        <v>3017.2080000000005</v>
      </c>
      <c r="M139" s="26">
        <f t="shared" si="24"/>
        <v>6485.07</v>
      </c>
      <c r="N139" s="26">
        <f t="shared" si="25"/>
        <v>2348.6550000000002</v>
      </c>
      <c r="O139" s="26">
        <f t="shared" si="26"/>
        <v>3646.835</v>
      </c>
      <c r="P139" s="26">
        <f t="shared" si="27"/>
        <v>285.47899999999998</v>
      </c>
      <c r="Q139" s="26">
        <f t="shared" si="28"/>
        <v>663.56600000000003</v>
      </c>
      <c r="R139" s="104">
        <f t="shared" si="29"/>
        <v>7.4999999999999997E-2</v>
      </c>
      <c r="S139" s="104">
        <f t="shared" si="30"/>
        <v>55580.490999999987</v>
      </c>
      <c r="T139" s="66"/>
      <c r="AE139" s="66"/>
    </row>
    <row r="140" spans="3:31" x14ac:dyDescent="0.25">
      <c r="C140" s="37"/>
      <c r="D140" s="91" t="s">
        <v>25</v>
      </c>
      <c r="E140" s="16">
        <f t="shared" si="16"/>
        <v>805.81100000000004</v>
      </c>
      <c r="F140" s="26">
        <f t="shared" si="17"/>
        <v>1441.106</v>
      </c>
      <c r="G140" s="26">
        <f t="shared" si="18"/>
        <v>3004.9270000000001</v>
      </c>
      <c r="H140" s="26">
        <f t="shared" si="19"/>
        <v>3625.8089999999997</v>
      </c>
      <c r="I140" s="26">
        <f t="shared" si="20"/>
        <v>7753.4</v>
      </c>
      <c r="J140" s="26">
        <f t="shared" si="21"/>
        <v>18566.044999999998</v>
      </c>
      <c r="K140" s="26">
        <f t="shared" si="22"/>
        <v>2627.971</v>
      </c>
      <c r="L140" s="26">
        <f t="shared" si="23"/>
        <v>2793.5050000000001</v>
      </c>
      <c r="M140" s="26">
        <f t="shared" si="24"/>
        <v>6100.826</v>
      </c>
      <c r="N140" s="26">
        <f t="shared" si="25"/>
        <v>2230.335</v>
      </c>
      <c r="O140" s="26">
        <f t="shared" si="26"/>
        <v>3562.2170000000001</v>
      </c>
      <c r="P140" s="26">
        <f t="shared" si="27"/>
        <v>294.97899999999998</v>
      </c>
      <c r="Q140" s="26">
        <f t="shared" si="28"/>
        <v>866.25900000000001</v>
      </c>
      <c r="R140" s="104">
        <f t="shared" si="29"/>
        <v>1.7999999999999999E-2</v>
      </c>
      <c r="S140" s="104">
        <f t="shared" si="30"/>
        <v>53673.207999999984</v>
      </c>
      <c r="T140" s="66"/>
      <c r="AE140" s="66"/>
    </row>
    <row r="141" spans="3:31" x14ac:dyDescent="0.25">
      <c r="C141" s="37"/>
      <c r="D141" s="91" t="s">
        <v>26</v>
      </c>
      <c r="E141" s="16">
        <f t="shared" si="16"/>
        <v>793.60199999999998</v>
      </c>
      <c r="F141" s="26">
        <f t="shared" si="17"/>
        <v>1381.76</v>
      </c>
      <c r="G141" s="26">
        <f t="shared" si="18"/>
        <v>2970.0329999999999</v>
      </c>
      <c r="H141" s="26">
        <f t="shared" si="19"/>
        <v>3658.2150000000001</v>
      </c>
      <c r="I141" s="26">
        <f t="shared" si="20"/>
        <v>8143.5969999999998</v>
      </c>
      <c r="J141" s="26">
        <f t="shared" si="21"/>
        <v>17755.381000000001</v>
      </c>
      <c r="K141" s="26">
        <f t="shared" si="22"/>
        <v>2588.498</v>
      </c>
      <c r="L141" s="26">
        <f t="shared" si="23"/>
        <v>2812.4939999999997</v>
      </c>
      <c r="M141" s="26">
        <f t="shared" si="24"/>
        <v>6147.527</v>
      </c>
      <c r="N141" s="26">
        <f t="shared" si="25"/>
        <v>2284.0320000000002</v>
      </c>
      <c r="O141" s="26">
        <f t="shared" si="26"/>
        <v>3444.0240000000003</v>
      </c>
      <c r="P141" s="26">
        <f t="shared" si="27"/>
        <v>271.226</v>
      </c>
      <c r="Q141" s="26">
        <f t="shared" si="28"/>
        <v>624.31200000000001</v>
      </c>
      <c r="R141" s="104">
        <f t="shared" si="29"/>
        <v>3.9E-2</v>
      </c>
      <c r="S141" s="104">
        <f t="shared" si="30"/>
        <v>52874.74</v>
      </c>
      <c r="T141" s="66"/>
      <c r="AE141" s="66"/>
    </row>
    <row r="142" spans="3:31" x14ac:dyDescent="0.25">
      <c r="C142" s="37"/>
      <c r="D142" s="91" t="s">
        <v>27</v>
      </c>
      <c r="E142" s="16">
        <f t="shared" si="16"/>
        <v>841.83500000000004</v>
      </c>
      <c r="F142" s="26">
        <f t="shared" si="17"/>
        <v>1481.3589999999999</v>
      </c>
      <c r="G142" s="26">
        <f t="shared" si="18"/>
        <v>3163.9079999999999</v>
      </c>
      <c r="H142" s="26">
        <f t="shared" si="19"/>
        <v>3885.8920000000003</v>
      </c>
      <c r="I142" s="26">
        <f t="shared" si="20"/>
        <v>8646.7160000000003</v>
      </c>
      <c r="J142" s="26">
        <f t="shared" si="21"/>
        <v>20071.812000000002</v>
      </c>
      <c r="K142" s="26">
        <f t="shared" si="22"/>
        <v>2705.8339999999998</v>
      </c>
      <c r="L142" s="26">
        <f t="shared" si="23"/>
        <v>2974.8059999999996</v>
      </c>
      <c r="M142" s="26">
        <f t="shared" si="24"/>
        <v>6501.2610000000004</v>
      </c>
      <c r="N142" s="26">
        <f t="shared" si="25"/>
        <v>2336.54</v>
      </c>
      <c r="O142" s="26">
        <f t="shared" si="26"/>
        <v>3643.433</v>
      </c>
      <c r="P142" s="26">
        <f t="shared" si="27"/>
        <v>290.08300000000003</v>
      </c>
      <c r="Q142" s="26">
        <f t="shared" si="28"/>
        <v>671.82600000000002</v>
      </c>
      <c r="R142" s="104">
        <f t="shared" si="29"/>
        <v>5.0000000000000001E-3</v>
      </c>
      <c r="S142" s="104">
        <f t="shared" si="30"/>
        <v>57215.30999999999</v>
      </c>
      <c r="T142" s="66"/>
      <c r="AE142" s="66"/>
    </row>
    <row r="143" spans="3:31" x14ac:dyDescent="0.25">
      <c r="C143" s="37"/>
      <c r="D143" s="91" t="s">
        <v>28</v>
      </c>
      <c r="E143" s="16">
        <f t="shared" si="16"/>
        <v>797.471</v>
      </c>
      <c r="F143" s="26">
        <f t="shared" si="17"/>
        <v>1436.7929999999999</v>
      </c>
      <c r="G143" s="26">
        <f t="shared" si="18"/>
        <v>3079.3560000000002</v>
      </c>
      <c r="H143" s="26">
        <f t="shared" si="19"/>
        <v>3710.9689999999996</v>
      </c>
      <c r="I143" s="26">
        <f t="shared" si="20"/>
        <v>8273.9130000000005</v>
      </c>
      <c r="J143" s="26">
        <f t="shared" si="21"/>
        <v>19751.649000000001</v>
      </c>
      <c r="K143" s="26">
        <f t="shared" si="22"/>
        <v>2595.8780000000002</v>
      </c>
      <c r="L143" s="26">
        <f t="shared" si="23"/>
        <v>2855.3</v>
      </c>
      <c r="M143" s="26">
        <f t="shared" si="24"/>
        <v>6197.0840000000007</v>
      </c>
      <c r="N143" s="26">
        <f t="shared" si="25"/>
        <v>2217.0839999999998</v>
      </c>
      <c r="O143" s="26">
        <f t="shared" si="26"/>
        <v>3565.4210000000003</v>
      </c>
      <c r="P143" s="26">
        <f t="shared" si="27"/>
        <v>288.89600000000002</v>
      </c>
      <c r="Q143" s="26">
        <f t="shared" si="28"/>
        <v>643.44399999999996</v>
      </c>
      <c r="R143" s="104">
        <f t="shared" si="29"/>
        <v>5.0999999999999997E-2</v>
      </c>
      <c r="S143" s="104">
        <f t="shared" si="30"/>
        <v>55413.309000000008</v>
      </c>
      <c r="T143" s="66"/>
      <c r="AE143" s="66"/>
    </row>
    <row r="144" spans="3:31" x14ac:dyDescent="0.25">
      <c r="C144" s="37"/>
      <c r="D144" s="91" t="s">
        <v>29</v>
      </c>
      <c r="E144" s="16">
        <f t="shared" si="16"/>
        <v>827.24900000000002</v>
      </c>
      <c r="F144" s="26">
        <f t="shared" si="17"/>
        <v>1521.6569999999999</v>
      </c>
      <c r="G144" s="26">
        <f t="shared" si="18"/>
        <v>3165.098</v>
      </c>
      <c r="H144" s="26">
        <f t="shared" si="19"/>
        <v>3872.7619999999997</v>
      </c>
      <c r="I144" s="26">
        <f t="shared" si="20"/>
        <v>8656.6810000000005</v>
      </c>
      <c r="J144" s="26">
        <f t="shared" si="21"/>
        <v>18394.112000000001</v>
      </c>
      <c r="K144" s="26">
        <f t="shared" si="22"/>
        <v>2665.2289999999998</v>
      </c>
      <c r="L144" s="26">
        <f t="shared" si="23"/>
        <v>2901.4989999999998</v>
      </c>
      <c r="M144" s="26">
        <f t="shared" si="24"/>
        <v>6443.8680000000004</v>
      </c>
      <c r="N144" s="26">
        <f t="shared" si="25"/>
        <v>2345.63</v>
      </c>
      <c r="O144" s="26">
        <f t="shared" si="26"/>
        <v>3627.3609999999999</v>
      </c>
      <c r="P144" s="26">
        <f t="shared" si="27"/>
        <v>294.64</v>
      </c>
      <c r="Q144" s="26">
        <f t="shared" si="28"/>
        <v>667.56600000000003</v>
      </c>
      <c r="R144" s="104">
        <f t="shared" si="29"/>
        <v>4.0000000000000001E-3</v>
      </c>
      <c r="S144" s="104">
        <f t="shared" si="30"/>
        <v>55383.355999999992</v>
      </c>
      <c r="T144" s="66"/>
      <c r="AE144" s="66"/>
    </row>
    <row r="145" spans="3:31" ht="15.75" thickBot="1" x14ac:dyDescent="0.3">
      <c r="C145" s="41" t="s">
        <v>31</v>
      </c>
      <c r="D145" s="103"/>
      <c r="E145" s="29">
        <f t="shared" si="16"/>
        <v>9976.3809999999994</v>
      </c>
      <c r="F145" s="31">
        <f t="shared" si="17"/>
        <v>18009.576000000001</v>
      </c>
      <c r="G145" s="31">
        <f t="shared" si="18"/>
        <v>37428.893000000004</v>
      </c>
      <c r="H145" s="31">
        <f t="shared" si="19"/>
        <v>46081.063000000002</v>
      </c>
      <c r="I145" s="31">
        <f t="shared" si="20"/>
        <v>104983.05900000002</v>
      </c>
      <c r="J145" s="31">
        <f t="shared" si="21"/>
        <v>221936.11000000002</v>
      </c>
      <c r="K145" s="31">
        <f t="shared" si="22"/>
        <v>32918.371000000006</v>
      </c>
      <c r="L145" s="31">
        <f t="shared" si="23"/>
        <v>36077.308999999994</v>
      </c>
      <c r="M145" s="31">
        <f t="shared" si="24"/>
        <v>77403.486000000004</v>
      </c>
      <c r="N145" s="31">
        <f t="shared" si="25"/>
        <v>28764.395</v>
      </c>
      <c r="O145" s="31">
        <f t="shared" si="26"/>
        <v>46021.492999999995</v>
      </c>
      <c r="P145" s="31">
        <f t="shared" si="27"/>
        <v>3612.5950000000003</v>
      </c>
      <c r="Q145" s="31">
        <f t="shared" si="28"/>
        <v>8409.0640000000003</v>
      </c>
      <c r="R145" s="105">
        <f t="shared" si="29"/>
        <v>2218.732</v>
      </c>
      <c r="S145" s="106">
        <f t="shared" si="30"/>
        <v>673840.527</v>
      </c>
      <c r="T145" s="66"/>
      <c r="AE145" s="66"/>
    </row>
    <row r="146" spans="3:31" x14ac:dyDescent="0.25">
      <c r="C146" s="37">
        <v>2007</v>
      </c>
      <c r="D146" s="91" t="s">
        <v>18</v>
      </c>
      <c r="E146" s="16">
        <f t="shared" si="16"/>
        <v>812.73800000000006</v>
      </c>
      <c r="F146" s="26">
        <f t="shared" si="17"/>
        <v>1458.0329999999999</v>
      </c>
      <c r="G146" s="26">
        <f t="shared" si="18"/>
        <v>3052.529</v>
      </c>
      <c r="H146" s="26">
        <f t="shared" si="19"/>
        <v>3945.6010000000001</v>
      </c>
      <c r="I146" s="26">
        <f t="shared" si="20"/>
        <v>9283.0430000000015</v>
      </c>
      <c r="J146" s="26">
        <f t="shared" si="21"/>
        <v>19904.212</v>
      </c>
      <c r="K146" s="26">
        <f t="shared" si="22"/>
        <v>2720.9859999999999</v>
      </c>
      <c r="L146" s="26">
        <f t="shared" si="23"/>
        <v>2953.6849999999999</v>
      </c>
      <c r="M146" s="26">
        <f t="shared" si="24"/>
        <v>6417.3719999999994</v>
      </c>
      <c r="N146" s="26">
        <f t="shared" si="25"/>
        <v>2560.9540000000002</v>
      </c>
      <c r="O146" s="26">
        <f t="shared" si="26"/>
        <v>3787.076</v>
      </c>
      <c r="P146" s="26">
        <f t="shared" si="27"/>
        <v>293.72000000000003</v>
      </c>
      <c r="Q146" s="26">
        <f t="shared" si="28"/>
        <v>644.22400000000005</v>
      </c>
      <c r="R146" s="104">
        <f t="shared" si="29"/>
        <v>1.2E-2</v>
      </c>
      <c r="S146" s="104">
        <f t="shared" si="30"/>
        <v>57834.184999999998</v>
      </c>
      <c r="T146" s="66"/>
      <c r="AE146" s="66"/>
    </row>
    <row r="147" spans="3:31" x14ac:dyDescent="0.25">
      <c r="C147" s="37"/>
      <c r="D147" s="91" t="s">
        <v>30</v>
      </c>
      <c r="E147" s="16">
        <f t="shared" si="16"/>
        <v>711.02200000000005</v>
      </c>
      <c r="F147" s="26">
        <f t="shared" si="17"/>
        <v>1303.951</v>
      </c>
      <c r="G147" s="26">
        <f t="shared" si="18"/>
        <v>2683.06</v>
      </c>
      <c r="H147" s="26">
        <f t="shared" si="19"/>
        <v>3480.625</v>
      </c>
      <c r="I147" s="26">
        <f t="shared" si="20"/>
        <v>8321.1799999999985</v>
      </c>
      <c r="J147" s="26">
        <f t="shared" si="21"/>
        <v>16597.838</v>
      </c>
      <c r="K147" s="26">
        <f t="shared" si="22"/>
        <v>2403.5929999999998</v>
      </c>
      <c r="L147" s="26">
        <f t="shared" si="23"/>
        <v>2604.337</v>
      </c>
      <c r="M147" s="26">
        <f t="shared" si="24"/>
        <v>5634.2160000000003</v>
      </c>
      <c r="N147" s="26">
        <f t="shared" si="25"/>
        <v>2271.4360000000001</v>
      </c>
      <c r="O147" s="26">
        <f t="shared" si="26"/>
        <v>3374.2539999999999</v>
      </c>
      <c r="P147" s="26">
        <f t="shared" si="27"/>
        <v>247.446</v>
      </c>
      <c r="Q147" s="26">
        <f t="shared" si="28"/>
        <v>549.36400000000003</v>
      </c>
      <c r="R147" s="104">
        <f t="shared" si="29"/>
        <v>8.9999999999999993E-3</v>
      </c>
      <c r="S147" s="104">
        <f t="shared" si="30"/>
        <v>50182.330999999998</v>
      </c>
      <c r="T147" s="66"/>
      <c r="AE147" s="66"/>
    </row>
    <row r="148" spans="3:31" x14ac:dyDescent="0.25">
      <c r="C148" s="37"/>
      <c r="D148" s="91" t="s">
        <v>20</v>
      </c>
      <c r="E148" s="16">
        <f t="shared" si="16"/>
        <v>806.90899999999999</v>
      </c>
      <c r="F148" s="26">
        <f t="shared" si="17"/>
        <v>1488.739</v>
      </c>
      <c r="G148" s="26">
        <f t="shared" si="18"/>
        <v>3128.69</v>
      </c>
      <c r="H148" s="26">
        <f t="shared" si="19"/>
        <v>3759.817</v>
      </c>
      <c r="I148" s="26">
        <f t="shared" si="20"/>
        <v>8539.8539999999994</v>
      </c>
      <c r="J148" s="26">
        <f t="shared" si="21"/>
        <v>21173.537</v>
      </c>
      <c r="K148" s="26">
        <f t="shared" si="22"/>
        <v>2676.3229999999999</v>
      </c>
      <c r="L148" s="26">
        <f t="shared" si="23"/>
        <v>2989.29</v>
      </c>
      <c r="M148" s="26">
        <f t="shared" si="24"/>
        <v>6394.5370000000003</v>
      </c>
      <c r="N148" s="26">
        <f t="shared" si="25"/>
        <v>2373.2130000000002</v>
      </c>
      <c r="O148" s="26">
        <f t="shared" si="26"/>
        <v>3706.6890000000003</v>
      </c>
      <c r="P148" s="26">
        <f t="shared" si="27"/>
        <v>289.298</v>
      </c>
      <c r="Q148" s="26">
        <f t="shared" si="28"/>
        <v>664.44799999999998</v>
      </c>
      <c r="R148" s="104">
        <f t="shared" si="29"/>
        <v>3.0000000000000001E-3</v>
      </c>
      <c r="S148" s="104">
        <f t="shared" si="30"/>
        <v>57991.346999999994</v>
      </c>
      <c r="T148" s="66"/>
      <c r="AE148" s="66"/>
    </row>
    <row r="149" spans="3:31" x14ac:dyDescent="0.25">
      <c r="C149" s="37"/>
      <c r="D149" s="91" t="s">
        <v>21</v>
      </c>
      <c r="E149" s="16">
        <f t="shared" si="16"/>
        <v>753.83100000000002</v>
      </c>
      <c r="F149" s="26">
        <f t="shared" si="17"/>
        <v>1370.8789999999999</v>
      </c>
      <c r="G149" s="26">
        <f t="shared" si="18"/>
        <v>2935.328</v>
      </c>
      <c r="H149" s="26">
        <f t="shared" si="19"/>
        <v>3511.9630000000002</v>
      </c>
      <c r="I149" s="26">
        <f t="shared" si="20"/>
        <v>7936.6949999999997</v>
      </c>
      <c r="J149" s="26">
        <f t="shared" si="21"/>
        <v>20807.037</v>
      </c>
      <c r="K149" s="26">
        <f t="shared" si="22"/>
        <v>2473.3670000000002</v>
      </c>
      <c r="L149" s="26">
        <f t="shared" si="23"/>
        <v>2735.0340000000001</v>
      </c>
      <c r="M149" s="26">
        <f t="shared" si="24"/>
        <v>5868.9560000000001</v>
      </c>
      <c r="N149" s="26">
        <f t="shared" si="25"/>
        <v>2186.6779999999999</v>
      </c>
      <c r="O149" s="26">
        <f t="shared" si="26"/>
        <v>3369.7510000000002</v>
      </c>
      <c r="P149" s="26">
        <f t="shared" si="27"/>
        <v>270.173</v>
      </c>
      <c r="Q149" s="26">
        <f t="shared" si="28"/>
        <v>617.52200000000005</v>
      </c>
      <c r="R149" s="104">
        <f t="shared" si="29"/>
        <v>1E-3</v>
      </c>
      <c r="S149" s="104">
        <f t="shared" si="30"/>
        <v>54837.214999999997</v>
      </c>
      <c r="T149" s="66"/>
      <c r="AE149" s="66"/>
    </row>
    <row r="150" spans="3:31" x14ac:dyDescent="0.25">
      <c r="C150" s="37"/>
      <c r="D150" s="91" t="s">
        <v>22</v>
      </c>
      <c r="E150" s="16">
        <f t="shared" si="16"/>
        <v>787.46199999999999</v>
      </c>
      <c r="F150" s="26">
        <f t="shared" si="17"/>
        <v>1447.384</v>
      </c>
      <c r="G150" s="26">
        <f t="shared" si="18"/>
        <v>3129.181</v>
      </c>
      <c r="H150" s="26">
        <f t="shared" si="19"/>
        <v>3721.8319999999999</v>
      </c>
      <c r="I150" s="26">
        <f t="shared" si="20"/>
        <v>8241.5370000000003</v>
      </c>
      <c r="J150" s="26">
        <f t="shared" si="21"/>
        <v>21639.417000000001</v>
      </c>
      <c r="K150" s="26">
        <f t="shared" si="22"/>
        <v>2566.2930000000001</v>
      </c>
      <c r="L150" s="26">
        <f t="shared" si="23"/>
        <v>2847.1610000000001</v>
      </c>
      <c r="M150" s="26">
        <f t="shared" si="24"/>
        <v>6140.0010000000002</v>
      </c>
      <c r="N150" s="26">
        <f t="shared" si="25"/>
        <v>2254.9920000000002</v>
      </c>
      <c r="O150" s="26">
        <f t="shared" si="26"/>
        <v>3488.29</v>
      </c>
      <c r="P150" s="26">
        <f t="shared" si="27"/>
        <v>273.74900000000002</v>
      </c>
      <c r="Q150" s="26">
        <f t="shared" si="28"/>
        <v>639.85500000000002</v>
      </c>
      <c r="R150" s="104">
        <f t="shared" si="29"/>
        <v>5.0000000000000001E-3</v>
      </c>
      <c r="S150" s="104">
        <f t="shared" si="30"/>
        <v>57177.159</v>
      </c>
      <c r="T150" s="66"/>
      <c r="AE150" s="66"/>
    </row>
    <row r="151" spans="3:31" x14ac:dyDescent="0.25">
      <c r="C151" s="37"/>
      <c r="D151" s="91" t="s">
        <v>23</v>
      </c>
      <c r="E151" s="16">
        <f t="shared" si="16"/>
        <v>734.47500000000002</v>
      </c>
      <c r="F151" s="26">
        <f t="shared" si="17"/>
        <v>1398.0260000000001</v>
      </c>
      <c r="G151" s="26">
        <f t="shared" si="18"/>
        <v>2990.9319999999998</v>
      </c>
      <c r="H151" s="26">
        <f t="shared" si="19"/>
        <v>3487.9379999999996</v>
      </c>
      <c r="I151" s="26">
        <f t="shared" si="20"/>
        <v>7785.0239999999994</v>
      </c>
      <c r="J151" s="26">
        <f t="shared" si="21"/>
        <v>22163.097000000002</v>
      </c>
      <c r="K151" s="26">
        <f t="shared" si="22"/>
        <v>2447.3200000000002</v>
      </c>
      <c r="L151" s="26">
        <f t="shared" si="23"/>
        <v>2731.6480000000001</v>
      </c>
      <c r="M151" s="26">
        <f t="shared" si="24"/>
        <v>5866.0899999999992</v>
      </c>
      <c r="N151" s="26">
        <f t="shared" si="25"/>
        <v>2133.9560000000001</v>
      </c>
      <c r="O151" s="26">
        <f t="shared" si="26"/>
        <v>3416.0240000000003</v>
      </c>
      <c r="P151" s="26">
        <f t="shared" si="27"/>
        <v>261.80500000000001</v>
      </c>
      <c r="Q151" s="26">
        <f t="shared" si="28"/>
        <v>623.30999999999995</v>
      </c>
      <c r="R151" s="104">
        <f t="shared" si="29"/>
        <v>0</v>
      </c>
      <c r="S151" s="104">
        <f t="shared" ref="S151:S182" si="31">SUM(E151:R151)</f>
        <v>56039.64499999999</v>
      </c>
      <c r="T151" s="66"/>
      <c r="AE151" s="66"/>
    </row>
    <row r="152" spans="3:31" x14ac:dyDescent="0.25">
      <c r="C152" s="37"/>
      <c r="D152" s="91" t="s">
        <v>24</v>
      </c>
      <c r="E152" s="16">
        <f t="shared" si="16"/>
        <v>811.03499999999997</v>
      </c>
      <c r="F152" s="26">
        <f t="shared" si="17"/>
        <v>1573.1669999999999</v>
      </c>
      <c r="G152" s="26">
        <f t="shared" si="18"/>
        <v>3261.3560000000002</v>
      </c>
      <c r="H152" s="26">
        <f t="shared" si="19"/>
        <v>3906.6440000000002</v>
      </c>
      <c r="I152" s="26">
        <f t="shared" si="20"/>
        <v>8912.0320000000011</v>
      </c>
      <c r="J152" s="26">
        <f t="shared" si="21"/>
        <v>24487.989000000001</v>
      </c>
      <c r="K152" s="26">
        <f t="shared" si="22"/>
        <v>2704.1729999999998</v>
      </c>
      <c r="L152" s="26">
        <f t="shared" si="23"/>
        <v>3016.4629999999997</v>
      </c>
      <c r="M152" s="26">
        <f t="shared" si="24"/>
        <v>6550.2040000000006</v>
      </c>
      <c r="N152" s="26">
        <f t="shared" si="25"/>
        <v>2373.14</v>
      </c>
      <c r="O152" s="26">
        <f t="shared" si="26"/>
        <v>3628.0079999999998</v>
      </c>
      <c r="P152" s="26">
        <f t="shared" si="27"/>
        <v>266.16300000000001</v>
      </c>
      <c r="Q152" s="26">
        <f t="shared" si="28"/>
        <v>687.92399999999998</v>
      </c>
      <c r="R152" s="104">
        <f t="shared" si="29"/>
        <v>1E-3</v>
      </c>
      <c r="S152" s="104">
        <f t="shared" si="31"/>
        <v>62178.299000000006</v>
      </c>
      <c r="T152" s="66"/>
      <c r="AE152" s="66"/>
    </row>
    <row r="153" spans="3:31" x14ac:dyDescent="0.25">
      <c r="C153" s="37"/>
      <c r="D153" s="91" t="s">
        <v>25</v>
      </c>
      <c r="E153" s="16">
        <f t="shared" si="16"/>
        <v>756.20299999999997</v>
      </c>
      <c r="F153" s="26">
        <f t="shared" si="17"/>
        <v>1412.96</v>
      </c>
      <c r="G153" s="26">
        <f t="shared" si="18"/>
        <v>3031.7</v>
      </c>
      <c r="H153" s="26">
        <f t="shared" si="19"/>
        <v>3678.4970000000003</v>
      </c>
      <c r="I153" s="26">
        <f t="shared" si="20"/>
        <v>8232.2309999999998</v>
      </c>
      <c r="J153" s="26">
        <f t="shared" si="21"/>
        <v>21883.37</v>
      </c>
      <c r="K153" s="26">
        <f t="shared" si="22"/>
        <v>2538.9699999999998</v>
      </c>
      <c r="L153" s="26">
        <f t="shared" si="23"/>
        <v>2861.2339999999999</v>
      </c>
      <c r="M153" s="26">
        <f t="shared" si="24"/>
        <v>6165.8270000000002</v>
      </c>
      <c r="N153" s="26">
        <f t="shared" si="25"/>
        <v>2343.683</v>
      </c>
      <c r="O153" s="26">
        <f t="shared" si="26"/>
        <v>3647.5630000000001</v>
      </c>
      <c r="P153" s="26">
        <f t="shared" si="27"/>
        <v>269.32900000000001</v>
      </c>
      <c r="Q153" s="26">
        <f t="shared" si="28"/>
        <v>959.43</v>
      </c>
      <c r="R153" s="104">
        <f t="shared" si="29"/>
        <v>7.0000000000000001E-3</v>
      </c>
      <c r="S153" s="104">
        <f t="shared" si="31"/>
        <v>57781.003999999986</v>
      </c>
      <c r="T153" s="66"/>
      <c r="AE153" s="66"/>
    </row>
    <row r="154" spans="3:31" x14ac:dyDescent="0.25">
      <c r="C154" s="37"/>
      <c r="D154" s="91" t="s">
        <v>26</v>
      </c>
      <c r="E154" s="16">
        <f t="shared" si="16"/>
        <v>675.05499999999995</v>
      </c>
      <c r="F154" s="26">
        <f t="shared" si="17"/>
        <v>1254.184</v>
      </c>
      <c r="G154" s="26">
        <f t="shared" si="18"/>
        <v>2708.134</v>
      </c>
      <c r="H154" s="26">
        <f t="shared" si="19"/>
        <v>3223.1750000000002</v>
      </c>
      <c r="I154" s="26">
        <f t="shared" si="20"/>
        <v>7397.0559999999996</v>
      </c>
      <c r="J154" s="26">
        <f t="shared" si="21"/>
        <v>18315.103999999999</v>
      </c>
      <c r="K154" s="26">
        <f t="shared" si="22"/>
        <v>2207.92</v>
      </c>
      <c r="L154" s="26">
        <f t="shared" si="23"/>
        <v>2491.3920000000003</v>
      </c>
      <c r="M154" s="26">
        <f t="shared" si="24"/>
        <v>5406.1889999999994</v>
      </c>
      <c r="N154" s="26">
        <f t="shared" si="25"/>
        <v>2085.723</v>
      </c>
      <c r="O154" s="26">
        <f t="shared" si="26"/>
        <v>3124.63</v>
      </c>
      <c r="P154" s="26">
        <f t="shared" si="27"/>
        <v>216.13399999999999</v>
      </c>
      <c r="Q154" s="26">
        <f t="shared" si="28"/>
        <v>740.327</v>
      </c>
      <c r="R154" s="104">
        <f t="shared" si="29"/>
        <v>1.0999999999999999E-2</v>
      </c>
      <c r="S154" s="104">
        <f t="shared" si="31"/>
        <v>49845.033999999985</v>
      </c>
      <c r="T154" s="66"/>
      <c r="AE154" s="66"/>
    </row>
    <row r="155" spans="3:31" x14ac:dyDescent="0.25">
      <c r="C155" s="37"/>
      <c r="D155" s="91" t="s">
        <v>27</v>
      </c>
      <c r="E155" s="16">
        <f t="shared" si="16"/>
        <v>739.745</v>
      </c>
      <c r="F155" s="26">
        <f t="shared" si="17"/>
        <v>1406.22</v>
      </c>
      <c r="G155" s="26">
        <f t="shared" si="18"/>
        <v>3051.9090000000001</v>
      </c>
      <c r="H155" s="26">
        <f t="shared" si="19"/>
        <v>3542.3879999999999</v>
      </c>
      <c r="I155" s="26">
        <f t="shared" si="20"/>
        <v>7912.2400000000007</v>
      </c>
      <c r="J155" s="26">
        <f t="shared" si="21"/>
        <v>21427.548999999999</v>
      </c>
      <c r="K155" s="26">
        <f t="shared" si="22"/>
        <v>2479.2089999999998</v>
      </c>
      <c r="L155" s="26">
        <f t="shared" si="23"/>
        <v>2775.6309999999999</v>
      </c>
      <c r="M155" s="26">
        <f t="shared" si="24"/>
        <v>5754.7179999999998</v>
      </c>
      <c r="N155" s="26">
        <f t="shared" si="25"/>
        <v>2050.5700000000002</v>
      </c>
      <c r="O155" s="26">
        <f t="shared" si="26"/>
        <v>2476.482</v>
      </c>
      <c r="P155" s="26">
        <f t="shared" si="27"/>
        <v>171.83699999999999</v>
      </c>
      <c r="Q155" s="26">
        <f t="shared" si="28"/>
        <v>634.88400000000001</v>
      </c>
      <c r="R155" s="104">
        <f t="shared" si="29"/>
        <v>0</v>
      </c>
      <c r="S155" s="104">
        <f t="shared" si="31"/>
        <v>54423.382000000005</v>
      </c>
      <c r="T155" s="66"/>
      <c r="AE155" s="66"/>
    </row>
    <row r="156" spans="3:31" x14ac:dyDescent="0.25">
      <c r="C156" s="37"/>
      <c r="D156" s="91" t="s">
        <v>28</v>
      </c>
      <c r="E156" s="16">
        <f t="shared" si="16"/>
        <v>764.12099999999998</v>
      </c>
      <c r="F156" s="26">
        <f t="shared" si="17"/>
        <v>1434.105</v>
      </c>
      <c r="G156" s="26">
        <f t="shared" si="18"/>
        <v>2997.8110000000001</v>
      </c>
      <c r="H156" s="26">
        <f t="shared" si="19"/>
        <v>3508.9569999999999</v>
      </c>
      <c r="I156" s="26">
        <f t="shared" si="20"/>
        <v>7924.2220000000007</v>
      </c>
      <c r="J156" s="26">
        <f t="shared" si="21"/>
        <v>20886.938999999998</v>
      </c>
      <c r="K156" s="26">
        <f t="shared" si="22"/>
        <v>2410.201</v>
      </c>
      <c r="L156" s="26">
        <f t="shared" si="23"/>
        <v>2740.3319999999999</v>
      </c>
      <c r="M156" s="26">
        <f t="shared" si="24"/>
        <v>5704.9610000000002</v>
      </c>
      <c r="N156" s="26">
        <f t="shared" si="25"/>
        <v>2065.386</v>
      </c>
      <c r="O156" s="26">
        <f t="shared" si="26"/>
        <v>2421.86</v>
      </c>
      <c r="P156" s="26">
        <f t="shared" si="27"/>
        <v>162.40799999999999</v>
      </c>
      <c r="Q156" s="26">
        <f t="shared" si="28"/>
        <v>631.61400000000003</v>
      </c>
      <c r="R156" s="104">
        <f t="shared" si="29"/>
        <v>0</v>
      </c>
      <c r="S156" s="104">
        <f t="shared" si="31"/>
        <v>53652.917000000009</v>
      </c>
      <c r="T156" s="66"/>
      <c r="AE156" s="66"/>
    </row>
    <row r="157" spans="3:31" x14ac:dyDescent="0.25">
      <c r="C157" s="37"/>
      <c r="D157" s="91" t="s">
        <v>29</v>
      </c>
      <c r="E157" s="16">
        <f t="shared" si="16"/>
        <v>749.88</v>
      </c>
      <c r="F157" s="26">
        <f t="shared" si="17"/>
        <v>1533.742</v>
      </c>
      <c r="G157" s="26">
        <f t="shared" si="18"/>
        <v>3019.4540000000002</v>
      </c>
      <c r="H157" s="26">
        <f t="shared" si="19"/>
        <v>3509.5740000000005</v>
      </c>
      <c r="I157" s="26">
        <f t="shared" si="20"/>
        <v>11664.458999999999</v>
      </c>
      <c r="J157" s="26">
        <f t="shared" si="21"/>
        <v>27085.758000000002</v>
      </c>
      <c r="K157" s="26">
        <f t="shared" si="22"/>
        <v>2390.9650000000001</v>
      </c>
      <c r="L157" s="26">
        <f t="shared" si="23"/>
        <v>2610.0719999999997</v>
      </c>
      <c r="M157" s="26">
        <f t="shared" si="24"/>
        <v>10562.022000000001</v>
      </c>
      <c r="N157" s="26">
        <f t="shared" si="25"/>
        <v>2101.4090000000001</v>
      </c>
      <c r="O157" s="26">
        <f t="shared" si="26"/>
        <v>2489.7629999999999</v>
      </c>
      <c r="P157" s="26">
        <f t="shared" si="27"/>
        <v>169.43100000000001</v>
      </c>
      <c r="Q157" s="26">
        <f t="shared" si="28"/>
        <v>625.41300000000001</v>
      </c>
      <c r="R157" s="104">
        <f t="shared" si="29"/>
        <v>1E-3</v>
      </c>
      <c r="S157" s="104">
        <f t="shared" si="31"/>
        <v>68511.942999999999</v>
      </c>
      <c r="T157" s="66"/>
      <c r="AE157" s="66"/>
    </row>
    <row r="158" spans="3:31" ht="15.75" thickBot="1" x14ac:dyDescent="0.3">
      <c r="C158" s="37" t="s">
        <v>32</v>
      </c>
      <c r="D158" s="91"/>
      <c r="E158" s="92">
        <f t="shared" si="16"/>
        <v>9102.4760000000006</v>
      </c>
      <c r="F158" s="69">
        <f t="shared" si="17"/>
        <v>17081.389999999996</v>
      </c>
      <c r="G158" s="69">
        <f t="shared" si="18"/>
        <v>35990.084000000003</v>
      </c>
      <c r="H158" s="69">
        <f t="shared" si="19"/>
        <v>43277.010999999999</v>
      </c>
      <c r="I158" s="69">
        <f t="shared" si="20"/>
        <v>102149.57300000002</v>
      </c>
      <c r="J158" s="69">
        <f t="shared" si="21"/>
        <v>256371.84699999998</v>
      </c>
      <c r="K158" s="69">
        <f t="shared" si="22"/>
        <v>30019.32</v>
      </c>
      <c r="L158" s="69">
        <f t="shared" si="23"/>
        <v>33356.279000000002</v>
      </c>
      <c r="M158" s="69">
        <f t="shared" si="24"/>
        <v>76465.092999999993</v>
      </c>
      <c r="N158" s="69">
        <f t="shared" si="25"/>
        <v>26801.14</v>
      </c>
      <c r="O158" s="69">
        <f t="shared" si="26"/>
        <v>38930.39</v>
      </c>
      <c r="P158" s="69">
        <f t="shared" si="27"/>
        <v>2891.4930000000004</v>
      </c>
      <c r="Q158" s="69">
        <f t="shared" si="28"/>
        <v>8018.3150000000005</v>
      </c>
      <c r="R158" s="107">
        <f t="shared" si="29"/>
        <v>0.05</v>
      </c>
      <c r="S158" s="109">
        <f t="shared" si="31"/>
        <v>680454.46100000001</v>
      </c>
      <c r="T158" s="66"/>
      <c r="AE158" s="66"/>
    </row>
    <row r="159" spans="3:31" x14ac:dyDescent="0.25">
      <c r="C159" s="34">
        <v>2008</v>
      </c>
      <c r="D159" s="102" t="s">
        <v>18</v>
      </c>
      <c r="E159" s="14">
        <f t="shared" si="16"/>
        <v>744.31700000000001</v>
      </c>
      <c r="F159" s="22">
        <f t="shared" si="17"/>
        <v>1410.586</v>
      </c>
      <c r="G159" s="22">
        <f t="shared" si="18"/>
        <v>2931.43</v>
      </c>
      <c r="H159" s="22">
        <f t="shared" si="19"/>
        <v>3615.3690000000001</v>
      </c>
      <c r="I159" s="22">
        <f t="shared" si="20"/>
        <v>8670.6820000000007</v>
      </c>
      <c r="J159" s="22">
        <f t="shared" si="21"/>
        <v>21167.792000000001</v>
      </c>
      <c r="K159" s="22">
        <f t="shared" si="22"/>
        <v>2479.652</v>
      </c>
      <c r="L159" s="22">
        <f t="shared" si="23"/>
        <v>2780.6820000000002</v>
      </c>
      <c r="M159" s="22">
        <f t="shared" si="24"/>
        <v>6036.7780000000002</v>
      </c>
      <c r="N159" s="22">
        <f t="shared" si="25"/>
        <v>2391.7330000000002</v>
      </c>
      <c r="O159" s="22">
        <f t="shared" si="26"/>
        <v>3653.3449999999998</v>
      </c>
      <c r="P159" s="22">
        <f t="shared" si="27"/>
        <v>250.24799999999999</v>
      </c>
      <c r="Q159" s="22">
        <f t="shared" si="28"/>
        <v>626.87800000000004</v>
      </c>
      <c r="R159" s="15">
        <f t="shared" si="29"/>
        <v>136.785</v>
      </c>
      <c r="S159" s="15">
        <f t="shared" si="31"/>
        <v>56896.277000000009</v>
      </c>
      <c r="T159" s="66"/>
      <c r="AE159" s="66"/>
    </row>
    <row r="160" spans="3:31" x14ac:dyDescent="0.25">
      <c r="C160" s="37"/>
      <c r="D160" s="91" t="s">
        <v>30</v>
      </c>
      <c r="E160" s="16">
        <f t="shared" si="16"/>
        <v>673.13499999999999</v>
      </c>
      <c r="F160" s="26">
        <f t="shared" si="17"/>
        <v>1280.28</v>
      </c>
      <c r="G160" s="26">
        <f t="shared" si="18"/>
        <v>2650.3240000000001</v>
      </c>
      <c r="H160" s="26">
        <f t="shared" si="19"/>
        <v>3316.2550000000001</v>
      </c>
      <c r="I160" s="26">
        <f t="shared" si="20"/>
        <v>7883.4509999999991</v>
      </c>
      <c r="J160" s="26">
        <f t="shared" si="21"/>
        <v>18961.37</v>
      </c>
      <c r="K160" s="26">
        <f t="shared" si="22"/>
        <v>2250.4870000000001</v>
      </c>
      <c r="L160" s="26">
        <f t="shared" si="23"/>
        <v>2485.0460000000003</v>
      </c>
      <c r="M160" s="26">
        <f t="shared" si="24"/>
        <v>5454.9650000000001</v>
      </c>
      <c r="N160" s="26">
        <f t="shared" si="25"/>
        <v>2249.52</v>
      </c>
      <c r="O160" s="26">
        <f t="shared" si="26"/>
        <v>3370.4939999999997</v>
      </c>
      <c r="P160" s="26">
        <f t="shared" si="27"/>
        <v>219.52600000000001</v>
      </c>
      <c r="Q160" s="26">
        <f t="shared" si="28"/>
        <v>537.61699999999996</v>
      </c>
      <c r="R160" s="104">
        <f t="shared" si="29"/>
        <v>94.412000000000006</v>
      </c>
      <c r="S160" s="104">
        <f t="shared" si="31"/>
        <v>51426.881999999998</v>
      </c>
      <c r="T160" s="66"/>
      <c r="AE160" s="66"/>
    </row>
    <row r="161" spans="3:31" x14ac:dyDescent="0.25">
      <c r="C161" s="37"/>
      <c r="D161" s="91" t="s">
        <v>20</v>
      </c>
      <c r="E161" s="16">
        <f t="shared" si="16"/>
        <v>706.09299999999996</v>
      </c>
      <c r="F161" s="26">
        <f t="shared" si="17"/>
        <v>1315.31</v>
      </c>
      <c r="G161" s="26">
        <f t="shared" si="18"/>
        <v>2931.3319999999999</v>
      </c>
      <c r="H161" s="26">
        <f t="shared" si="19"/>
        <v>3409.7429999999995</v>
      </c>
      <c r="I161" s="26">
        <f t="shared" si="20"/>
        <v>7911.5790000000006</v>
      </c>
      <c r="J161" s="26">
        <f t="shared" si="21"/>
        <v>19727.474999999999</v>
      </c>
      <c r="K161" s="26">
        <f t="shared" si="22"/>
        <v>2409.4850000000001</v>
      </c>
      <c r="L161" s="26">
        <f t="shared" si="23"/>
        <v>2688.6489999999999</v>
      </c>
      <c r="M161" s="26">
        <f t="shared" si="24"/>
        <v>5823.0969999999998</v>
      </c>
      <c r="N161" s="26">
        <f t="shared" si="25"/>
        <v>2175.8960000000002</v>
      </c>
      <c r="O161" s="26">
        <f t="shared" si="26"/>
        <v>3482.0659999999998</v>
      </c>
      <c r="P161" s="26">
        <f t="shared" si="27"/>
        <v>236.40700000000001</v>
      </c>
      <c r="Q161" s="26">
        <f t="shared" si="28"/>
        <v>595.63400000000001</v>
      </c>
      <c r="R161" s="104">
        <f t="shared" si="29"/>
        <v>78.515000000000001</v>
      </c>
      <c r="S161" s="104">
        <f t="shared" si="31"/>
        <v>53491.280999999995</v>
      </c>
      <c r="T161" s="66"/>
      <c r="AE161" s="66"/>
    </row>
    <row r="162" spans="3:31" x14ac:dyDescent="0.25">
      <c r="C162" s="37"/>
      <c r="D162" s="91" t="s">
        <v>21</v>
      </c>
      <c r="E162" s="16">
        <f t="shared" si="16"/>
        <v>643.51599999999996</v>
      </c>
      <c r="F162" s="26">
        <f t="shared" si="17"/>
        <v>1236.8969999999999</v>
      </c>
      <c r="G162" s="26">
        <f t="shared" si="18"/>
        <v>2887.4830000000002</v>
      </c>
      <c r="H162" s="26">
        <f t="shared" si="19"/>
        <v>3289.915</v>
      </c>
      <c r="I162" s="26">
        <f t="shared" si="20"/>
        <v>7364.4319999999989</v>
      </c>
      <c r="J162" s="26">
        <f t="shared" si="21"/>
        <v>21028.917000000001</v>
      </c>
      <c r="K162" s="26">
        <f t="shared" si="22"/>
        <v>2355.6329999999998</v>
      </c>
      <c r="L162" s="26">
        <f t="shared" si="23"/>
        <v>2615.6419999999998</v>
      </c>
      <c r="M162" s="26">
        <f t="shared" si="24"/>
        <v>5618.8789999999999</v>
      </c>
      <c r="N162" s="26">
        <f t="shared" si="25"/>
        <v>1931.2070000000001</v>
      </c>
      <c r="O162" s="26">
        <f t="shared" si="26"/>
        <v>3396.4380000000001</v>
      </c>
      <c r="P162" s="26">
        <f t="shared" si="27"/>
        <v>243.64500000000001</v>
      </c>
      <c r="Q162" s="26">
        <f t="shared" si="28"/>
        <v>572.56500000000005</v>
      </c>
      <c r="R162" s="104">
        <f t="shared" si="29"/>
        <v>0</v>
      </c>
      <c r="S162" s="104">
        <f t="shared" si="31"/>
        <v>53185.169000000009</v>
      </c>
      <c r="T162" s="66"/>
      <c r="AE162" s="66"/>
    </row>
    <row r="163" spans="3:31" x14ac:dyDescent="0.25">
      <c r="C163" s="37"/>
      <c r="D163" s="91" t="s">
        <v>22</v>
      </c>
      <c r="E163" s="16">
        <f t="shared" si="16"/>
        <v>641.89400000000001</v>
      </c>
      <c r="F163" s="26">
        <f t="shared" si="17"/>
        <v>1211.4349999999999</v>
      </c>
      <c r="G163" s="26">
        <f t="shared" si="18"/>
        <v>2841.9110000000001</v>
      </c>
      <c r="H163" s="26">
        <f t="shared" si="19"/>
        <v>3169.0780000000004</v>
      </c>
      <c r="I163" s="26">
        <f t="shared" si="20"/>
        <v>7172.3559999999998</v>
      </c>
      <c r="J163" s="26">
        <f t="shared" si="21"/>
        <v>19349.150000000001</v>
      </c>
      <c r="K163" s="26">
        <f t="shared" si="22"/>
        <v>2248.3580000000002</v>
      </c>
      <c r="L163" s="26">
        <f t="shared" si="23"/>
        <v>2508.018</v>
      </c>
      <c r="M163" s="26">
        <f t="shared" si="24"/>
        <v>5447.7310000000007</v>
      </c>
      <c r="N163" s="26">
        <f t="shared" si="25"/>
        <v>1859.4110000000001</v>
      </c>
      <c r="O163" s="26">
        <f t="shared" si="26"/>
        <v>3301.2979999999998</v>
      </c>
      <c r="P163" s="26">
        <f t="shared" si="27"/>
        <v>242.41200000000001</v>
      </c>
      <c r="Q163" s="26">
        <f t="shared" si="28"/>
        <v>557.38599999999997</v>
      </c>
      <c r="R163" s="104">
        <f t="shared" si="29"/>
        <v>0</v>
      </c>
      <c r="S163" s="104">
        <f t="shared" si="31"/>
        <v>50550.437999999995</v>
      </c>
      <c r="T163" s="66"/>
      <c r="AE163" s="66"/>
    </row>
    <row r="164" spans="3:31" x14ac:dyDescent="0.25">
      <c r="C164" s="37"/>
      <c r="D164" s="91" t="s">
        <v>23</v>
      </c>
      <c r="E164" s="16">
        <f t="shared" si="16"/>
        <v>614.06299999999999</v>
      </c>
      <c r="F164" s="26">
        <f t="shared" si="17"/>
        <v>1155.2829999999999</v>
      </c>
      <c r="G164" s="26">
        <f t="shared" si="18"/>
        <v>2779.5210000000002</v>
      </c>
      <c r="H164" s="26">
        <f t="shared" si="19"/>
        <v>3106.8229999999999</v>
      </c>
      <c r="I164" s="26">
        <f t="shared" si="20"/>
        <v>6993.9870000000001</v>
      </c>
      <c r="J164" s="26">
        <f t="shared" si="21"/>
        <v>19670.120999999999</v>
      </c>
      <c r="K164" s="26">
        <f t="shared" si="22"/>
        <v>2179.5509999999999</v>
      </c>
      <c r="L164" s="26">
        <f t="shared" si="23"/>
        <v>2463.2039999999997</v>
      </c>
      <c r="M164" s="26">
        <f t="shared" si="24"/>
        <v>5313.2180000000008</v>
      </c>
      <c r="N164" s="26">
        <f t="shared" si="25"/>
        <v>1815.8910000000001</v>
      </c>
      <c r="O164" s="26">
        <f t="shared" si="26"/>
        <v>3181.058</v>
      </c>
      <c r="P164" s="26">
        <f t="shared" si="27"/>
        <v>227.55</v>
      </c>
      <c r="Q164" s="26">
        <f t="shared" si="28"/>
        <v>539.31899999999996</v>
      </c>
      <c r="R164" s="104">
        <f t="shared" si="29"/>
        <v>0</v>
      </c>
      <c r="S164" s="104">
        <f t="shared" si="31"/>
        <v>50039.589</v>
      </c>
      <c r="T164" s="66"/>
      <c r="AE164" s="66"/>
    </row>
    <row r="165" spans="3:31" x14ac:dyDescent="0.25">
      <c r="C165" s="37"/>
      <c r="D165" s="91" t="s">
        <v>24</v>
      </c>
      <c r="E165" s="16">
        <f t="shared" ref="E165:E196" si="32">+S40</f>
        <v>690.82</v>
      </c>
      <c r="F165" s="26">
        <f t="shared" ref="F165:F196" si="33">+R40</f>
        <v>1258.4949999999999</v>
      </c>
      <c r="G165" s="26">
        <f t="shared" ref="G165:G196" si="34">+Q40</f>
        <v>2894.1840000000002</v>
      </c>
      <c r="H165" s="26">
        <f t="shared" ref="H165:H196" si="35">+SUM(N40:P40)</f>
        <v>3331.5590000000002</v>
      </c>
      <c r="I165" s="26">
        <f t="shared" ref="I165:I196" si="36">+SUM(F40:I40)</f>
        <v>7613.607</v>
      </c>
      <c r="J165" s="26">
        <f t="shared" ref="J165:J196" si="37">+E40</f>
        <v>20731.710999999999</v>
      </c>
      <c r="K165" s="26">
        <f t="shared" ref="K165:K196" si="38">+Z40</f>
        <v>2370.942</v>
      </c>
      <c r="L165" s="26">
        <f t="shared" ref="L165:L196" si="39">+SUM(Y40,AA40:AB40)</f>
        <v>2604.8829999999998</v>
      </c>
      <c r="M165" s="26">
        <f t="shared" ref="M165:M196" si="40">+SUM(J40:L40)</f>
        <v>5735.04</v>
      </c>
      <c r="N165" s="26">
        <f t="shared" ref="N165:N196" si="41">+M40</f>
        <v>2094.663</v>
      </c>
      <c r="O165" s="26">
        <f t="shared" ref="O165:O196" si="42">+SUM(U40:W40)</f>
        <v>3379.3490000000002</v>
      </c>
      <c r="P165" s="26">
        <f t="shared" ref="P165:P196" si="43">+X40</f>
        <v>226.48500000000001</v>
      </c>
      <c r="Q165" s="26">
        <f t="shared" ref="Q165:Q196" si="44">+T40</f>
        <v>597.10400000000004</v>
      </c>
      <c r="R165" s="104">
        <f t="shared" ref="R165:R196" si="45">+AC40</f>
        <v>0</v>
      </c>
      <c r="S165" s="104">
        <f t="shared" si="31"/>
        <v>53528.842000000011</v>
      </c>
      <c r="T165" s="66"/>
      <c r="AE165" s="66"/>
    </row>
    <row r="166" spans="3:31" x14ac:dyDescent="0.25">
      <c r="C166" s="37"/>
      <c r="D166" s="91" t="s">
        <v>25</v>
      </c>
      <c r="E166" s="16">
        <f t="shared" si="32"/>
        <v>656.92700000000002</v>
      </c>
      <c r="F166" s="26">
        <f t="shared" si="33"/>
        <v>1182.8430000000001</v>
      </c>
      <c r="G166" s="26">
        <f t="shared" si="34"/>
        <v>2822.5630000000001</v>
      </c>
      <c r="H166" s="26">
        <f t="shared" si="35"/>
        <v>3179.5950000000003</v>
      </c>
      <c r="I166" s="26">
        <f t="shared" si="36"/>
        <v>7164.4380000000001</v>
      </c>
      <c r="J166" s="26">
        <f t="shared" si="37"/>
        <v>20263.559000000001</v>
      </c>
      <c r="K166" s="26">
        <f t="shared" si="38"/>
        <v>2224.431</v>
      </c>
      <c r="L166" s="26">
        <f t="shared" si="39"/>
        <v>2471.8040000000001</v>
      </c>
      <c r="M166" s="26">
        <f t="shared" si="40"/>
        <v>5485.29</v>
      </c>
      <c r="N166" s="26">
        <f t="shared" si="41"/>
        <v>1995.3989999999999</v>
      </c>
      <c r="O166" s="26">
        <f t="shared" si="42"/>
        <v>3164.8380000000002</v>
      </c>
      <c r="P166" s="26">
        <f t="shared" si="43"/>
        <v>216.036</v>
      </c>
      <c r="Q166" s="26">
        <f t="shared" si="44"/>
        <v>577.66099999999994</v>
      </c>
      <c r="R166" s="104">
        <f t="shared" si="45"/>
        <v>0</v>
      </c>
      <c r="S166" s="104">
        <f t="shared" si="31"/>
        <v>51405.384000000005</v>
      </c>
      <c r="T166" s="66"/>
      <c r="AE166" s="66"/>
    </row>
    <row r="167" spans="3:31" x14ac:dyDescent="0.25">
      <c r="C167" s="37"/>
      <c r="D167" s="91" t="s">
        <v>26</v>
      </c>
      <c r="E167" s="16">
        <f t="shared" si="32"/>
        <v>624.00800000000004</v>
      </c>
      <c r="F167" s="26">
        <f t="shared" si="33"/>
        <v>1100.251</v>
      </c>
      <c r="G167" s="26">
        <f t="shared" si="34"/>
        <v>2610.308</v>
      </c>
      <c r="H167" s="26">
        <f t="shared" si="35"/>
        <v>3011.9969999999998</v>
      </c>
      <c r="I167" s="26">
        <f t="shared" si="36"/>
        <v>6781.3530000000001</v>
      </c>
      <c r="J167" s="26">
        <f t="shared" si="37"/>
        <v>19309.88</v>
      </c>
      <c r="K167" s="26">
        <f t="shared" si="38"/>
        <v>2097.9859999999999</v>
      </c>
      <c r="L167" s="26">
        <f t="shared" si="39"/>
        <v>2358.877</v>
      </c>
      <c r="M167" s="26">
        <f t="shared" si="40"/>
        <v>5162.0470000000005</v>
      </c>
      <c r="N167" s="26">
        <f t="shared" si="41"/>
        <v>1900.951</v>
      </c>
      <c r="O167" s="26">
        <f t="shared" si="42"/>
        <v>3017.6749999999997</v>
      </c>
      <c r="P167" s="26">
        <f t="shared" si="43"/>
        <v>204.036</v>
      </c>
      <c r="Q167" s="26">
        <f t="shared" si="44"/>
        <v>538.625</v>
      </c>
      <c r="R167" s="104">
        <f t="shared" si="45"/>
        <v>0</v>
      </c>
      <c r="S167" s="104">
        <f t="shared" si="31"/>
        <v>48717.994000000006</v>
      </c>
      <c r="T167" s="66"/>
      <c r="AE167" s="66"/>
    </row>
    <row r="168" spans="3:31" x14ac:dyDescent="0.25">
      <c r="C168" s="37"/>
      <c r="D168" s="91" t="s">
        <v>27</v>
      </c>
      <c r="E168" s="16">
        <f t="shared" si="32"/>
        <v>662.50900000000001</v>
      </c>
      <c r="F168" s="26">
        <f t="shared" si="33"/>
        <v>1186.1759999999999</v>
      </c>
      <c r="G168" s="26">
        <f t="shared" si="34"/>
        <v>2851.9470000000001</v>
      </c>
      <c r="H168" s="26">
        <f t="shared" si="35"/>
        <v>3240.973</v>
      </c>
      <c r="I168" s="26">
        <f t="shared" si="36"/>
        <v>7200.3230000000003</v>
      </c>
      <c r="J168" s="26">
        <f t="shared" si="37"/>
        <v>21731.248</v>
      </c>
      <c r="K168" s="26">
        <f t="shared" si="38"/>
        <v>2276.723</v>
      </c>
      <c r="L168" s="26">
        <f t="shared" si="39"/>
        <v>2535.799</v>
      </c>
      <c r="M168" s="26">
        <f t="shared" si="40"/>
        <v>5531.2290000000003</v>
      </c>
      <c r="N168" s="26">
        <f t="shared" si="41"/>
        <v>2055.3139999999999</v>
      </c>
      <c r="O168" s="26">
        <f t="shared" si="42"/>
        <v>3262.114</v>
      </c>
      <c r="P168" s="26">
        <f t="shared" si="43"/>
        <v>221.78800000000001</v>
      </c>
      <c r="Q168" s="26">
        <f t="shared" si="44"/>
        <v>611.33799999999997</v>
      </c>
      <c r="R168" s="104">
        <f t="shared" si="45"/>
        <v>0</v>
      </c>
      <c r="S168" s="104">
        <f t="shared" si="31"/>
        <v>53367.481</v>
      </c>
      <c r="T168" s="66"/>
      <c r="AE168" s="66"/>
    </row>
    <row r="169" spans="3:31" x14ac:dyDescent="0.25">
      <c r="C169" s="37"/>
      <c r="D169" s="91" t="s">
        <v>28</v>
      </c>
      <c r="E169" s="16">
        <f t="shared" si="32"/>
        <v>616.73599999999999</v>
      </c>
      <c r="F169" s="26">
        <f t="shared" si="33"/>
        <v>1106.8530000000001</v>
      </c>
      <c r="G169" s="26">
        <f t="shared" si="34"/>
        <v>2675.4209999999998</v>
      </c>
      <c r="H169" s="26">
        <f t="shared" si="35"/>
        <v>3042.7449999999999</v>
      </c>
      <c r="I169" s="26">
        <f t="shared" si="36"/>
        <v>6779.2460000000001</v>
      </c>
      <c r="J169" s="26">
        <f t="shared" si="37"/>
        <v>19793.88</v>
      </c>
      <c r="K169" s="26">
        <f t="shared" si="38"/>
        <v>2136.5639999999999</v>
      </c>
      <c r="L169" s="26">
        <f t="shared" si="39"/>
        <v>2359.4740000000002</v>
      </c>
      <c r="M169" s="26">
        <f t="shared" si="40"/>
        <v>5154.4060000000009</v>
      </c>
      <c r="N169" s="26">
        <f t="shared" si="41"/>
        <v>1907.0650000000001</v>
      </c>
      <c r="O169" s="26">
        <f t="shared" si="42"/>
        <v>3108.5159999999996</v>
      </c>
      <c r="P169" s="26">
        <f t="shared" si="43"/>
        <v>212.45599999999999</v>
      </c>
      <c r="Q169" s="26">
        <f t="shared" si="44"/>
        <v>739.51199999999994</v>
      </c>
      <c r="R169" s="104">
        <f t="shared" si="45"/>
        <v>0</v>
      </c>
      <c r="S169" s="104">
        <f t="shared" si="31"/>
        <v>49632.874000000003</v>
      </c>
      <c r="T169" s="66"/>
      <c r="AE169" s="66"/>
    </row>
    <row r="170" spans="3:31" x14ac:dyDescent="0.25">
      <c r="C170" s="37"/>
      <c r="D170" s="91" t="s">
        <v>29</v>
      </c>
      <c r="E170" s="16">
        <f t="shared" si="32"/>
        <v>653.95799999999997</v>
      </c>
      <c r="F170" s="26">
        <f t="shared" si="33"/>
        <v>1165.606</v>
      </c>
      <c r="G170" s="26">
        <f t="shared" si="34"/>
        <v>2775.078</v>
      </c>
      <c r="H170" s="26">
        <f t="shared" si="35"/>
        <v>3194.1390000000001</v>
      </c>
      <c r="I170" s="26">
        <f t="shared" si="36"/>
        <v>7215.5370000000003</v>
      </c>
      <c r="J170" s="26">
        <f t="shared" si="37"/>
        <v>20296.052</v>
      </c>
      <c r="K170" s="26">
        <f t="shared" si="38"/>
        <v>2233.7530000000002</v>
      </c>
      <c r="L170" s="26">
        <f t="shared" si="39"/>
        <v>2447.357</v>
      </c>
      <c r="M170" s="26">
        <f t="shared" si="40"/>
        <v>5358.1</v>
      </c>
      <c r="N170" s="26">
        <f t="shared" si="41"/>
        <v>2010.3989999999999</v>
      </c>
      <c r="O170" s="26">
        <f t="shared" si="42"/>
        <v>3298.9749999999999</v>
      </c>
      <c r="P170" s="26">
        <f t="shared" si="43"/>
        <v>212.32900000000001</v>
      </c>
      <c r="Q170" s="26">
        <f t="shared" si="44"/>
        <v>895.91600000000005</v>
      </c>
      <c r="R170" s="104">
        <f t="shared" si="45"/>
        <v>0</v>
      </c>
      <c r="S170" s="104">
        <f t="shared" si="31"/>
        <v>51757.198999999986</v>
      </c>
      <c r="T170" s="66"/>
      <c r="AE170" s="66"/>
    </row>
    <row r="171" spans="3:31" ht="15.75" thickBot="1" x14ac:dyDescent="0.3">
      <c r="C171" s="41" t="s">
        <v>33</v>
      </c>
      <c r="D171" s="103"/>
      <c r="E171" s="29">
        <f t="shared" si="32"/>
        <v>7927.9759999999987</v>
      </c>
      <c r="F171" s="31">
        <f t="shared" si="33"/>
        <v>14610.014999999999</v>
      </c>
      <c r="G171" s="31">
        <f t="shared" si="34"/>
        <v>33651.502</v>
      </c>
      <c r="H171" s="31">
        <f t="shared" si="35"/>
        <v>38908.190999999999</v>
      </c>
      <c r="I171" s="31">
        <f t="shared" si="36"/>
        <v>88750.990999999995</v>
      </c>
      <c r="J171" s="31">
        <f t="shared" si="37"/>
        <v>242031.155</v>
      </c>
      <c r="K171" s="31">
        <f t="shared" si="38"/>
        <v>27263.564999999999</v>
      </c>
      <c r="L171" s="31">
        <f t="shared" si="39"/>
        <v>30319.434999999998</v>
      </c>
      <c r="M171" s="31">
        <f t="shared" si="40"/>
        <v>66120.78</v>
      </c>
      <c r="N171" s="31">
        <f t="shared" si="41"/>
        <v>24387.449000000001</v>
      </c>
      <c r="O171" s="31">
        <f t="shared" si="42"/>
        <v>39616.165999999997</v>
      </c>
      <c r="P171" s="31">
        <f t="shared" si="43"/>
        <v>2712.9180000000006</v>
      </c>
      <c r="Q171" s="31">
        <f t="shared" si="44"/>
        <v>7389.5549999999994</v>
      </c>
      <c r="R171" s="105">
        <f t="shared" si="45"/>
        <v>309.71199999999999</v>
      </c>
      <c r="S171" s="106">
        <f t="shared" si="31"/>
        <v>623999.41</v>
      </c>
      <c r="T171" s="66"/>
      <c r="AE171" s="66"/>
    </row>
    <row r="172" spans="3:31" x14ac:dyDescent="0.25">
      <c r="C172" s="37">
        <v>2009</v>
      </c>
      <c r="D172" s="91" t="s">
        <v>18</v>
      </c>
      <c r="E172" s="16">
        <f t="shared" si="32"/>
        <v>618.29699999999764</v>
      </c>
      <c r="F172" s="26">
        <f t="shared" si="33"/>
        <v>1118.4589999999946</v>
      </c>
      <c r="G172" s="26">
        <f t="shared" si="34"/>
        <v>2598.965000000022</v>
      </c>
      <c r="H172" s="26">
        <f t="shared" si="35"/>
        <v>3088.4299999999921</v>
      </c>
      <c r="I172" s="26">
        <f t="shared" si="36"/>
        <v>7224.3750000000518</v>
      </c>
      <c r="J172" s="26">
        <f t="shared" si="37"/>
        <v>19427.805000000244</v>
      </c>
      <c r="K172" s="26">
        <f t="shared" si="38"/>
        <v>2166.0210000000156</v>
      </c>
      <c r="L172" s="26">
        <f t="shared" si="39"/>
        <v>2372.7309999999907</v>
      </c>
      <c r="M172" s="26">
        <f t="shared" si="40"/>
        <v>5094.8880000000245</v>
      </c>
      <c r="N172" s="26">
        <f t="shared" si="41"/>
        <v>2075.6540000000145</v>
      </c>
      <c r="O172" s="26">
        <f t="shared" si="42"/>
        <v>3168.9859999999917</v>
      </c>
      <c r="P172" s="26">
        <f t="shared" si="43"/>
        <v>204.71399999999997</v>
      </c>
      <c r="Q172" s="26">
        <f t="shared" si="44"/>
        <v>817.77599999999825</v>
      </c>
      <c r="R172" s="104">
        <f t="shared" si="45"/>
        <v>0</v>
      </c>
      <c r="S172" s="104">
        <f t="shared" si="31"/>
        <v>49977.101000000344</v>
      </c>
      <c r="T172" s="66"/>
      <c r="AE172" s="66"/>
    </row>
    <row r="173" spans="3:31" x14ac:dyDescent="0.25">
      <c r="C173" s="37"/>
      <c r="D173" s="91" t="s">
        <v>30</v>
      </c>
      <c r="E173" s="16">
        <f t="shared" si="32"/>
        <v>541.56999999999857</v>
      </c>
      <c r="F173" s="26">
        <f t="shared" si="33"/>
        <v>999.81499999999858</v>
      </c>
      <c r="G173" s="26">
        <f t="shared" si="34"/>
        <v>2288.249000000013</v>
      </c>
      <c r="H173" s="26">
        <f t="shared" si="35"/>
        <v>2752.0769999999975</v>
      </c>
      <c r="I173" s="26">
        <f t="shared" si="36"/>
        <v>6421.9850000000479</v>
      </c>
      <c r="J173" s="26">
        <f t="shared" si="37"/>
        <v>16867.559000000143</v>
      </c>
      <c r="K173" s="26">
        <f t="shared" si="38"/>
        <v>1916.83</v>
      </c>
      <c r="L173" s="26">
        <f t="shared" si="39"/>
        <v>2086.3429999999935</v>
      </c>
      <c r="M173" s="26">
        <f t="shared" si="40"/>
        <v>4487.5210000000188</v>
      </c>
      <c r="N173" s="26">
        <f t="shared" si="41"/>
        <v>1905.645999999997</v>
      </c>
      <c r="O173" s="26">
        <f t="shared" si="42"/>
        <v>2890.2569999999932</v>
      </c>
      <c r="P173" s="26">
        <f t="shared" si="43"/>
        <v>175.05600000000007</v>
      </c>
      <c r="Q173" s="26">
        <f t="shared" si="44"/>
        <v>706.16599999999914</v>
      </c>
      <c r="R173" s="104">
        <f t="shared" si="45"/>
        <v>0</v>
      </c>
      <c r="S173" s="104">
        <f t="shared" si="31"/>
        <v>44039.07400000019</v>
      </c>
      <c r="T173" s="66"/>
      <c r="AE173" s="66"/>
    </row>
    <row r="174" spans="3:31" x14ac:dyDescent="0.25">
      <c r="C174" s="37"/>
      <c r="D174" s="91" t="s">
        <v>20</v>
      </c>
      <c r="E174" s="16">
        <f t="shared" si="32"/>
        <v>618.64199999999994</v>
      </c>
      <c r="F174" s="26">
        <f t="shared" si="33"/>
        <v>1146.2370000000001</v>
      </c>
      <c r="G174" s="26">
        <f t="shared" si="34"/>
        <v>2731.0319999999997</v>
      </c>
      <c r="H174" s="26">
        <f t="shared" si="35"/>
        <v>3092.328</v>
      </c>
      <c r="I174" s="26">
        <f t="shared" si="36"/>
        <v>7045.9150000000009</v>
      </c>
      <c r="J174" s="26">
        <f t="shared" si="37"/>
        <v>20751.327000000001</v>
      </c>
      <c r="K174" s="26">
        <f t="shared" si="38"/>
        <v>2217.6709999999998</v>
      </c>
      <c r="L174" s="26">
        <f t="shared" si="39"/>
        <v>2446.3219999999997</v>
      </c>
      <c r="M174" s="26">
        <f t="shared" si="40"/>
        <v>5232.0350000000008</v>
      </c>
      <c r="N174" s="26">
        <f t="shared" si="41"/>
        <v>2017.04</v>
      </c>
      <c r="O174" s="26">
        <f t="shared" si="42"/>
        <v>3236.0249999999996</v>
      </c>
      <c r="P174" s="26">
        <f t="shared" si="43"/>
        <v>203.81199999999998</v>
      </c>
      <c r="Q174" s="26">
        <f t="shared" si="44"/>
        <v>815.79600000000016</v>
      </c>
      <c r="R174" s="104">
        <f t="shared" si="45"/>
        <v>0</v>
      </c>
      <c r="S174" s="104">
        <f t="shared" si="31"/>
        <v>51554.182000000008</v>
      </c>
      <c r="T174" s="66"/>
      <c r="AE174" s="66"/>
    </row>
    <row r="175" spans="3:31" x14ac:dyDescent="0.25">
      <c r="C175" s="37"/>
      <c r="D175" s="91" t="s">
        <v>21</v>
      </c>
      <c r="E175" s="16">
        <f t="shared" si="32"/>
        <v>590.42200000000003</v>
      </c>
      <c r="F175" s="26">
        <f t="shared" si="33"/>
        <v>1108.4269999999999</v>
      </c>
      <c r="G175" s="26">
        <f t="shared" si="34"/>
        <v>2675.5210000000002</v>
      </c>
      <c r="H175" s="26">
        <f t="shared" si="35"/>
        <v>2899.308</v>
      </c>
      <c r="I175" s="26">
        <f t="shared" si="36"/>
        <v>6571.3460000000014</v>
      </c>
      <c r="J175" s="26">
        <f t="shared" si="37"/>
        <v>20174.797000000002</v>
      </c>
      <c r="K175" s="26">
        <f t="shared" si="38"/>
        <v>2070.13</v>
      </c>
      <c r="L175" s="26">
        <f t="shared" si="39"/>
        <v>2293.9240000000004</v>
      </c>
      <c r="M175" s="26">
        <f t="shared" si="40"/>
        <v>4861.3429999999998</v>
      </c>
      <c r="N175" s="26">
        <f t="shared" si="41"/>
        <v>1863.319</v>
      </c>
      <c r="O175" s="26">
        <f t="shared" si="42"/>
        <v>3001.0569999999998</v>
      </c>
      <c r="P175" s="26">
        <f t="shared" si="43"/>
        <v>191.79900000000004</v>
      </c>
      <c r="Q175" s="26">
        <f t="shared" si="44"/>
        <v>728.47300000000007</v>
      </c>
      <c r="R175" s="104">
        <f t="shared" si="45"/>
        <v>0</v>
      </c>
      <c r="S175" s="104">
        <f t="shared" si="31"/>
        <v>49029.866000000002</v>
      </c>
      <c r="T175" s="66"/>
      <c r="AE175" s="66"/>
    </row>
    <row r="176" spans="3:31" x14ac:dyDescent="0.25">
      <c r="C176" s="37"/>
      <c r="D176" s="91" t="s">
        <v>22</v>
      </c>
      <c r="E176" s="16">
        <f t="shared" si="32"/>
        <v>585.62499999999829</v>
      </c>
      <c r="F176" s="26">
        <f t="shared" si="33"/>
        <v>1111.322999999994</v>
      </c>
      <c r="G176" s="26">
        <f t="shared" si="34"/>
        <v>2602.5650000000155</v>
      </c>
      <c r="H176" s="26">
        <f t="shared" si="35"/>
        <v>2881.3229999999949</v>
      </c>
      <c r="I176" s="26">
        <f t="shared" si="36"/>
        <v>6530.5220000000427</v>
      </c>
      <c r="J176" s="26">
        <f t="shared" si="37"/>
        <v>19342.776000000176</v>
      </c>
      <c r="K176" s="26">
        <f t="shared" si="38"/>
        <v>1991.028999999997</v>
      </c>
      <c r="L176" s="26">
        <f t="shared" si="39"/>
        <v>2223.1799999999939</v>
      </c>
      <c r="M176" s="26">
        <f t="shared" si="40"/>
        <v>4774.2240000000193</v>
      </c>
      <c r="N176" s="26">
        <f t="shared" si="41"/>
        <v>1828.1129999999962</v>
      </c>
      <c r="O176" s="26">
        <f t="shared" si="42"/>
        <v>2935.8029999999944</v>
      </c>
      <c r="P176" s="26">
        <f t="shared" si="43"/>
        <v>189.39900000000006</v>
      </c>
      <c r="Q176" s="26">
        <f t="shared" si="44"/>
        <v>703.02499999999793</v>
      </c>
      <c r="R176" s="104">
        <f t="shared" si="45"/>
        <v>0</v>
      </c>
      <c r="S176" s="104">
        <f t="shared" si="31"/>
        <v>47698.907000000218</v>
      </c>
      <c r="T176" s="66"/>
      <c r="AE176" s="66"/>
    </row>
    <row r="177" spans="3:31" x14ac:dyDescent="0.25">
      <c r="C177" s="37"/>
      <c r="D177" s="91" t="s">
        <v>23</v>
      </c>
      <c r="E177" s="16">
        <f t="shared" si="32"/>
        <v>571.32099999999832</v>
      </c>
      <c r="F177" s="26">
        <f t="shared" si="33"/>
        <v>1111.8800000000001</v>
      </c>
      <c r="G177" s="26">
        <f t="shared" si="34"/>
        <v>2593.2320000000136</v>
      </c>
      <c r="H177" s="26">
        <f t="shared" si="35"/>
        <v>2869.7279999999973</v>
      </c>
      <c r="I177" s="26">
        <f t="shared" si="36"/>
        <v>6586.5590000000311</v>
      </c>
      <c r="J177" s="26">
        <f t="shared" si="37"/>
        <v>20542.883000000162</v>
      </c>
      <c r="K177" s="26">
        <f t="shared" si="38"/>
        <v>1984.3219999999974</v>
      </c>
      <c r="L177" s="26">
        <f t="shared" si="39"/>
        <v>2227.7459999999946</v>
      </c>
      <c r="M177" s="26">
        <f t="shared" si="40"/>
        <v>4801.0060000000176</v>
      </c>
      <c r="N177" s="26">
        <f t="shared" si="41"/>
        <v>1845.6439999999957</v>
      </c>
      <c r="O177" s="26">
        <f t="shared" si="42"/>
        <v>2911.4239999999954</v>
      </c>
      <c r="P177" s="26">
        <f t="shared" si="43"/>
        <v>214.38499999999999</v>
      </c>
      <c r="Q177" s="26">
        <f t="shared" si="44"/>
        <v>698.39199999999846</v>
      </c>
      <c r="R177" s="104">
        <f t="shared" si="45"/>
        <v>0</v>
      </c>
      <c r="S177" s="104">
        <f t="shared" si="31"/>
        <v>48958.522000000201</v>
      </c>
      <c r="T177" s="66"/>
      <c r="AE177" s="66"/>
    </row>
    <row r="178" spans="3:31" x14ac:dyDescent="0.25">
      <c r="C178" s="37"/>
      <c r="D178" s="91" t="s">
        <v>24</v>
      </c>
      <c r="E178" s="16">
        <f t="shared" si="32"/>
        <v>582.88699999999824</v>
      </c>
      <c r="F178" s="26">
        <f t="shared" si="33"/>
        <v>1146.3429999999967</v>
      </c>
      <c r="G178" s="26">
        <f t="shared" si="34"/>
        <v>2592.8220000000179</v>
      </c>
      <c r="H178" s="26">
        <f t="shared" si="35"/>
        <v>2904.8879999999963</v>
      </c>
      <c r="I178" s="26">
        <f t="shared" si="36"/>
        <v>6819.503000000027</v>
      </c>
      <c r="J178" s="26">
        <f t="shared" si="37"/>
        <v>20131.420000000177</v>
      </c>
      <c r="K178" s="26">
        <f t="shared" si="38"/>
        <v>2038.0629999999965</v>
      </c>
      <c r="L178" s="26">
        <f t="shared" si="39"/>
        <v>2259.1029999999969</v>
      </c>
      <c r="M178" s="26">
        <f t="shared" si="40"/>
        <v>4975.7690000000248</v>
      </c>
      <c r="N178" s="26">
        <f t="shared" si="41"/>
        <v>1894.6259999999957</v>
      </c>
      <c r="O178" s="26">
        <f t="shared" si="42"/>
        <v>2942.6649999999972</v>
      </c>
      <c r="P178" s="26">
        <f t="shared" si="43"/>
        <v>191.06800000000013</v>
      </c>
      <c r="Q178" s="26">
        <f t="shared" si="44"/>
        <v>712.53199999999811</v>
      </c>
      <c r="R178" s="104">
        <f t="shared" si="45"/>
        <v>0</v>
      </c>
      <c r="S178" s="104">
        <f t="shared" si="31"/>
        <v>49191.689000000224</v>
      </c>
      <c r="T178" s="66"/>
      <c r="AE178" s="66"/>
    </row>
    <row r="179" spans="3:31" x14ac:dyDescent="0.25">
      <c r="C179" s="37"/>
      <c r="D179" s="91" t="s">
        <v>25</v>
      </c>
      <c r="E179" s="16">
        <f t="shared" si="32"/>
        <v>601.77199999999834</v>
      </c>
      <c r="F179" s="26">
        <f t="shared" si="33"/>
        <v>1140.5759999999962</v>
      </c>
      <c r="G179" s="26">
        <f t="shared" si="34"/>
        <v>2637.4860000000103</v>
      </c>
      <c r="H179" s="26">
        <f t="shared" si="35"/>
        <v>2967.7669999999985</v>
      </c>
      <c r="I179" s="26">
        <f t="shared" si="36"/>
        <v>6765.6270000000277</v>
      </c>
      <c r="J179" s="26">
        <f t="shared" si="37"/>
        <v>20636.631000000121</v>
      </c>
      <c r="K179" s="26">
        <f t="shared" si="38"/>
        <v>2070.6530000000098</v>
      </c>
      <c r="L179" s="26">
        <f t="shared" si="39"/>
        <v>2298.5499999999975</v>
      </c>
      <c r="M179" s="26">
        <f t="shared" si="40"/>
        <v>4999.0020000000168</v>
      </c>
      <c r="N179" s="26">
        <f t="shared" si="41"/>
        <v>1919.4669999999969</v>
      </c>
      <c r="O179" s="26">
        <f t="shared" si="42"/>
        <v>2957.8209999999935</v>
      </c>
      <c r="P179" s="26">
        <f t="shared" si="43"/>
        <v>193.03600000000006</v>
      </c>
      <c r="Q179" s="26">
        <f t="shared" si="44"/>
        <v>747.45699999999817</v>
      </c>
      <c r="R179" s="104">
        <f t="shared" si="45"/>
        <v>0</v>
      </c>
      <c r="S179" s="104">
        <f t="shared" si="31"/>
        <v>49935.845000000161</v>
      </c>
      <c r="T179" s="66"/>
      <c r="AE179" s="66"/>
    </row>
    <row r="180" spans="3:31" x14ac:dyDescent="0.25">
      <c r="C180" s="37"/>
      <c r="D180" s="91" t="s">
        <v>26</v>
      </c>
      <c r="E180" s="16">
        <f t="shared" si="32"/>
        <v>565.41899999999896</v>
      </c>
      <c r="F180" s="26">
        <f t="shared" si="33"/>
        <v>1074.6429999999968</v>
      </c>
      <c r="G180" s="26">
        <f t="shared" si="34"/>
        <v>2473.0210000000147</v>
      </c>
      <c r="H180" s="26">
        <f t="shared" si="35"/>
        <v>2820.1729999999957</v>
      </c>
      <c r="I180" s="26">
        <f t="shared" si="36"/>
        <v>6457.7540000000308</v>
      </c>
      <c r="J180" s="26">
        <f t="shared" si="37"/>
        <v>18551.480000000134</v>
      </c>
      <c r="K180" s="26">
        <f t="shared" si="38"/>
        <v>1944.23</v>
      </c>
      <c r="L180" s="26">
        <f t="shared" si="39"/>
        <v>2153.7029999999954</v>
      </c>
      <c r="M180" s="26">
        <f t="shared" si="40"/>
        <v>4837.5120000000225</v>
      </c>
      <c r="N180" s="26">
        <f t="shared" si="41"/>
        <v>1832.9609999999964</v>
      </c>
      <c r="O180" s="26">
        <f t="shared" si="42"/>
        <v>3376.0099999999939</v>
      </c>
      <c r="P180" s="26">
        <f t="shared" si="43"/>
        <v>185.60700000000014</v>
      </c>
      <c r="Q180" s="26">
        <f t="shared" si="44"/>
        <v>722.34599999999716</v>
      </c>
      <c r="R180" s="104">
        <f t="shared" si="45"/>
        <v>0</v>
      </c>
      <c r="S180" s="104">
        <f t="shared" si="31"/>
        <v>46994.859000000186</v>
      </c>
      <c r="T180" s="66"/>
      <c r="AE180" s="66"/>
    </row>
    <row r="181" spans="3:31" x14ac:dyDescent="0.25">
      <c r="C181" s="37"/>
      <c r="D181" s="91" t="s">
        <v>27</v>
      </c>
      <c r="E181" s="16">
        <f t="shared" si="32"/>
        <v>562.35699999999963</v>
      </c>
      <c r="F181" s="26">
        <f t="shared" si="33"/>
        <v>1114.5719999999994</v>
      </c>
      <c r="G181" s="26">
        <f t="shared" si="34"/>
        <v>2632.0680000000029</v>
      </c>
      <c r="H181" s="26">
        <f t="shared" si="35"/>
        <v>2894.1619999999984</v>
      </c>
      <c r="I181" s="26">
        <f t="shared" si="36"/>
        <v>6644.2660000000051</v>
      </c>
      <c r="J181" s="26">
        <f t="shared" si="37"/>
        <v>18868.403000000089</v>
      </c>
      <c r="K181" s="26">
        <f t="shared" si="38"/>
        <v>1988.8189999999991</v>
      </c>
      <c r="L181" s="26">
        <f t="shared" si="39"/>
        <v>2194.1309999999958</v>
      </c>
      <c r="M181" s="26">
        <f t="shared" si="40"/>
        <v>4884.4959999999992</v>
      </c>
      <c r="N181" s="26">
        <f t="shared" si="41"/>
        <v>1887.7159999999976</v>
      </c>
      <c r="O181" s="26">
        <f t="shared" si="42"/>
        <v>3889.5270000000046</v>
      </c>
      <c r="P181" s="26">
        <f t="shared" si="43"/>
        <v>192.42300000000006</v>
      </c>
      <c r="Q181" s="26">
        <f t="shared" si="44"/>
        <v>754.82599999999979</v>
      </c>
      <c r="R181" s="104">
        <f t="shared" si="45"/>
        <v>0</v>
      </c>
      <c r="S181" s="104">
        <f t="shared" si="31"/>
        <v>48507.766000000091</v>
      </c>
      <c r="T181" s="66"/>
      <c r="AE181" s="66"/>
    </row>
    <row r="182" spans="3:31" x14ac:dyDescent="0.25">
      <c r="C182" s="37"/>
      <c r="D182" s="91" t="s">
        <v>28</v>
      </c>
      <c r="E182" s="16">
        <f t="shared" si="32"/>
        <v>543.37099999999964</v>
      </c>
      <c r="F182" s="26">
        <f t="shared" si="33"/>
        <v>1097.4039999999998</v>
      </c>
      <c r="G182" s="26">
        <f t="shared" si="34"/>
        <v>2551.1790000000015</v>
      </c>
      <c r="H182" s="26">
        <f t="shared" si="35"/>
        <v>2832.4919999999984</v>
      </c>
      <c r="I182" s="26">
        <f t="shared" si="36"/>
        <v>6487.2410000000045</v>
      </c>
      <c r="J182" s="26">
        <f t="shared" si="37"/>
        <v>19325.457000000111</v>
      </c>
      <c r="K182" s="26">
        <f t="shared" si="38"/>
        <v>1966.6159999999998</v>
      </c>
      <c r="L182" s="26">
        <f t="shared" si="39"/>
        <v>2154.4579999999987</v>
      </c>
      <c r="M182" s="26">
        <f t="shared" si="40"/>
        <v>4775.1750000000011</v>
      </c>
      <c r="N182" s="26">
        <f t="shared" si="41"/>
        <v>1821.2069999999974</v>
      </c>
      <c r="O182" s="26">
        <f t="shared" si="42"/>
        <v>2797.6999999999985</v>
      </c>
      <c r="P182" s="26">
        <f t="shared" si="43"/>
        <v>193.39</v>
      </c>
      <c r="Q182" s="26">
        <f t="shared" si="44"/>
        <v>751.25599999999974</v>
      </c>
      <c r="R182" s="104">
        <f t="shared" si="45"/>
        <v>0</v>
      </c>
      <c r="S182" s="104">
        <f t="shared" si="31"/>
        <v>47296.946000000113</v>
      </c>
      <c r="T182" s="66"/>
      <c r="AE182" s="66"/>
    </row>
    <row r="183" spans="3:31" x14ac:dyDescent="0.25">
      <c r="C183" s="37"/>
      <c r="D183" s="91" t="s">
        <v>29</v>
      </c>
      <c r="E183" s="16">
        <f t="shared" si="32"/>
        <v>580.24399999999991</v>
      </c>
      <c r="F183" s="26">
        <f t="shared" si="33"/>
        <v>1175.9669999999994</v>
      </c>
      <c r="G183" s="26">
        <f t="shared" si="34"/>
        <v>2638.1440000000025</v>
      </c>
      <c r="H183" s="26">
        <f t="shared" si="35"/>
        <v>2926.2949999999996</v>
      </c>
      <c r="I183" s="26">
        <f t="shared" si="36"/>
        <v>6856.1870000000072</v>
      </c>
      <c r="J183" s="26">
        <f t="shared" si="37"/>
        <v>18376.015000000109</v>
      </c>
      <c r="K183" s="26">
        <f t="shared" si="38"/>
        <v>2026.1139999999998</v>
      </c>
      <c r="L183" s="26">
        <f t="shared" si="39"/>
        <v>2200.096999999997</v>
      </c>
      <c r="M183" s="26">
        <f t="shared" si="40"/>
        <v>5010.887999999999</v>
      </c>
      <c r="N183" s="26">
        <f t="shared" si="41"/>
        <v>1874.5959999999975</v>
      </c>
      <c r="O183" s="26">
        <f t="shared" si="42"/>
        <v>2900.7309999999975</v>
      </c>
      <c r="P183" s="26">
        <f t="shared" si="43"/>
        <v>206.08800000000005</v>
      </c>
      <c r="Q183" s="26">
        <f t="shared" si="44"/>
        <v>825.09199999999987</v>
      </c>
      <c r="R183" s="104">
        <f t="shared" si="45"/>
        <v>0</v>
      </c>
      <c r="S183" s="104">
        <f t="shared" ref="S183:S214" si="46">SUM(E183:R183)</f>
        <v>47596.458000000108</v>
      </c>
      <c r="T183" s="66"/>
      <c r="AE183" s="66"/>
    </row>
    <row r="184" spans="3:31" ht="15.75" thickBot="1" x14ac:dyDescent="0.3">
      <c r="C184" s="37" t="s">
        <v>34</v>
      </c>
      <c r="D184" s="91"/>
      <c r="E184" s="92">
        <f t="shared" si="32"/>
        <v>6961.926999999986</v>
      </c>
      <c r="F184" s="69">
        <f t="shared" si="33"/>
        <v>13345.645999999975</v>
      </c>
      <c r="G184" s="69">
        <f t="shared" si="34"/>
        <v>31014.284000000116</v>
      </c>
      <c r="H184" s="69">
        <f t="shared" si="35"/>
        <v>34928.970999999976</v>
      </c>
      <c r="I184" s="69">
        <f t="shared" si="36"/>
        <v>80411.280000000261</v>
      </c>
      <c r="J184" s="69">
        <f t="shared" si="37"/>
        <v>232996.55300000144</v>
      </c>
      <c r="K184" s="69">
        <f t="shared" si="38"/>
        <v>24380.498000000018</v>
      </c>
      <c r="L184" s="69">
        <f t="shared" si="39"/>
        <v>26910.287999999957</v>
      </c>
      <c r="M184" s="69">
        <f t="shared" si="40"/>
        <v>58733.85900000015</v>
      </c>
      <c r="N184" s="69">
        <f t="shared" si="41"/>
        <v>22765.988999999983</v>
      </c>
      <c r="O184" s="69">
        <f t="shared" si="42"/>
        <v>37008.00599999995</v>
      </c>
      <c r="P184" s="69">
        <f t="shared" si="43"/>
        <v>2340.777000000001</v>
      </c>
      <c r="Q184" s="69">
        <f t="shared" si="44"/>
        <v>8983.1369999999861</v>
      </c>
      <c r="R184" s="107">
        <f t="shared" si="45"/>
        <v>0</v>
      </c>
      <c r="S184" s="107">
        <f t="shared" si="46"/>
        <v>580781.21500000171</v>
      </c>
      <c r="T184" s="66"/>
      <c r="AE184" s="66"/>
    </row>
    <row r="185" spans="3:31" x14ac:dyDescent="0.25">
      <c r="C185" s="34">
        <v>2010</v>
      </c>
      <c r="D185" s="102" t="s">
        <v>18</v>
      </c>
      <c r="E185" s="14">
        <f t="shared" si="32"/>
        <v>501.49699999999996</v>
      </c>
      <c r="F185" s="22">
        <f t="shared" si="33"/>
        <v>1035.8520000000001</v>
      </c>
      <c r="G185" s="22">
        <f t="shared" si="34"/>
        <v>2377.5489999999995</v>
      </c>
      <c r="H185" s="22">
        <f t="shared" si="35"/>
        <v>2707.9059999999999</v>
      </c>
      <c r="I185" s="22">
        <f t="shared" si="36"/>
        <v>6526.2339999999995</v>
      </c>
      <c r="J185" s="22">
        <f t="shared" si="37"/>
        <v>17317.451999999994</v>
      </c>
      <c r="K185" s="22">
        <f t="shared" si="38"/>
        <v>1818.4319999999998</v>
      </c>
      <c r="L185" s="22">
        <f t="shared" si="39"/>
        <v>1994.2579999999998</v>
      </c>
      <c r="M185" s="22">
        <f t="shared" si="40"/>
        <v>4511.2140000000009</v>
      </c>
      <c r="N185" s="22">
        <f t="shared" si="41"/>
        <v>1763.1499999999999</v>
      </c>
      <c r="O185" s="22">
        <f t="shared" si="42"/>
        <v>2714.0650000000001</v>
      </c>
      <c r="P185" s="22">
        <f t="shared" si="43"/>
        <v>190.33500000000001</v>
      </c>
      <c r="Q185" s="22">
        <f t="shared" si="44"/>
        <v>670.44299999999987</v>
      </c>
      <c r="R185" s="15">
        <f t="shared" si="45"/>
        <v>6.0000000000000001E-3</v>
      </c>
      <c r="S185" s="15">
        <f t="shared" si="46"/>
        <v>44128.392999999996</v>
      </c>
      <c r="T185" s="66"/>
      <c r="AE185" s="66"/>
    </row>
    <row r="186" spans="3:31" x14ac:dyDescent="0.25">
      <c r="C186" s="37"/>
      <c r="D186" s="91" t="s">
        <v>30</v>
      </c>
      <c r="E186" s="16">
        <f t="shared" si="32"/>
        <v>468.28099999999995</v>
      </c>
      <c r="F186" s="26">
        <f t="shared" si="33"/>
        <v>979.85400000000004</v>
      </c>
      <c r="G186" s="26">
        <f t="shared" si="34"/>
        <v>2140.1409999999996</v>
      </c>
      <c r="H186" s="26">
        <f t="shared" si="35"/>
        <v>2518.2269999999999</v>
      </c>
      <c r="I186" s="26">
        <f t="shared" si="36"/>
        <v>5928.4129999999996</v>
      </c>
      <c r="J186" s="26">
        <f t="shared" si="37"/>
        <v>14889.403999999997</v>
      </c>
      <c r="K186" s="26">
        <f t="shared" si="38"/>
        <v>1670.7079999999999</v>
      </c>
      <c r="L186" s="26">
        <f t="shared" si="39"/>
        <v>1795.9269999999999</v>
      </c>
      <c r="M186" s="26">
        <f t="shared" si="40"/>
        <v>3953.9350000000004</v>
      </c>
      <c r="N186" s="26">
        <f t="shared" si="41"/>
        <v>1641.7600000000002</v>
      </c>
      <c r="O186" s="26">
        <f t="shared" si="42"/>
        <v>2659.4770000000003</v>
      </c>
      <c r="P186" s="26">
        <f t="shared" si="43"/>
        <v>176.608</v>
      </c>
      <c r="Q186" s="26">
        <f t="shared" si="44"/>
        <v>620.47699999999986</v>
      </c>
      <c r="R186" s="104">
        <f t="shared" si="45"/>
        <v>0</v>
      </c>
      <c r="S186" s="104">
        <f t="shared" si="46"/>
        <v>39443.211999999992</v>
      </c>
      <c r="T186" s="66"/>
      <c r="AE186" s="66"/>
    </row>
    <row r="187" spans="3:31" x14ac:dyDescent="0.25">
      <c r="C187" s="37"/>
      <c r="D187" s="91" t="s">
        <v>20</v>
      </c>
      <c r="E187" s="16">
        <f t="shared" si="32"/>
        <v>629.04999999999984</v>
      </c>
      <c r="F187" s="26">
        <f t="shared" si="33"/>
        <v>1211.1779999999999</v>
      </c>
      <c r="G187" s="26">
        <f t="shared" si="34"/>
        <v>2834.4479999999999</v>
      </c>
      <c r="H187" s="26">
        <f t="shared" si="35"/>
        <v>3042.8389999999999</v>
      </c>
      <c r="I187" s="26">
        <f t="shared" si="36"/>
        <v>6935.8130000000001</v>
      </c>
      <c r="J187" s="26">
        <f t="shared" si="37"/>
        <v>14361.323000000002</v>
      </c>
      <c r="K187" s="26">
        <f t="shared" si="38"/>
        <v>1828.3169999999998</v>
      </c>
      <c r="L187" s="26">
        <f t="shared" si="39"/>
        <v>1696.8140000000001</v>
      </c>
      <c r="M187" s="26">
        <f t="shared" si="40"/>
        <v>3630.6020000000008</v>
      </c>
      <c r="N187" s="26">
        <f t="shared" si="41"/>
        <v>1718.316</v>
      </c>
      <c r="O187" s="26">
        <f t="shared" si="42"/>
        <v>2935.8519999999999</v>
      </c>
      <c r="P187" s="26">
        <f t="shared" si="43"/>
        <v>216.42399999999995</v>
      </c>
      <c r="Q187" s="26">
        <f t="shared" si="44"/>
        <v>762.404</v>
      </c>
      <c r="R187" s="104">
        <f t="shared" si="45"/>
        <v>0</v>
      </c>
      <c r="S187" s="104">
        <f t="shared" si="46"/>
        <v>41803.379999999997</v>
      </c>
      <c r="T187" s="66"/>
      <c r="AE187" s="66"/>
    </row>
    <row r="188" spans="3:31" x14ac:dyDescent="0.25">
      <c r="C188" s="37"/>
      <c r="D188" s="91" t="s">
        <v>21</v>
      </c>
      <c r="E188" s="16">
        <f t="shared" si="32"/>
        <v>481.16099999999994</v>
      </c>
      <c r="F188" s="26">
        <f t="shared" si="33"/>
        <v>990.553</v>
      </c>
      <c r="G188" s="26">
        <f t="shared" si="34"/>
        <v>2326.3559999999998</v>
      </c>
      <c r="H188" s="26">
        <f t="shared" si="35"/>
        <v>2427.8879999999999</v>
      </c>
      <c r="I188" s="26">
        <f t="shared" si="36"/>
        <v>5713.6979999999985</v>
      </c>
      <c r="J188" s="26">
        <f t="shared" si="37"/>
        <v>15452.855000000001</v>
      </c>
      <c r="K188" s="26">
        <f t="shared" si="38"/>
        <v>1686.1379999999995</v>
      </c>
      <c r="L188" s="26">
        <f t="shared" si="39"/>
        <v>1625.5390000000002</v>
      </c>
      <c r="M188" s="26">
        <f t="shared" si="40"/>
        <v>3962.5100000000007</v>
      </c>
      <c r="N188" s="26">
        <f t="shared" si="41"/>
        <v>1471.075</v>
      </c>
      <c r="O188" s="26">
        <f t="shared" si="42"/>
        <v>2514.5569999999998</v>
      </c>
      <c r="P188" s="26">
        <f t="shared" si="43"/>
        <v>185.35299999999995</v>
      </c>
      <c r="Q188" s="26">
        <f t="shared" si="44"/>
        <v>632.68200000000002</v>
      </c>
      <c r="R188" s="104">
        <f t="shared" si="45"/>
        <v>0</v>
      </c>
      <c r="S188" s="104">
        <f t="shared" si="46"/>
        <v>39470.364999999998</v>
      </c>
      <c r="T188" s="66"/>
      <c r="AE188" s="66"/>
    </row>
    <row r="189" spans="3:31" x14ac:dyDescent="0.25">
      <c r="C189" s="37"/>
      <c r="D189" s="91" t="s">
        <v>22</v>
      </c>
      <c r="E189" s="16">
        <f t="shared" si="32"/>
        <v>489.72099999999995</v>
      </c>
      <c r="F189" s="26">
        <f t="shared" si="33"/>
        <v>1010.6189999999999</v>
      </c>
      <c r="G189" s="26">
        <f t="shared" si="34"/>
        <v>2378.5220000000008</v>
      </c>
      <c r="H189" s="26">
        <f t="shared" si="35"/>
        <v>2475.2079999999996</v>
      </c>
      <c r="I189" s="26">
        <f t="shared" si="36"/>
        <v>5830.8530000000001</v>
      </c>
      <c r="J189" s="26">
        <f t="shared" si="37"/>
        <v>15424.357000000002</v>
      </c>
      <c r="K189" s="26">
        <f t="shared" si="38"/>
        <v>1680.3239999999996</v>
      </c>
      <c r="L189" s="26">
        <f t="shared" si="39"/>
        <v>1649.3519999999994</v>
      </c>
      <c r="M189" s="26">
        <f t="shared" si="40"/>
        <v>4075.8340000000007</v>
      </c>
      <c r="N189" s="26">
        <f t="shared" si="41"/>
        <v>1512.8519999999996</v>
      </c>
      <c r="O189" s="26">
        <f t="shared" si="42"/>
        <v>2534.5209999999997</v>
      </c>
      <c r="P189" s="26">
        <f t="shared" si="43"/>
        <v>177.22699999999998</v>
      </c>
      <c r="Q189" s="26">
        <f t="shared" si="44"/>
        <v>657.25</v>
      </c>
      <c r="R189" s="104">
        <f t="shared" si="45"/>
        <v>0.51</v>
      </c>
      <c r="S189" s="104">
        <f t="shared" si="46"/>
        <v>39897.15</v>
      </c>
      <c r="T189" s="66"/>
      <c r="AE189" s="66"/>
    </row>
    <row r="190" spans="3:31" x14ac:dyDescent="0.25">
      <c r="C190" s="37"/>
      <c r="D190" s="91" t="s">
        <v>23</v>
      </c>
      <c r="E190" s="16">
        <f t="shared" si="32"/>
        <v>470.69400000000002</v>
      </c>
      <c r="F190" s="26">
        <f t="shared" si="33"/>
        <v>968.17700000000002</v>
      </c>
      <c r="G190" s="26">
        <f t="shared" si="34"/>
        <v>2299.5590000000007</v>
      </c>
      <c r="H190" s="26">
        <f t="shared" si="35"/>
        <v>2440.6479999999992</v>
      </c>
      <c r="I190" s="26">
        <f t="shared" si="36"/>
        <v>5694.1719999999996</v>
      </c>
      <c r="J190" s="26">
        <f t="shared" si="37"/>
        <v>15864.594999999996</v>
      </c>
      <c r="K190" s="26">
        <f t="shared" si="38"/>
        <v>1670.7269999999999</v>
      </c>
      <c r="L190" s="26">
        <f t="shared" si="39"/>
        <v>1663.6849999999999</v>
      </c>
      <c r="M190" s="26">
        <f t="shared" si="40"/>
        <v>4065.2330000000002</v>
      </c>
      <c r="N190" s="26">
        <f t="shared" si="41"/>
        <v>1528.1990000000001</v>
      </c>
      <c r="O190" s="26">
        <f t="shared" si="42"/>
        <v>2487.6359999999995</v>
      </c>
      <c r="P190" s="26">
        <f t="shared" si="43"/>
        <v>173.88100000000003</v>
      </c>
      <c r="Q190" s="26">
        <f t="shared" si="44"/>
        <v>637.17200000000003</v>
      </c>
      <c r="R190" s="104">
        <f t="shared" si="45"/>
        <v>0.29900000000000004</v>
      </c>
      <c r="S190" s="104">
        <f t="shared" si="46"/>
        <v>39964.676999999989</v>
      </c>
      <c r="T190" s="66"/>
      <c r="AE190" s="66"/>
    </row>
    <row r="191" spans="3:31" x14ac:dyDescent="0.25">
      <c r="C191" s="37"/>
      <c r="D191" s="91" t="s">
        <v>24</v>
      </c>
      <c r="E191" s="16">
        <f t="shared" si="32"/>
        <v>542.62899999999979</v>
      </c>
      <c r="F191" s="26">
        <f t="shared" si="33"/>
        <v>1008.3909999999997</v>
      </c>
      <c r="G191" s="26">
        <f t="shared" si="34"/>
        <v>2450.277000000001</v>
      </c>
      <c r="H191" s="26">
        <f t="shared" si="35"/>
        <v>2649.2579999999998</v>
      </c>
      <c r="I191" s="26">
        <f t="shared" si="36"/>
        <v>6091.4819999999982</v>
      </c>
      <c r="J191" s="26">
        <f t="shared" si="37"/>
        <v>17138.545999999998</v>
      </c>
      <c r="K191" s="26">
        <f t="shared" si="38"/>
        <v>1756.4070000000002</v>
      </c>
      <c r="L191" s="26">
        <f t="shared" si="39"/>
        <v>1780.8049999999998</v>
      </c>
      <c r="M191" s="26">
        <f t="shared" si="40"/>
        <v>4281.6329999999998</v>
      </c>
      <c r="N191" s="26">
        <f t="shared" si="41"/>
        <v>1665.1499999999996</v>
      </c>
      <c r="O191" s="26">
        <f t="shared" si="42"/>
        <v>2542.3689999999997</v>
      </c>
      <c r="P191" s="26">
        <f t="shared" si="43"/>
        <v>170.32399999999998</v>
      </c>
      <c r="Q191" s="26">
        <f t="shared" si="44"/>
        <v>730.86900000000003</v>
      </c>
      <c r="R191" s="104">
        <f t="shared" si="45"/>
        <v>0</v>
      </c>
      <c r="S191" s="104">
        <f t="shared" si="46"/>
        <v>42808.14</v>
      </c>
      <c r="T191" s="66"/>
      <c r="AE191" s="66"/>
    </row>
    <row r="192" spans="3:31" x14ac:dyDescent="0.25">
      <c r="C192" s="37"/>
      <c r="D192" s="91" t="s">
        <v>25</v>
      </c>
      <c r="E192" s="16">
        <f t="shared" si="32"/>
        <v>555.81799999999987</v>
      </c>
      <c r="F192" s="26">
        <f t="shared" si="33"/>
        <v>1082.29</v>
      </c>
      <c r="G192" s="26">
        <f t="shared" si="34"/>
        <v>2515.5359999999991</v>
      </c>
      <c r="H192" s="26">
        <f t="shared" si="35"/>
        <v>2607.3159999999998</v>
      </c>
      <c r="I192" s="26">
        <f t="shared" si="36"/>
        <v>5971.8159999999998</v>
      </c>
      <c r="J192" s="26">
        <f t="shared" si="37"/>
        <v>17657.017000000003</v>
      </c>
      <c r="K192" s="26">
        <f t="shared" si="38"/>
        <v>1774.4360000000004</v>
      </c>
      <c r="L192" s="26">
        <f t="shared" si="39"/>
        <v>1740.3749999999995</v>
      </c>
      <c r="M192" s="26">
        <f t="shared" si="40"/>
        <v>4283.6110000000008</v>
      </c>
      <c r="N192" s="26">
        <f t="shared" si="41"/>
        <v>1659.4620000000002</v>
      </c>
      <c r="O192" s="26">
        <f t="shared" si="42"/>
        <v>2584.8530000000001</v>
      </c>
      <c r="P192" s="26">
        <f t="shared" si="43"/>
        <v>175.61600000000001</v>
      </c>
      <c r="Q192" s="26">
        <f t="shared" si="44"/>
        <v>732.65700000000004</v>
      </c>
      <c r="R192" s="104">
        <f t="shared" si="45"/>
        <v>0</v>
      </c>
      <c r="S192" s="104">
        <f t="shared" si="46"/>
        <v>43340.803</v>
      </c>
      <c r="T192" s="66"/>
      <c r="AE192" s="66"/>
    </row>
    <row r="193" spans="3:31" x14ac:dyDescent="0.25">
      <c r="C193" s="37"/>
      <c r="D193" s="91" t="s">
        <v>26</v>
      </c>
      <c r="E193" s="16">
        <f t="shared" si="32"/>
        <v>490.20499999999998</v>
      </c>
      <c r="F193" s="26">
        <f t="shared" si="33"/>
        <v>1011.11</v>
      </c>
      <c r="G193" s="26">
        <f t="shared" si="34"/>
        <v>2325.0770000000002</v>
      </c>
      <c r="H193" s="26">
        <f t="shared" si="35"/>
        <v>2444.3249999999994</v>
      </c>
      <c r="I193" s="26">
        <f t="shared" si="36"/>
        <v>5531.9400000000005</v>
      </c>
      <c r="J193" s="26">
        <f t="shared" si="37"/>
        <v>15997.669999999998</v>
      </c>
      <c r="K193" s="26">
        <f t="shared" si="38"/>
        <v>1614.7619999999997</v>
      </c>
      <c r="L193" s="26">
        <f t="shared" si="39"/>
        <v>1589.1689999999999</v>
      </c>
      <c r="M193" s="26">
        <f t="shared" si="40"/>
        <v>3891.1260000000011</v>
      </c>
      <c r="N193" s="26">
        <f t="shared" si="41"/>
        <v>1405.5360000000001</v>
      </c>
      <c r="O193" s="26">
        <f t="shared" si="42"/>
        <v>2360.0259999999998</v>
      </c>
      <c r="P193" s="26">
        <f t="shared" si="43"/>
        <v>157.99700000000001</v>
      </c>
      <c r="Q193" s="26">
        <f t="shared" si="44"/>
        <v>626.8449999999998</v>
      </c>
      <c r="R193" s="104">
        <f t="shared" si="45"/>
        <v>0</v>
      </c>
      <c r="S193" s="104">
        <f t="shared" si="46"/>
        <v>39445.788</v>
      </c>
      <c r="T193" s="66"/>
      <c r="AE193" s="66"/>
    </row>
    <row r="194" spans="3:31" x14ac:dyDescent="0.25">
      <c r="C194" s="37"/>
      <c r="D194" s="91" t="s">
        <v>27</v>
      </c>
      <c r="E194" s="16">
        <f t="shared" si="32"/>
        <v>499.71899999999994</v>
      </c>
      <c r="F194" s="26">
        <f t="shared" si="33"/>
        <v>1078.4699999999998</v>
      </c>
      <c r="G194" s="26">
        <f t="shared" si="34"/>
        <v>2441.6369999999993</v>
      </c>
      <c r="H194" s="26">
        <f t="shared" si="35"/>
        <v>2449.3940000000002</v>
      </c>
      <c r="I194" s="26">
        <f t="shared" si="36"/>
        <v>8669.2029999999977</v>
      </c>
      <c r="J194" s="26">
        <f t="shared" si="37"/>
        <v>16495.575999999997</v>
      </c>
      <c r="K194" s="26">
        <f t="shared" si="38"/>
        <v>1620.5409999999997</v>
      </c>
      <c r="L194" s="26">
        <f t="shared" si="39"/>
        <v>1649.335</v>
      </c>
      <c r="M194" s="26">
        <f t="shared" si="40"/>
        <v>4015.8289999999988</v>
      </c>
      <c r="N194" s="26">
        <f t="shared" si="41"/>
        <v>1447.3790000000006</v>
      </c>
      <c r="O194" s="26">
        <f t="shared" si="42"/>
        <v>2496.04</v>
      </c>
      <c r="P194" s="26">
        <f t="shared" si="43"/>
        <v>167.00899999999999</v>
      </c>
      <c r="Q194" s="26">
        <f t="shared" si="44"/>
        <v>679.75799999999992</v>
      </c>
      <c r="R194" s="104">
        <f t="shared" si="45"/>
        <v>0</v>
      </c>
      <c r="S194" s="104">
        <f t="shared" si="46"/>
        <v>43709.889999999992</v>
      </c>
      <c r="T194" s="66"/>
      <c r="AE194" s="66"/>
    </row>
    <row r="195" spans="3:31" x14ac:dyDescent="0.25">
      <c r="C195" s="37"/>
      <c r="D195" s="91" t="s">
        <v>28</v>
      </c>
      <c r="E195" s="16">
        <f t="shared" si="32"/>
        <v>512.79200000000014</v>
      </c>
      <c r="F195" s="26">
        <f t="shared" si="33"/>
        <v>1077.5269999999998</v>
      </c>
      <c r="G195" s="26">
        <f t="shared" si="34"/>
        <v>2453.1789999999996</v>
      </c>
      <c r="H195" s="26">
        <f t="shared" si="35"/>
        <v>2502.2989999999995</v>
      </c>
      <c r="I195" s="26">
        <f t="shared" si="36"/>
        <v>5705.8789999999999</v>
      </c>
      <c r="J195" s="26">
        <f t="shared" si="37"/>
        <v>16187.449000000002</v>
      </c>
      <c r="K195" s="26">
        <f t="shared" si="38"/>
        <v>1662.4260000000004</v>
      </c>
      <c r="L195" s="26">
        <f t="shared" si="39"/>
        <v>1660.3579999999997</v>
      </c>
      <c r="M195" s="26">
        <f t="shared" si="40"/>
        <v>4082.2839999999997</v>
      </c>
      <c r="N195" s="26">
        <f t="shared" si="41"/>
        <v>1462.0540000000001</v>
      </c>
      <c r="O195" s="26">
        <f t="shared" si="42"/>
        <v>2532.2709999999997</v>
      </c>
      <c r="P195" s="26">
        <f t="shared" si="43"/>
        <v>178.78699999999998</v>
      </c>
      <c r="Q195" s="26">
        <f t="shared" si="44"/>
        <v>698.56</v>
      </c>
      <c r="R195" s="104">
        <f t="shared" si="45"/>
        <v>0</v>
      </c>
      <c r="S195" s="104">
        <f t="shared" si="46"/>
        <v>40715.864999999998</v>
      </c>
      <c r="T195" s="66"/>
      <c r="AE195" s="66"/>
    </row>
    <row r="196" spans="3:31" x14ac:dyDescent="0.25">
      <c r="C196" s="37"/>
      <c r="D196" s="91" t="s">
        <v>29</v>
      </c>
      <c r="E196" s="16">
        <f t="shared" si="32"/>
        <v>548.1339999999999</v>
      </c>
      <c r="F196" s="26">
        <f t="shared" si="33"/>
        <v>1175.2439999999997</v>
      </c>
      <c r="G196" s="26">
        <f t="shared" si="34"/>
        <v>2572.0000000000009</v>
      </c>
      <c r="H196" s="26">
        <f t="shared" si="35"/>
        <v>2623.5259999999994</v>
      </c>
      <c r="I196" s="26">
        <f t="shared" si="36"/>
        <v>6012.9230000000007</v>
      </c>
      <c r="J196" s="26">
        <f t="shared" si="37"/>
        <v>15915.455000000002</v>
      </c>
      <c r="K196" s="26">
        <f t="shared" si="38"/>
        <v>1750.5579999999998</v>
      </c>
      <c r="L196" s="26">
        <f t="shared" si="39"/>
        <v>1717.886</v>
      </c>
      <c r="M196" s="26">
        <f t="shared" si="40"/>
        <v>4328.6770000000006</v>
      </c>
      <c r="N196" s="26">
        <f t="shared" si="41"/>
        <v>1560.8369999999998</v>
      </c>
      <c r="O196" s="26">
        <f t="shared" si="42"/>
        <v>2679.5409999999997</v>
      </c>
      <c r="P196" s="26">
        <f t="shared" si="43"/>
        <v>174.523</v>
      </c>
      <c r="Q196" s="26">
        <f t="shared" si="44"/>
        <v>738.30699999999979</v>
      </c>
      <c r="R196" s="104">
        <f t="shared" si="45"/>
        <v>0</v>
      </c>
      <c r="S196" s="104">
        <f t="shared" si="46"/>
        <v>41797.611000000004</v>
      </c>
      <c r="T196" s="66"/>
      <c r="AE196" s="66"/>
    </row>
    <row r="197" spans="3:31" ht="15.75" thickBot="1" x14ac:dyDescent="0.3">
      <c r="C197" s="27" t="s">
        <v>35</v>
      </c>
      <c r="D197" s="103"/>
      <c r="E197" s="29">
        <f t="shared" ref="E197:E228" si="47">+S72</f>
        <v>6189.701</v>
      </c>
      <c r="F197" s="31">
        <f t="shared" ref="F197:F228" si="48">+R72</f>
        <v>12629.264999999999</v>
      </c>
      <c r="G197" s="31">
        <f t="shared" ref="G197:G228" si="49">+Q72</f>
        <v>29114.281000000003</v>
      </c>
      <c r="H197" s="31">
        <f t="shared" ref="H197:H228" si="50">+SUM(N72:P72)</f>
        <v>30888.833999999999</v>
      </c>
      <c r="I197" s="31">
        <f t="shared" ref="I197:I228" si="51">+SUM(F72:I72)</f>
        <v>74612.425999999992</v>
      </c>
      <c r="J197" s="31">
        <f t="shared" ref="J197:J228" si="52">+E72</f>
        <v>192701.69900000002</v>
      </c>
      <c r="K197" s="31">
        <f t="shared" ref="K197:K228" si="53">+Z72</f>
        <v>20533.775999999998</v>
      </c>
      <c r="L197" s="31">
        <f t="shared" ref="L197:L228" si="54">+SUM(Y72,AA72:AB72)</f>
        <v>20563.502999999997</v>
      </c>
      <c r="M197" s="31">
        <f t="shared" ref="M197:M228" si="55">+SUM(J72:L72)</f>
        <v>49082.488000000005</v>
      </c>
      <c r="N197" s="31">
        <f t="shared" ref="N197:N228" si="56">+M72</f>
        <v>18835.769999999997</v>
      </c>
      <c r="O197" s="31">
        <f t="shared" ref="O197:O228" si="57">+SUM(U72:W72)</f>
        <v>31041.207999999999</v>
      </c>
      <c r="P197" s="31">
        <f t="shared" ref="P197:P228" si="58">+X72</f>
        <v>2144.0840000000003</v>
      </c>
      <c r="Q197" s="31">
        <f t="shared" ref="Q197:Q228" si="59">+T72</f>
        <v>8187.4239999999982</v>
      </c>
      <c r="R197" s="105">
        <f t="shared" ref="R197:R228" si="60">+AC72</f>
        <v>0.81500000000000006</v>
      </c>
      <c r="S197" s="105">
        <f t="shared" si="46"/>
        <v>496525.27399999998</v>
      </c>
      <c r="T197" s="66"/>
      <c r="AE197" s="66"/>
    </row>
    <row r="198" spans="3:31" x14ac:dyDescent="0.25">
      <c r="C198" s="37">
        <v>2011</v>
      </c>
      <c r="D198" s="91" t="s">
        <v>36</v>
      </c>
      <c r="E198" s="16">
        <f t="shared" si="47"/>
        <v>507.74399999999991</v>
      </c>
      <c r="F198" s="26">
        <f t="shared" si="48"/>
        <v>1122.4989999999998</v>
      </c>
      <c r="G198" s="26">
        <f t="shared" si="49"/>
        <v>2399.4069999999997</v>
      </c>
      <c r="H198" s="26">
        <f t="shared" si="50"/>
        <v>2543.0430000000006</v>
      </c>
      <c r="I198" s="26">
        <f t="shared" si="51"/>
        <v>5911.4290000000001</v>
      </c>
      <c r="J198" s="26">
        <f t="shared" si="52"/>
        <v>15648.479000000003</v>
      </c>
      <c r="K198" s="26">
        <f t="shared" si="53"/>
        <v>1638.9069999999999</v>
      </c>
      <c r="L198" s="26">
        <f t="shared" si="54"/>
        <v>1651.5439999999999</v>
      </c>
      <c r="M198" s="26">
        <f t="shared" si="55"/>
        <v>4040.6290000000008</v>
      </c>
      <c r="N198" s="26">
        <f t="shared" si="56"/>
        <v>1593.5719999999999</v>
      </c>
      <c r="O198" s="26">
        <f t="shared" si="57"/>
        <v>2604.0529999999999</v>
      </c>
      <c r="P198" s="26">
        <f t="shared" si="58"/>
        <v>165.49299999999994</v>
      </c>
      <c r="Q198" s="26">
        <f t="shared" si="59"/>
        <v>655.43899999999996</v>
      </c>
      <c r="R198" s="104">
        <f t="shared" si="60"/>
        <v>0</v>
      </c>
      <c r="S198" s="104">
        <f t="shared" si="46"/>
        <v>40482.238000000005</v>
      </c>
      <c r="T198" s="66"/>
      <c r="AE198" s="66"/>
    </row>
    <row r="199" spans="3:31" x14ac:dyDescent="0.25">
      <c r="C199" s="37"/>
      <c r="D199" s="91" t="s">
        <v>19</v>
      </c>
      <c r="E199" s="16">
        <f t="shared" si="47"/>
        <v>460.86900000000009</v>
      </c>
      <c r="F199" s="26">
        <f t="shared" si="48"/>
        <v>1062.8639999999998</v>
      </c>
      <c r="G199" s="26">
        <f t="shared" si="49"/>
        <v>2246.8519999999994</v>
      </c>
      <c r="H199" s="26">
        <f t="shared" si="50"/>
        <v>2369.0590000000002</v>
      </c>
      <c r="I199" s="26">
        <f t="shared" si="51"/>
        <v>5403.304000000001</v>
      </c>
      <c r="J199" s="26">
        <f t="shared" si="52"/>
        <v>13397.954000000002</v>
      </c>
      <c r="K199" s="26">
        <f t="shared" si="53"/>
        <v>1459.1409999999998</v>
      </c>
      <c r="L199" s="26">
        <f t="shared" si="54"/>
        <v>1440.7309999999998</v>
      </c>
      <c r="M199" s="26">
        <f t="shared" si="55"/>
        <v>3641.9570000000003</v>
      </c>
      <c r="N199" s="26">
        <f t="shared" si="56"/>
        <v>1504.7879999999996</v>
      </c>
      <c r="O199" s="26">
        <f t="shared" si="57"/>
        <v>2356.5280000000002</v>
      </c>
      <c r="P199" s="26">
        <f t="shared" si="58"/>
        <v>147.447</v>
      </c>
      <c r="Q199" s="26">
        <f t="shared" si="59"/>
        <v>596.37799999999982</v>
      </c>
      <c r="R199" s="104">
        <f t="shared" si="60"/>
        <v>0</v>
      </c>
      <c r="S199" s="104">
        <f t="shared" si="46"/>
        <v>36087.871999999996</v>
      </c>
      <c r="T199" s="66"/>
      <c r="AE199" s="66"/>
    </row>
    <row r="200" spans="3:31" x14ac:dyDescent="0.25">
      <c r="C200" s="37"/>
      <c r="D200" s="91" t="s">
        <v>20</v>
      </c>
      <c r="E200" s="16">
        <f t="shared" si="47"/>
        <v>536.47099999999978</v>
      </c>
      <c r="F200" s="26">
        <f t="shared" si="48"/>
        <v>1179.9179999999999</v>
      </c>
      <c r="G200" s="26">
        <f t="shared" si="49"/>
        <v>2630.7439999999997</v>
      </c>
      <c r="H200" s="26">
        <f t="shared" si="50"/>
        <v>2663.9689999999996</v>
      </c>
      <c r="I200" s="26">
        <f t="shared" si="51"/>
        <v>6105.079999999999</v>
      </c>
      <c r="J200" s="26">
        <f t="shared" si="52"/>
        <v>16757.515999999989</v>
      </c>
      <c r="K200" s="26">
        <f t="shared" si="53"/>
        <v>1705.3210000000001</v>
      </c>
      <c r="L200" s="26">
        <f t="shared" si="54"/>
        <v>1712.625</v>
      </c>
      <c r="M200" s="26">
        <f t="shared" si="55"/>
        <v>4376.6460000000006</v>
      </c>
      <c r="N200" s="26">
        <f t="shared" si="56"/>
        <v>1565.806</v>
      </c>
      <c r="O200" s="26">
        <f t="shared" si="57"/>
        <v>2693.58</v>
      </c>
      <c r="P200" s="26">
        <f t="shared" si="58"/>
        <v>177.32199999999997</v>
      </c>
      <c r="Q200" s="26">
        <f t="shared" si="59"/>
        <v>710.96199999999988</v>
      </c>
      <c r="R200" s="104">
        <f t="shared" si="60"/>
        <v>0</v>
      </c>
      <c r="S200" s="104">
        <f t="shared" si="46"/>
        <v>42815.959999999985</v>
      </c>
      <c r="T200" s="66"/>
      <c r="AE200" s="66"/>
    </row>
    <row r="201" spans="3:31" x14ac:dyDescent="0.25">
      <c r="C201" s="37"/>
      <c r="D201" s="91" t="s">
        <v>21</v>
      </c>
      <c r="E201" s="16">
        <f t="shared" si="47"/>
        <v>371.31099999999998</v>
      </c>
      <c r="F201" s="26">
        <f t="shared" si="48"/>
        <v>1084.3939999999998</v>
      </c>
      <c r="G201" s="26">
        <f t="shared" si="49"/>
        <v>2465.7040000000002</v>
      </c>
      <c r="H201" s="26">
        <f t="shared" si="50"/>
        <v>2380.8440000000001</v>
      </c>
      <c r="I201" s="26">
        <f t="shared" si="51"/>
        <v>5483.3390000000018</v>
      </c>
      <c r="J201" s="26">
        <f t="shared" si="52"/>
        <v>15459.377999999997</v>
      </c>
      <c r="K201" s="26">
        <f t="shared" si="53"/>
        <v>1556.3319999999994</v>
      </c>
      <c r="L201" s="26">
        <f t="shared" si="54"/>
        <v>1558.8560000000002</v>
      </c>
      <c r="M201" s="26">
        <f t="shared" si="55"/>
        <v>4009.7690000000007</v>
      </c>
      <c r="N201" s="26">
        <f t="shared" si="56"/>
        <v>1418.4359999999999</v>
      </c>
      <c r="O201" s="26">
        <f t="shared" si="57"/>
        <v>2281.8919999999998</v>
      </c>
      <c r="P201" s="26">
        <f t="shared" si="58"/>
        <v>155.69200000000001</v>
      </c>
      <c r="Q201" s="26">
        <f t="shared" si="59"/>
        <v>639.79300000000012</v>
      </c>
      <c r="R201" s="104">
        <f t="shared" si="60"/>
        <v>0</v>
      </c>
      <c r="S201" s="104">
        <f t="shared" si="46"/>
        <v>38865.74</v>
      </c>
      <c r="T201" s="66"/>
      <c r="AE201" s="66"/>
    </row>
    <row r="202" spans="3:31" x14ac:dyDescent="0.25">
      <c r="C202" s="37"/>
      <c r="D202" s="91" t="s">
        <v>22</v>
      </c>
      <c r="E202" s="16">
        <f t="shared" si="47"/>
        <v>504.02499999999998</v>
      </c>
      <c r="F202" s="26">
        <f t="shared" si="48"/>
        <v>1105.9219999999998</v>
      </c>
      <c r="G202" s="26">
        <f t="shared" si="49"/>
        <v>2535.652000000001</v>
      </c>
      <c r="H202" s="26">
        <f t="shared" si="50"/>
        <v>2466.9250000000006</v>
      </c>
      <c r="I202" s="26">
        <f t="shared" si="51"/>
        <v>5549.6730000000007</v>
      </c>
      <c r="J202" s="26">
        <f t="shared" si="52"/>
        <v>14876.053000000002</v>
      </c>
      <c r="K202" s="26">
        <f t="shared" si="53"/>
        <v>1594.6949999999997</v>
      </c>
      <c r="L202" s="26">
        <f t="shared" si="54"/>
        <v>1607.2090000000001</v>
      </c>
      <c r="M202" s="26">
        <f t="shared" si="55"/>
        <v>4253.6490000000003</v>
      </c>
      <c r="N202" s="26">
        <f t="shared" si="56"/>
        <v>1447.89</v>
      </c>
      <c r="O202" s="26">
        <f t="shared" si="57"/>
        <v>2445.2340000000004</v>
      </c>
      <c r="P202" s="26">
        <f t="shared" si="58"/>
        <v>157.92500000000001</v>
      </c>
      <c r="Q202" s="26">
        <f t="shared" si="59"/>
        <v>646.80899999999997</v>
      </c>
      <c r="R202" s="104">
        <f t="shared" si="60"/>
        <v>0</v>
      </c>
      <c r="S202" s="104">
        <f t="shared" si="46"/>
        <v>39191.661</v>
      </c>
      <c r="T202" s="66"/>
      <c r="AE202" s="66"/>
    </row>
    <row r="203" spans="3:31" x14ac:dyDescent="0.25">
      <c r="C203" s="37"/>
      <c r="D203" s="91" t="s">
        <v>23</v>
      </c>
      <c r="E203" s="16">
        <f t="shared" si="47"/>
        <v>488.89499999999998</v>
      </c>
      <c r="F203" s="26">
        <f t="shared" si="48"/>
        <v>1060.8599999999999</v>
      </c>
      <c r="G203" s="26">
        <f t="shared" si="49"/>
        <v>2376.5439999999999</v>
      </c>
      <c r="H203" s="26">
        <f t="shared" si="50"/>
        <v>2668.3810000000003</v>
      </c>
      <c r="I203" s="26">
        <f t="shared" si="51"/>
        <v>5266.7330000000002</v>
      </c>
      <c r="J203" s="26">
        <f t="shared" si="52"/>
        <v>14616.690999999999</v>
      </c>
      <c r="K203" s="26">
        <f t="shared" si="53"/>
        <v>1464.96</v>
      </c>
      <c r="L203" s="26">
        <f t="shared" si="54"/>
        <v>1488.944</v>
      </c>
      <c r="M203" s="26">
        <f t="shared" si="55"/>
        <v>4060.2329999999997</v>
      </c>
      <c r="N203" s="26">
        <f t="shared" si="56"/>
        <v>1371.7320000000004</v>
      </c>
      <c r="O203" s="26">
        <f t="shared" si="57"/>
        <v>2304.8159999999998</v>
      </c>
      <c r="P203" s="26">
        <f t="shared" si="58"/>
        <v>152.37899999999999</v>
      </c>
      <c r="Q203" s="26">
        <f t="shared" si="59"/>
        <v>597.41800000000001</v>
      </c>
      <c r="R203" s="104">
        <f t="shared" si="60"/>
        <v>3.0000000000000001E-3</v>
      </c>
      <c r="S203" s="104">
        <f t="shared" si="46"/>
        <v>37918.588999999993</v>
      </c>
      <c r="T203" s="66"/>
      <c r="AE203" s="66"/>
    </row>
    <row r="204" spans="3:31" x14ac:dyDescent="0.25">
      <c r="C204" s="37"/>
      <c r="D204" s="91" t="s">
        <v>24</v>
      </c>
      <c r="E204" s="16">
        <f t="shared" si="47"/>
        <v>493.49199999999996</v>
      </c>
      <c r="F204" s="26">
        <f t="shared" si="48"/>
        <v>1060.4539999999995</v>
      </c>
      <c r="G204" s="26">
        <f t="shared" si="49"/>
        <v>2393.0590000000007</v>
      </c>
      <c r="H204" s="26">
        <f t="shared" si="50"/>
        <v>2347.732</v>
      </c>
      <c r="I204" s="26">
        <f t="shared" si="51"/>
        <v>5350.9439999999986</v>
      </c>
      <c r="J204" s="26">
        <f t="shared" si="52"/>
        <v>14523.154</v>
      </c>
      <c r="K204" s="26">
        <f t="shared" si="53"/>
        <v>1454.1010000000001</v>
      </c>
      <c r="L204" s="26">
        <f t="shared" si="54"/>
        <v>1480.6149999999998</v>
      </c>
      <c r="M204" s="26">
        <f t="shared" si="55"/>
        <v>4059.7250000000004</v>
      </c>
      <c r="N204" s="26">
        <f t="shared" si="56"/>
        <v>1350.9989999999998</v>
      </c>
      <c r="O204" s="26">
        <f t="shared" si="57"/>
        <v>1762.8409999999999</v>
      </c>
      <c r="P204" s="26">
        <f t="shared" si="58"/>
        <v>96.293000000000021</v>
      </c>
      <c r="Q204" s="26">
        <f t="shared" si="59"/>
        <v>607.62300000000005</v>
      </c>
      <c r="R204" s="104">
        <f t="shared" si="60"/>
        <v>0</v>
      </c>
      <c r="S204" s="104">
        <f t="shared" si="46"/>
        <v>36981.031999999992</v>
      </c>
      <c r="T204" s="66"/>
    </row>
    <row r="205" spans="3:31" x14ac:dyDescent="0.25">
      <c r="C205" s="37"/>
      <c r="D205" s="91" t="s">
        <v>25</v>
      </c>
      <c r="E205" s="16">
        <f t="shared" si="47"/>
        <v>499.27899999999994</v>
      </c>
      <c r="F205" s="26">
        <f t="shared" si="48"/>
        <v>1084.8750000000002</v>
      </c>
      <c r="G205" s="26">
        <f t="shared" si="49"/>
        <v>2451.1759999999999</v>
      </c>
      <c r="H205" s="26">
        <f t="shared" si="50"/>
        <v>2399.0969999999998</v>
      </c>
      <c r="I205" s="26">
        <f t="shared" si="51"/>
        <v>5475.1899999999987</v>
      </c>
      <c r="J205" s="26">
        <f t="shared" si="52"/>
        <v>15549.052000000005</v>
      </c>
      <c r="K205" s="26">
        <f t="shared" si="53"/>
        <v>1520.3069999999996</v>
      </c>
      <c r="L205" s="26">
        <f t="shared" si="54"/>
        <v>1591.3160000000003</v>
      </c>
      <c r="M205" s="26">
        <f t="shared" si="55"/>
        <v>4294.3049999999994</v>
      </c>
      <c r="N205" s="26">
        <f t="shared" si="56"/>
        <v>1378.9869999999999</v>
      </c>
      <c r="O205" s="26">
        <f t="shared" si="57"/>
        <v>1842.8560000000002</v>
      </c>
      <c r="P205" s="26">
        <f t="shared" si="58"/>
        <v>105.73699999999999</v>
      </c>
      <c r="Q205" s="26">
        <f t="shared" si="59"/>
        <v>634.90600000000006</v>
      </c>
      <c r="R205" s="104">
        <f t="shared" si="60"/>
        <v>0</v>
      </c>
      <c r="S205" s="104">
        <f t="shared" si="46"/>
        <v>38827.083000000006</v>
      </c>
      <c r="T205" s="66"/>
    </row>
    <row r="206" spans="3:31" x14ac:dyDescent="0.25">
      <c r="C206" s="37"/>
      <c r="D206" s="91" t="s">
        <v>26</v>
      </c>
      <c r="E206" s="16">
        <f t="shared" si="47"/>
        <v>416.71999999999991</v>
      </c>
      <c r="F206" s="26">
        <f t="shared" si="48"/>
        <v>984.01400000000012</v>
      </c>
      <c r="G206" s="26">
        <f t="shared" si="49"/>
        <v>2249.39</v>
      </c>
      <c r="H206" s="26">
        <f t="shared" si="50"/>
        <v>2100.7860000000001</v>
      </c>
      <c r="I206" s="26">
        <f t="shared" si="51"/>
        <v>5036.5139999999992</v>
      </c>
      <c r="J206" s="26">
        <f t="shared" si="52"/>
        <v>14364.904999999999</v>
      </c>
      <c r="K206" s="26">
        <f t="shared" si="53"/>
        <v>1337.3600000000001</v>
      </c>
      <c r="L206" s="26">
        <f t="shared" si="54"/>
        <v>1449.7020000000002</v>
      </c>
      <c r="M206" s="26">
        <f t="shared" si="55"/>
        <v>3918.6479999999997</v>
      </c>
      <c r="N206" s="26">
        <f t="shared" si="56"/>
        <v>1263.4619999999998</v>
      </c>
      <c r="O206" s="26">
        <f t="shared" si="57"/>
        <v>1995.1440000000002</v>
      </c>
      <c r="P206" s="26">
        <f t="shared" si="58"/>
        <v>98.898999999999987</v>
      </c>
      <c r="Q206" s="26">
        <f t="shared" si="59"/>
        <v>591.14599999999984</v>
      </c>
      <c r="R206" s="104">
        <f t="shared" si="60"/>
        <v>0</v>
      </c>
      <c r="S206" s="104">
        <f t="shared" si="46"/>
        <v>35806.69</v>
      </c>
      <c r="T206" s="66"/>
    </row>
    <row r="207" spans="3:31" x14ac:dyDescent="0.25">
      <c r="C207" s="37"/>
      <c r="D207" s="91" t="s">
        <v>27</v>
      </c>
      <c r="E207" s="16">
        <f t="shared" si="47"/>
        <v>419.36699999999996</v>
      </c>
      <c r="F207" s="26">
        <f t="shared" si="48"/>
        <v>899.13800000000015</v>
      </c>
      <c r="G207" s="26">
        <f t="shared" si="49"/>
        <v>2223.6789999999992</v>
      </c>
      <c r="H207" s="26">
        <f t="shared" si="50"/>
        <v>2185.7920000000004</v>
      </c>
      <c r="I207" s="26">
        <f t="shared" si="51"/>
        <v>4749.5700000000006</v>
      </c>
      <c r="J207" s="26">
        <f t="shared" si="52"/>
        <v>13525.657999999999</v>
      </c>
      <c r="K207" s="26">
        <f t="shared" si="53"/>
        <v>1546.0320000000002</v>
      </c>
      <c r="L207" s="26">
        <f t="shared" si="54"/>
        <v>1343.7980000000002</v>
      </c>
      <c r="M207" s="26">
        <f t="shared" si="55"/>
        <v>3844.893</v>
      </c>
      <c r="N207" s="26">
        <f t="shared" si="56"/>
        <v>1344.1380000000001</v>
      </c>
      <c r="O207" s="26">
        <f t="shared" si="57"/>
        <v>2266.1449999999995</v>
      </c>
      <c r="P207" s="26">
        <f t="shared" si="58"/>
        <v>146.37500000000003</v>
      </c>
      <c r="Q207" s="26">
        <f t="shared" si="59"/>
        <v>582.98900000000015</v>
      </c>
      <c r="R207" s="104">
        <f t="shared" si="60"/>
        <v>1.4E-2</v>
      </c>
      <c r="S207" s="104">
        <f t="shared" si="46"/>
        <v>35077.587999999996</v>
      </c>
      <c r="T207" s="66"/>
    </row>
    <row r="208" spans="3:31" x14ac:dyDescent="0.25">
      <c r="C208" s="37"/>
      <c r="D208" s="91" t="s">
        <v>28</v>
      </c>
      <c r="E208" s="16">
        <f t="shared" si="47"/>
        <v>465.17500000000013</v>
      </c>
      <c r="F208" s="26">
        <f t="shared" si="48"/>
        <v>964.2639999999999</v>
      </c>
      <c r="G208" s="26">
        <f t="shared" si="49"/>
        <v>2318.0050000000015</v>
      </c>
      <c r="H208" s="26">
        <f t="shared" si="50"/>
        <v>2049.4739999999997</v>
      </c>
      <c r="I208" s="26">
        <f t="shared" si="51"/>
        <v>4626.6330000000007</v>
      </c>
      <c r="J208" s="26">
        <f t="shared" si="52"/>
        <v>14684.317000000001</v>
      </c>
      <c r="K208" s="26">
        <f t="shared" si="53"/>
        <v>1378.6419999999998</v>
      </c>
      <c r="L208" s="26">
        <f t="shared" si="54"/>
        <v>1309.8359999999998</v>
      </c>
      <c r="M208" s="26">
        <f t="shared" si="55"/>
        <v>3664.3980000000001</v>
      </c>
      <c r="N208" s="26">
        <f t="shared" si="56"/>
        <v>1392.3070000000002</v>
      </c>
      <c r="O208" s="26">
        <f t="shared" si="57"/>
        <v>2379.4660000000003</v>
      </c>
      <c r="P208" s="26">
        <f t="shared" si="58"/>
        <v>155.98899999999998</v>
      </c>
      <c r="Q208" s="26">
        <f t="shared" si="59"/>
        <v>569.34199999999987</v>
      </c>
      <c r="R208" s="104">
        <f t="shared" si="60"/>
        <v>2.4999999999999998E-2</v>
      </c>
      <c r="S208" s="104">
        <f t="shared" si="46"/>
        <v>35957.873</v>
      </c>
      <c r="T208" s="66"/>
    </row>
    <row r="209" spans="3:20" x14ac:dyDescent="0.25">
      <c r="C209" s="37"/>
      <c r="D209" s="91" t="s">
        <v>29</v>
      </c>
      <c r="E209" s="16">
        <f t="shared" si="47"/>
        <v>505.7650000000001</v>
      </c>
      <c r="F209" s="26">
        <f t="shared" si="48"/>
        <v>1001.088</v>
      </c>
      <c r="G209" s="26">
        <f t="shared" si="49"/>
        <v>2380.7569999999996</v>
      </c>
      <c r="H209" s="26">
        <f t="shared" si="50"/>
        <v>2130.8980000000006</v>
      </c>
      <c r="I209" s="26">
        <f t="shared" si="51"/>
        <v>4940.9239999999991</v>
      </c>
      <c r="J209" s="26">
        <f t="shared" si="52"/>
        <v>14502.004000000001</v>
      </c>
      <c r="K209" s="26">
        <f t="shared" si="53"/>
        <v>1492.5730000000003</v>
      </c>
      <c r="L209" s="26">
        <f t="shared" si="54"/>
        <v>1549.6119999999996</v>
      </c>
      <c r="M209" s="26">
        <f t="shared" si="55"/>
        <v>3856.74</v>
      </c>
      <c r="N209" s="26">
        <f t="shared" si="56"/>
        <v>1451.0600000000002</v>
      </c>
      <c r="O209" s="26">
        <f t="shared" si="57"/>
        <v>2487.7470000000003</v>
      </c>
      <c r="P209" s="26">
        <f t="shared" si="58"/>
        <v>167.47499999999999</v>
      </c>
      <c r="Q209" s="26">
        <f t="shared" si="59"/>
        <v>668.31000000000006</v>
      </c>
      <c r="R209" s="104">
        <f t="shared" si="60"/>
        <v>2.3000000000000003E-2</v>
      </c>
      <c r="S209" s="104">
        <f t="shared" si="46"/>
        <v>37134.976000000002</v>
      </c>
      <c r="T209" s="66"/>
    </row>
    <row r="210" spans="3:20" ht="15.75" thickBot="1" x14ac:dyDescent="0.3">
      <c r="C210" s="23" t="s">
        <v>37</v>
      </c>
      <c r="D210" s="91"/>
      <c r="E210" s="92">
        <f t="shared" si="47"/>
        <v>5669.1130000000003</v>
      </c>
      <c r="F210" s="69">
        <f t="shared" si="48"/>
        <v>12610.289999999999</v>
      </c>
      <c r="G210" s="69">
        <f t="shared" si="49"/>
        <v>28670.968999999997</v>
      </c>
      <c r="H210" s="69">
        <f t="shared" si="50"/>
        <v>28306</v>
      </c>
      <c r="I210" s="69">
        <f t="shared" si="51"/>
        <v>63899.332999999999</v>
      </c>
      <c r="J210" s="69">
        <f t="shared" si="52"/>
        <v>177905.16100000002</v>
      </c>
      <c r="K210" s="69">
        <f t="shared" si="53"/>
        <v>18148.370999999999</v>
      </c>
      <c r="L210" s="69">
        <f t="shared" si="54"/>
        <v>18184.788</v>
      </c>
      <c r="M210" s="69">
        <f t="shared" si="55"/>
        <v>48021.592000000004</v>
      </c>
      <c r="N210" s="69">
        <f t="shared" si="56"/>
        <v>17083.177</v>
      </c>
      <c r="O210" s="69">
        <f t="shared" si="57"/>
        <v>27420.302</v>
      </c>
      <c r="P210" s="69">
        <f t="shared" si="58"/>
        <v>1727.0259999999998</v>
      </c>
      <c r="Q210" s="69">
        <f t="shared" si="59"/>
        <v>7501.1149999999998</v>
      </c>
      <c r="R210" s="107">
        <f t="shared" si="60"/>
        <v>6.5000000000000002E-2</v>
      </c>
      <c r="S210" s="107">
        <f t="shared" si="46"/>
        <v>455147.30200000008</v>
      </c>
      <c r="T210" s="66"/>
    </row>
    <row r="211" spans="3:20" x14ac:dyDescent="0.25">
      <c r="C211" s="34">
        <v>2012</v>
      </c>
      <c r="D211" s="102" t="s">
        <v>36</v>
      </c>
      <c r="E211" s="14">
        <f t="shared" si="47"/>
        <v>455.18099999999993</v>
      </c>
      <c r="F211" s="22">
        <f t="shared" si="48"/>
        <v>917.928</v>
      </c>
      <c r="G211" s="22">
        <f t="shared" si="49"/>
        <v>2165.8870000000006</v>
      </c>
      <c r="H211" s="22">
        <f t="shared" si="50"/>
        <v>2036.6710000000003</v>
      </c>
      <c r="I211" s="22">
        <f t="shared" si="51"/>
        <v>4842.6869999999999</v>
      </c>
      <c r="J211" s="22">
        <f t="shared" si="52"/>
        <v>14602.455999999998</v>
      </c>
      <c r="K211" s="22">
        <f t="shared" si="53"/>
        <v>1393.1419999999998</v>
      </c>
      <c r="L211" s="22">
        <f t="shared" si="54"/>
        <v>1507.2909999999999</v>
      </c>
      <c r="M211" s="22">
        <f t="shared" si="55"/>
        <v>3522.0599999999995</v>
      </c>
      <c r="N211" s="22">
        <f t="shared" si="56"/>
        <v>1405.2419999999997</v>
      </c>
      <c r="O211" s="22">
        <f t="shared" si="57"/>
        <v>2381.0489999999991</v>
      </c>
      <c r="P211" s="22">
        <f t="shared" si="58"/>
        <v>158.56100000000001</v>
      </c>
      <c r="Q211" s="22">
        <f t="shared" si="59"/>
        <v>571.30999999999995</v>
      </c>
      <c r="R211" s="15">
        <f t="shared" si="60"/>
        <v>0</v>
      </c>
      <c r="S211" s="15">
        <f t="shared" si="46"/>
        <v>35959.464999999997</v>
      </c>
      <c r="T211" s="66"/>
    </row>
    <row r="212" spans="3:20" x14ac:dyDescent="0.25">
      <c r="C212" s="37"/>
      <c r="D212" s="91" t="s">
        <v>19</v>
      </c>
      <c r="E212" s="16">
        <f t="shared" si="47"/>
        <v>423.5630000000001</v>
      </c>
      <c r="F212" s="26">
        <f t="shared" si="48"/>
        <v>869.63600000000019</v>
      </c>
      <c r="G212" s="26">
        <f t="shared" si="49"/>
        <v>1905.1489999999999</v>
      </c>
      <c r="H212" s="26">
        <f t="shared" si="50"/>
        <v>2029.9199999999992</v>
      </c>
      <c r="I212" s="26">
        <f t="shared" si="51"/>
        <v>4585.7749999999996</v>
      </c>
      <c r="J212" s="26">
        <f t="shared" si="52"/>
        <v>12943.364000000003</v>
      </c>
      <c r="K212" s="26">
        <f t="shared" si="53"/>
        <v>1330.2739999999999</v>
      </c>
      <c r="L212" s="26">
        <f t="shared" si="54"/>
        <v>1216.3029999999999</v>
      </c>
      <c r="M212" s="26">
        <f t="shared" si="55"/>
        <v>3221.7630000000013</v>
      </c>
      <c r="N212" s="26">
        <f t="shared" si="56"/>
        <v>1367.0180000000003</v>
      </c>
      <c r="O212" s="26">
        <f t="shared" si="57"/>
        <v>2265.2920000000004</v>
      </c>
      <c r="P212" s="26">
        <f t="shared" si="58"/>
        <v>130.75500000000002</v>
      </c>
      <c r="Q212" s="26">
        <f t="shared" si="59"/>
        <v>542.92699999999991</v>
      </c>
      <c r="R212" s="104">
        <f t="shared" si="60"/>
        <v>0</v>
      </c>
      <c r="S212" s="104">
        <f t="shared" si="46"/>
        <v>32831.739000000009</v>
      </c>
      <c r="T212" s="66"/>
    </row>
    <row r="213" spans="3:20" x14ac:dyDescent="0.25">
      <c r="C213" s="37"/>
      <c r="D213" s="91" t="s">
        <v>20</v>
      </c>
      <c r="E213" s="16">
        <f t="shared" si="47"/>
        <v>437.78800000000007</v>
      </c>
      <c r="F213" s="26">
        <f t="shared" si="48"/>
        <v>886.11700000000019</v>
      </c>
      <c r="G213" s="26">
        <f t="shared" si="49"/>
        <v>2070.0589999999997</v>
      </c>
      <c r="H213" s="26">
        <f t="shared" si="50"/>
        <v>2109.1949999999997</v>
      </c>
      <c r="I213" s="26">
        <f t="shared" si="51"/>
        <v>4514.7559999999994</v>
      </c>
      <c r="J213" s="26">
        <f t="shared" si="52"/>
        <v>13603.825999999999</v>
      </c>
      <c r="K213" s="26">
        <f t="shared" si="53"/>
        <v>1368.712</v>
      </c>
      <c r="L213" s="26">
        <f t="shared" si="54"/>
        <v>1248.5939999999998</v>
      </c>
      <c r="M213" s="26">
        <f t="shared" si="55"/>
        <v>3609.1879999999992</v>
      </c>
      <c r="N213" s="26">
        <f t="shared" si="56"/>
        <v>1312.4200000000003</v>
      </c>
      <c r="O213" s="26">
        <f t="shared" si="57"/>
        <v>2278.4589999999998</v>
      </c>
      <c r="P213" s="26">
        <f t="shared" si="58"/>
        <v>149.75699999999998</v>
      </c>
      <c r="Q213" s="26">
        <f t="shared" si="59"/>
        <v>560.9559999999999</v>
      </c>
      <c r="R213" s="104">
        <f t="shared" si="60"/>
        <v>0</v>
      </c>
      <c r="S213" s="104">
        <f t="shared" si="46"/>
        <v>34149.826999999997</v>
      </c>
      <c r="T213" s="66"/>
    </row>
    <row r="214" spans="3:20" x14ac:dyDescent="0.25">
      <c r="C214" s="37"/>
      <c r="D214" s="91" t="s">
        <v>21</v>
      </c>
      <c r="E214" s="16">
        <f t="shared" si="47"/>
        <v>435.04</v>
      </c>
      <c r="F214" s="26">
        <f t="shared" si="48"/>
        <v>892.42899999999986</v>
      </c>
      <c r="G214" s="26">
        <f t="shared" si="49"/>
        <v>2109</v>
      </c>
      <c r="H214" s="26">
        <f t="shared" si="50"/>
        <v>2296.8540000000003</v>
      </c>
      <c r="I214" s="26">
        <f t="shared" si="51"/>
        <v>4452.03</v>
      </c>
      <c r="J214" s="26">
        <f t="shared" si="52"/>
        <v>13386.718000000001</v>
      </c>
      <c r="K214" s="26">
        <f t="shared" si="53"/>
        <v>1350.1519999999998</v>
      </c>
      <c r="L214" s="26">
        <f t="shared" si="54"/>
        <v>1224.1779999999999</v>
      </c>
      <c r="M214" s="26">
        <f t="shared" si="55"/>
        <v>3655.4150000000004</v>
      </c>
      <c r="N214" s="26">
        <f t="shared" si="56"/>
        <v>1269.6430000000003</v>
      </c>
      <c r="O214" s="26">
        <f t="shared" si="57"/>
        <v>2180.3119999999999</v>
      </c>
      <c r="P214" s="26">
        <f t="shared" si="58"/>
        <v>150.61100000000002</v>
      </c>
      <c r="Q214" s="26">
        <f t="shared" si="59"/>
        <v>566.70699999999999</v>
      </c>
      <c r="R214" s="104">
        <f t="shared" si="60"/>
        <v>0</v>
      </c>
      <c r="S214" s="104">
        <f t="shared" si="46"/>
        <v>33969.089</v>
      </c>
      <c r="T214" s="66"/>
    </row>
    <row r="215" spans="3:20" x14ac:dyDescent="0.25">
      <c r="C215" s="37"/>
      <c r="D215" s="91" t="s">
        <v>22</v>
      </c>
      <c r="E215" s="16">
        <f t="shared" si="47"/>
        <v>465.88499999999993</v>
      </c>
      <c r="F215" s="26">
        <f t="shared" si="48"/>
        <v>913.49500000000012</v>
      </c>
      <c r="G215" s="26">
        <f t="shared" si="49"/>
        <v>2179.2699999999995</v>
      </c>
      <c r="H215" s="26">
        <f t="shared" si="50"/>
        <v>2284.4239999999995</v>
      </c>
      <c r="I215" s="26">
        <f t="shared" si="51"/>
        <v>4616.6270000000004</v>
      </c>
      <c r="J215" s="26">
        <f t="shared" si="52"/>
        <v>14097.382000000003</v>
      </c>
      <c r="K215" s="26">
        <f t="shared" si="53"/>
        <v>1429.413</v>
      </c>
      <c r="L215" s="26">
        <f t="shared" si="54"/>
        <v>1279.6439999999998</v>
      </c>
      <c r="M215" s="26">
        <f t="shared" si="55"/>
        <v>3902.7250000000008</v>
      </c>
      <c r="N215" s="26">
        <f t="shared" si="56"/>
        <v>1332.4850000000006</v>
      </c>
      <c r="O215" s="26">
        <f t="shared" si="57"/>
        <v>2229.8079999999995</v>
      </c>
      <c r="P215" s="26">
        <f t="shared" si="58"/>
        <v>164.52299999999997</v>
      </c>
      <c r="Q215" s="26">
        <f t="shared" si="59"/>
        <v>588.40200000000004</v>
      </c>
      <c r="R215" s="104">
        <f t="shared" si="60"/>
        <v>0</v>
      </c>
      <c r="S215" s="104">
        <f t="shared" ref="S215:S226" si="61">SUM(E215:R215)</f>
        <v>35484.083000000006</v>
      </c>
      <c r="T215" s="66"/>
    </row>
    <row r="216" spans="3:20" x14ac:dyDescent="0.25">
      <c r="C216" s="37"/>
      <c r="D216" s="91" t="s">
        <v>23</v>
      </c>
      <c r="E216" s="16">
        <f t="shared" si="47"/>
        <v>435.55699999999996</v>
      </c>
      <c r="F216" s="26">
        <f t="shared" si="48"/>
        <v>905.67400000000009</v>
      </c>
      <c r="G216" s="26">
        <f t="shared" si="49"/>
        <v>2079.5210000000002</v>
      </c>
      <c r="H216" s="26">
        <f t="shared" si="50"/>
        <v>1929.309</v>
      </c>
      <c r="I216" s="26">
        <f t="shared" si="51"/>
        <v>4396.7440000000006</v>
      </c>
      <c r="J216" s="26">
        <f t="shared" si="52"/>
        <v>12824.110000000002</v>
      </c>
      <c r="K216" s="26">
        <f t="shared" si="53"/>
        <v>1360.2189999999998</v>
      </c>
      <c r="L216" s="26">
        <f t="shared" si="54"/>
        <v>1204.682</v>
      </c>
      <c r="M216" s="26">
        <f t="shared" si="55"/>
        <v>3572.0580000000004</v>
      </c>
      <c r="N216" s="26">
        <f t="shared" si="56"/>
        <v>1287.289</v>
      </c>
      <c r="O216" s="26">
        <f t="shared" si="57"/>
        <v>2134.9860000000008</v>
      </c>
      <c r="P216" s="26">
        <f t="shared" si="58"/>
        <v>158.29499999999996</v>
      </c>
      <c r="Q216" s="26">
        <f t="shared" si="59"/>
        <v>580.69799999999987</v>
      </c>
      <c r="R216" s="104">
        <f t="shared" si="60"/>
        <v>0</v>
      </c>
      <c r="S216" s="104">
        <f t="shared" si="61"/>
        <v>32869.142</v>
      </c>
      <c r="T216" s="66"/>
    </row>
    <row r="217" spans="3:20" x14ac:dyDescent="0.25">
      <c r="C217" s="37"/>
      <c r="D217" s="91" t="s">
        <v>24</v>
      </c>
      <c r="E217" s="16">
        <f t="shared" si="47"/>
        <v>417.51799999999992</v>
      </c>
      <c r="F217" s="26">
        <f t="shared" si="48"/>
        <v>938.11800000000005</v>
      </c>
      <c r="G217" s="26">
        <f t="shared" si="49"/>
        <v>2089.3469999999998</v>
      </c>
      <c r="H217" s="26">
        <f t="shared" si="50"/>
        <v>1929.1210000000001</v>
      </c>
      <c r="I217" s="26">
        <f t="shared" si="51"/>
        <v>4450.0280000000002</v>
      </c>
      <c r="J217" s="26">
        <f t="shared" si="52"/>
        <v>12447.398999999999</v>
      </c>
      <c r="K217" s="26">
        <f t="shared" si="53"/>
        <v>1375.3389999999997</v>
      </c>
      <c r="L217" s="26">
        <f t="shared" si="54"/>
        <v>1205.2150000000001</v>
      </c>
      <c r="M217" s="26">
        <f t="shared" si="55"/>
        <v>3453.8410000000003</v>
      </c>
      <c r="N217" s="26">
        <f t="shared" si="56"/>
        <v>1235.5800000000002</v>
      </c>
      <c r="O217" s="26">
        <f t="shared" si="57"/>
        <v>1524.3220000000001</v>
      </c>
      <c r="P217" s="26">
        <f t="shared" si="58"/>
        <v>117.63300000000004</v>
      </c>
      <c r="Q217" s="26">
        <f t="shared" si="59"/>
        <v>593.81099999999992</v>
      </c>
      <c r="R217" s="104">
        <f t="shared" si="60"/>
        <v>0</v>
      </c>
      <c r="S217" s="104">
        <f t="shared" si="61"/>
        <v>31777.272000000004</v>
      </c>
      <c r="T217" s="66"/>
    </row>
    <row r="218" spans="3:20" x14ac:dyDescent="0.25">
      <c r="C218" s="37"/>
      <c r="D218" s="91" t="s">
        <v>25</v>
      </c>
      <c r="E218" s="16">
        <f t="shared" si="47"/>
        <v>424.54100000000005</v>
      </c>
      <c r="F218" s="26">
        <f t="shared" si="48"/>
        <v>897.93399999999997</v>
      </c>
      <c r="G218" s="26">
        <f t="shared" si="49"/>
        <v>2081.654</v>
      </c>
      <c r="H218" s="26">
        <f t="shared" si="50"/>
        <v>1906.7590000000002</v>
      </c>
      <c r="I218" s="26">
        <f t="shared" si="51"/>
        <v>4383.0069999999996</v>
      </c>
      <c r="J218" s="26">
        <f t="shared" si="52"/>
        <v>13998.341</v>
      </c>
      <c r="K218" s="26">
        <f t="shared" si="53"/>
        <v>1395.1279999999999</v>
      </c>
      <c r="L218" s="26">
        <f t="shared" si="54"/>
        <v>1242.2670000000003</v>
      </c>
      <c r="M218" s="26">
        <f t="shared" si="55"/>
        <v>3453.6489999999994</v>
      </c>
      <c r="N218" s="26">
        <f t="shared" si="56"/>
        <v>1199.2270000000001</v>
      </c>
      <c r="O218" s="26">
        <f t="shared" si="57"/>
        <v>1569.4290000000001</v>
      </c>
      <c r="P218" s="26">
        <f t="shared" si="58"/>
        <v>116.004</v>
      </c>
      <c r="Q218" s="26">
        <f t="shared" si="59"/>
        <v>596.85599999999999</v>
      </c>
      <c r="R218" s="104">
        <f t="shared" si="60"/>
        <v>0</v>
      </c>
      <c r="S218" s="104">
        <f t="shared" si="61"/>
        <v>33264.796000000002</v>
      </c>
      <c r="T218" s="66"/>
    </row>
    <row r="219" spans="3:20" x14ac:dyDescent="0.25">
      <c r="C219" s="37"/>
      <c r="D219" s="91" t="s">
        <v>26</v>
      </c>
      <c r="E219" s="16">
        <f t="shared" si="47"/>
        <v>382.46800000000007</v>
      </c>
      <c r="F219" s="26">
        <f t="shared" si="48"/>
        <v>822.18999999999994</v>
      </c>
      <c r="G219" s="26">
        <f t="shared" si="49"/>
        <v>1870.6159999999995</v>
      </c>
      <c r="H219" s="26">
        <f t="shared" si="50"/>
        <v>1752.2259999999999</v>
      </c>
      <c r="I219" s="26">
        <f t="shared" si="51"/>
        <v>4010.8380000000006</v>
      </c>
      <c r="J219" s="26">
        <f t="shared" si="52"/>
        <v>11272.571999999996</v>
      </c>
      <c r="K219" s="26">
        <f t="shared" si="53"/>
        <v>1241.9929999999997</v>
      </c>
      <c r="L219" s="26">
        <f t="shared" si="54"/>
        <v>1093.8369999999998</v>
      </c>
      <c r="M219" s="26">
        <f t="shared" si="55"/>
        <v>3086.9330000000009</v>
      </c>
      <c r="N219" s="26">
        <f t="shared" si="56"/>
        <v>1113.9180000000001</v>
      </c>
      <c r="O219" s="26">
        <f t="shared" si="57"/>
        <v>1430.9789999999998</v>
      </c>
      <c r="P219" s="26">
        <f t="shared" si="58"/>
        <v>106.172</v>
      </c>
      <c r="Q219" s="26">
        <f t="shared" si="59"/>
        <v>529.976</v>
      </c>
      <c r="R219" s="104">
        <f t="shared" si="60"/>
        <v>0</v>
      </c>
      <c r="S219" s="104">
        <f t="shared" si="61"/>
        <v>28714.717999999993</v>
      </c>
      <c r="T219" s="66"/>
    </row>
    <row r="220" spans="3:20" x14ac:dyDescent="0.25">
      <c r="C220" s="37"/>
      <c r="D220" s="91" t="s">
        <v>27</v>
      </c>
      <c r="E220" s="16">
        <f t="shared" si="47"/>
        <v>416.65</v>
      </c>
      <c r="F220" s="26">
        <f t="shared" si="48"/>
        <v>894.55599999999981</v>
      </c>
      <c r="G220" s="26">
        <f t="shared" si="49"/>
        <v>2096.7649999999999</v>
      </c>
      <c r="H220" s="26">
        <f t="shared" si="50"/>
        <v>2007.3429999999998</v>
      </c>
      <c r="I220" s="26">
        <f t="shared" si="51"/>
        <v>4464.6530000000002</v>
      </c>
      <c r="J220" s="26">
        <f t="shared" si="52"/>
        <v>13552.564000000004</v>
      </c>
      <c r="K220" s="26">
        <f t="shared" si="53"/>
        <v>1423.2170000000003</v>
      </c>
      <c r="L220" s="26">
        <f t="shared" si="54"/>
        <v>1249.5830000000001</v>
      </c>
      <c r="M220" s="26">
        <f t="shared" si="55"/>
        <v>3563.5649999999991</v>
      </c>
      <c r="N220" s="26">
        <f t="shared" si="56"/>
        <v>1326.8129999999999</v>
      </c>
      <c r="O220" s="26">
        <f t="shared" si="57"/>
        <v>2283.317</v>
      </c>
      <c r="P220" s="26">
        <f t="shared" si="58"/>
        <v>162.56</v>
      </c>
      <c r="Q220" s="26">
        <f t="shared" si="59"/>
        <v>589.62799999999993</v>
      </c>
      <c r="R220" s="104">
        <f t="shared" si="60"/>
        <v>0</v>
      </c>
      <c r="S220" s="104">
        <f t="shared" si="61"/>
        <v>34031.213999999993</v>
      </c>
      <c r="T220" s="66"/>
    </row>
    <row r="221" spans="3:20" x14ac:dyDescent="0.25">
      <c r="C221" s="37"/>
      <c r="D221" s="91" t="s">
        <v>28</v>
      </c>
      <c r="E221" s="16">
        <f t="shared" si="47"/>
        <v>382.95400000000001</v>
      </c>
      <c r="F221" s="26">
        <f t="shared" si="48"/>
        <v>843.18899999999996</v>
      </c>
      <c r="G221" s="26">
        <f t="shared" si="49"/>
        <v>1916.721</v>
      </c>
      <c r="H221" s="26">
        <f t="shared" si="50"/>
        <v>1853.3860000000002</v>
      </c>
      <c r="I221" s="26">
        <f t="shared" si="51"/>
        <v>4145.9710000000014</v>
      </c>
      <c r="J221" s="26">
        <f t="shared" si="52"/>
        <v>12330.457999999999</v>
      </c>
      <c r="K221" s="26">
        <f t="shared" si="53"/>
        <v>1315.0320000000002</v>
      </c>
      <c r="L221" s="26">
        <f t="shared" si="54"/>
        <v>1153.0659999999998</v>
      </c>
      <c r="M221" s="26">
        <f t="shared" si="55"/>
        <v>3329.8970000000004</v>
      </c>
      <c r="N221" s="26">
        <f t="shared" si="56"/>
        <v>1287.4610000000002</v>
      </c>
      <c r="O221" s="26">
        <f t="shared" si="57"/>
        <v>2157.6109999999999</v>
      </c>
      <c r="P221" s="26">
        <f t="shared" si="58"/>
        <v>154.18699999999995</v>
      </c>
      <c r="Q221" s="26">
        <f t="shared" si="59"/>
        <v>569.00800000000004</v>
      </c>
      <c r="R221" s="104">
        <f t="shared" si="60"/>
        <v>0</v>
      </c>
      <c r="S221" s="104">
        <f t="shared" si="61"/>
        <v>31438.941000000003</v>
      </c>
      <c r="T221" s="66"/>
    </row>
    <row r="222" spans="3:20" x14ac:dyDescent="0.25">
      <c r="C222" s="37"/>
      <c r="D222" s="91" t="s">
        <v>29</v>
      </c>
      <c r="E222" s="16">
        <f t="shared" si="47"/>
        <v>412.89400000000006</v>
      </c>
      <c r="F222" s="26">
        <f t="shared" si="48"/>
        <v>980.32599999999957</v>
      </c>
      <c r="G222" s="26">
        <f t="shared" si="49"/>
        <v>1986.7879999999998</v>
      </c>
      <c r="H222" s="26">
        <f t="shared" si="50"/>
        <v>1932.3560000000004</v>
      </c>
      <c r="I222" s="26">
        <f t="shared" si="51"/>
        <v>4379.6769999999997</v>
      </c>
      <c r="J222" s="26">
        <f t="shared" si="52"/>
        <v>11341.729000000001</v>
      </c>
      <c r="K222" s="26">
        <f t="shared" si="53"/>
        <v>1329.1419999999998</v>
      </c>
      <c r="L222" s="26">
        <f t="shared" si="54"/>
        <v>1187.8220000000001</v>
      </c>
      <c r="M222" s="26">
        <f t="shared" si="55"/>
        <v>3473.47</v>
      </c>
      <c r="N222" s="26">
        <f t="shared" si="56"/>
        <v>1349.3379999999997</v>
      </c>
      <c r="O222" s="26">
        <f t="shared" si="57"/>
        <v>2214.1130000000003</v>
      </c>
      <c r="P222" s="26">
        <f t="shared" si="58"/>
        <v>158.84400000000002</v>
      </c>
      <c r="Q222" s="26">
        <f t="shared" si="59"/>
        <v>617.47299999999973</v>
      </c>
      <c r="R222" s="104">
        <f t="shared" si="60"/>
        <v>0</v>
      </c>
      <c r="S222" s="104">
        <f t="shared" si="61"/>
        <v>31363.972000000002</v>
      </c>
      <c r="T222" s="66"/>
    </row>
    <row r="223" spans="3:20" ht="15.75" thickBot="1" x14ac:dyDescent="0.3">
      <c r="C223" s="27" t="s">
        <v>67</v>
      </c>
      <c r="D223" s="103"/>
      <c r="E223" s="29">
        <f t="shared" si="47"/>
        <v>5090.0389999999998</v>
      </c>
      <c r="F223" s="31">
        <f t="shared" si="48"/>
        <v>10761.592000000001</v>
      </c>
      <c r="G223" s="31">
        <f t="shared" si="49"/>
        <v>24550.777000000002</v>
      </c>
      <c r="H223" s="31">
        <f t="shared" si="50"/>
        <v>24067.563999999998</v>
      </c>
      <c r="I223" s="31">
        <f t="shared" si="51"/>
        <v>53242.793000000012</v>
      </c>
      <c r="J223" s="31">
        <f t="shared" si="52"/>
        <v>156400.91899999999</v>
      </c>
      <c r="K223" s="31">
        <f t="shared" si="53"/>
        <v>16311.762999999999</v>
      </c>
      <c r="L223" s="31">
        <f t="shared" si="54"/>
        <v>14812.481999999996</v>
      </c>
      <c r="M223" s="31">
        <f t="shared" si="55"/>
        <v>41844.564000000006</v>
      </c>
      <c r="N223" s="31">
        <f t="shared" si="56"/>
        <v>15486.434000000001</v>
      </c>
      <c r="O223" s="31">
        <f t="shared" si="57"/>
        <v>24649.676999999996</v>
      </c>
      <c r="P223" s="31">
        <f t="shared" si="58"/>
        <v>1727.9019999999996</v>
      </c>
      <c r="Q223" s="31">
        <f t="shared" si="59"/>
        <v>6907.7519999999986</v>
      </c>
      <c r="R223" s="105">
        <f t="shared" si="60"/>
        <v>0</v>
      </c>
      <c r="S223" s="105">
        <f t="shared" si="61"/>
        <v>395854.25800000003</v>
      </c>
      <c r="T223" s="66"/>
    </row>
    <row r="224" spans="3:20" x14ac:dyDescent="0.25">
      <c r="C224" s="37">
        <v>2013</v>
      </c>
      <c r="D224" s="91" t="s">
        <v>36</v>
      </c>
      <c r="E224" s="16">
        <f t="shared" si="47"/>
        <v>399.57</v>
      </c>
      <c r="F224" s="26">
        <f t="shared" si="48"/>
        <v>926.04200000000003</v>
      </c>
      <c r="G224" s="26">
        <f t="shared" si="49"/>
        <v>1903.6279999999997</v>
      </c>
      <c r="H224" s="26">
        <f t="shared" si="50"/>
        <v>1973.2060000000004</v>
      </c>
      <c r="I224" s="26">
        <f t="shared" si="51"/>
        <v>4592.9250000000002</v>
      </c>
      <c r="J224" s="26">
        <f t="shared" si="52"/>
        <v>11903.124999999996</v>
      </c>
      <c r="K224" s="26">
        <f t="shared" si="53"/>
        <v>1361.8049999999996</v>
      </c>
      <c r="L224" s="26">
        <f t="shared" si="54"/>
        <v>1196.019</v>
      </c>
      <c r="M224" s="26">
        <f t="shared" si="55"/>
        <v>3448.6730000000002</v>
      </c>
      <c r="N224" s="26">
        <f t="shared" si="56"/>
        <v>1483.7379999999998</v>
      </c>
      <c r="O224" s="26">
        <f t="shared" si="57"/>
        <v>2331.1459999999997</v>
      </c>
      <c r="P224" s="26">
        <f t="shared" si="58"/>
        <v>164.00200000000001</v>
      </c>
      <c r="Q224" s="26">
        <f t="shared" si="59"/>
        <v>601.06299999999976</v>
      </c>
      <c r="R224" s="104">
        <f t="shared" si="60"/>
        <v>0</v>
      </c>
      <c r="S224" s="104">
        <f t="shared" si="61"/>
        <v>32284.941999999995</v>
      </c>
      <c r="T224" s="66"/>
    </row>
    <row r="225" spans="3:20" x14ac:dyDescent="0.25">
      <c r="C225" s="37"/>
      <c r="D225" s="91" t="s">
        <v>19</v>
      </c>
      <c r="E225" s="16">
        <f t="shared" si="47"/>
        <v>337.745</v>
      </c>
      <c r="F225" s="26">
        <f t="shared" si="48"/>
        <v>831.3499999999998</v>
      </c>
      <c r="G225" s="26">
        <f t="shared" si="49"/>
        <v>1595.4949999999994</v>
      </c>
      <c r="H225" s="26">
        <f t="shared" si="50"/>
        <v>1770.2639999999999</v>
      </c>
      <c r="I225" s="26">
        <f t="shared" si="51"/>
        <v>4068.643</v>
      </c>
      <c r="J225" s="26">
        <f t="shared" si="52"/>
        <v>9526.8650000000016</v>
      </c>
      <c r="K225" s="26">
        <f t="shared" si="53"/>
        <v>1200.9509999999996</v>
      </c>
      <c r="L225" s="26">
        <f t="shared" si="54"/>
        <v>1053.4389999999999</v>
      </c>
      <c r="M225" s="26">
        <f t="shared" si="55"/>
        <v>2933.8210000000004</v>
      </c>
      <c r="N225" s="26">
        <f t="shared" si="56"/>
        <v>1264.9349999999995</v>
      </c>
      <c r="O225" s="26">
        <f t="shared" si="57"/>
        <v>2112.3139999999999</v>
      </c>
      <c r="P225" s="26">
        <f t="shared" si="58"/>
        <v>148.21099999999996</v>
      </c>
      <c r="Q225" s="26">
        <f t="shared" si="59"/>
        <v>521.97699999999998</v>
      </c>
      <c r="R225" s="104">
        <f t="shared" si="60"/>
        <v>0</v>
      </c>
      <c r="S225" s="104">
        <f t="shared" si="61"/>
        <v>27366.01</v>
      </c>
      <c r="T225" s="66"/>
    </row>
    <row r="226" spans="3:20" x14ac:dyDescent="0.25">
      <c r="C226" s="37"/>
      <c r="D226" s="91" t="s">
        <v>20</v>
      </c>
      <c r="E226" s="16">
        <f t="shared" si="47"/>
        <v>365.58900000000006</v>
      </c>
      <c r="F226" s="26">
        <f t="shared" si="48"/>
        <v>873.29999999999984</v>
      </c>
      <c r="G226" s="26">
        <f t="shared" si="49"/>
        <v>1802.365</v>
      </c>
      <c r="H226" s="26">
        <f t="shared" si="50"/>
        <v>1886.1110000000001</v>
      </c>
      <c r="I226" s="26">
        <f t="shared" si="51"/>
        <v>4418.4340000000002</v>
      </c>
      <c r="J226" s="26">
        <f t="shared" si="52"/>
        <v>10436.419</v>
      </c>
      <c r="K226" s="26">
        <f t="shared" si="53"/>
        <v>1321.5360000000005</v>
      </c>
      <c r="L226" s="26">
        <f t="shared" si="54"/>
        <v>1162.2369999999999</v>
      </c>
      <c r="M226" s="26">
        <f t="shared" si="55"/>
        <v>3279.3790000000008</v>
      </c>
      <c r="N226" s="26">
        <f t="shared" si="56"/>
        <v>1267.9269999999997</v>
      </c>
      <c r="O226" s="26">
        <f t="shared" si="57"/>
        <v>2181.326</v>
      </c>
      <c r="P226" s="26">
        <f t="shared" si="58"/>
        <v>165.00199999999995</v>
      </c>
      <c r="Q226" s="26">
        <f t="shared" si="59"/>
        <v>563.94599999999991</v>
      </c>
      <c r="R226" s="104">
        <f t="shared" si="60"/>
        <v>0</v>
      </c>
      <c r="S226" s="104">
        <f t="shared" si="61"/>
        <v>29723.571000000004</v>
      </c>
      <c r="T226" s="66"/>
    </row>
    <row r="227" spans="3:20" x14ac:dyDescent="0.25">
      <c r="C227" s="37"/>
      <c r="D227" s="91" t="s">
        <v>21</v>
      </c>
      <c r="E227" s="16">
        <f t="shared" si="47"/>
        <v>375.49600000000009</v>
      </c>
      <c r="F227" s="26">
        <f t="shared" si="48"/>
        <v>788.25299999999993</v>
      </c>
      <c r="G227" s="26">
        <f t="shared" si="49"/>
        <v>1748.1550000000002</v>
      </c>
      <c r="H227" s="26">
        <f t="shared" si="50"/>
        <v>1780.731</v>
      </c>
      <c r="I227" s="26">
        <f t="shared" si="51"/>
        <v>4469.4549999999999</v>
      </c>
      <c r="J227" s="26">
        <f t="shared" si="52"/>
        <v>11395.383999999998</v>
      </c>
      <c r="K227" s="26">
        <f t="shared" si="53"/>
        <v>1345.4340000000004</v>
      </c>
      <c r="L227" s="26">
        <f t="shared" si="54"/>
        <v>1179.6489999999999</v>
      </c>
      <c r="M227" s="26">
        <f t="shared" si="55"/>
        <v>3301.8250000000003</v>
      </c>
      <c r="N227" s="26">
        <f t="shared" si="56"/>
        <v>1238.3849999999998</v>
      </c>
      <c r="O227" s="26">
        <f t="shared" si="57"/>
        <v>2188.4690000000001</v>
      </c>
      <c r="P227" s="26">
        <f t="shared" si="58"/>
        <v>152.71499999999997</v>
      </c>
      <c r="Q227" s="26">
        <f t="shared" si="59"/>
        <v>549.93100000000004</v>
      </c>
      <c r="R227" s="104">
        <f t="shared" si="60"/>
        <v>0</v>
      </c>
      <c r="S227" s="104">
        <f>SUM(E227:R227)</f>
        <v>30513.882000000001</v>
      </c>
      <c r="T227" s="66"/>
    </row>
    <row r="228" spans="3:20" x14ac:dyDescent="0.25">
      <c r="C228" s="37"/>
      <c r="D228" s="91" t="s">
        <v>22</v>
      </c>
      <c r="E228" s="16">
        <f t="shared" si="47"/>
        <v>379.81700000000006</v>
      </c>
      <c r="F228" s="26">
        <f t="shared" si="48"/>
        <v>845.04200000000014</v>
      </c>
      <c r="G228" s="26">
        <f t="shared" si="49"/>
        <v>1848.3329999999996</v>
      </c>
      <c r="H228" s="26">
        <f t="shared" si="50"/>
        <v>1808.3950000000004</v>
      </c>
      <c r="I228" s="26">
        <f t="shared" si="51"/>
        <v>4478.6990000000014</v>
      </c>
      <c r="J228" s="26">
        <f t="shared" si="52"/>
        <v>10383.308000000001</v>
      </c>
      <c r="K228" s="26">
        <f t="shared" si="53"/>
        <v>1304.0189999999996</v>
      </c>
      <c r="L228" s="26">
        <f t="shared" si="54"/>
        <v>1137.6420000000001</v>
      </c>
      <c r="M228" s="26">
        <f t="shared" si="55"/>
        <v>3277.8670000000002</v>
      </c>
      <c r="N228" s="26">
        <f t="shared" si="56"/>
        <v>1219.0720000000003</v>
      </c>
      <c r="O228" s="26">
        <f t="shared" si="57"/>
        <v>2106.665</v>
      </c>
      <c r="P228" s="26">
        <f t="shared" si="58"/>
        <v>143.333</v>
      </c>
      <c r="Q228" s="26">
        <f t="shared" si="59"/>
        <v>550.40999999999974</v>
      </c>
      <c r="R228" s="104">
        <f t="shared" si="60"/>
        <v>0</v>
      </c>
      <c r="S228" s="104">
        <f>SUM(E228:R228)</f>
        <v>29482.602000000003</v>
      </c>
      <c r="T228" s="66"/>
    </row>
    <row r="229" spans="3:20" x14ac:dyDescent="0.25">
      <c r="C229" s="37"/>
      <c r="D229" s="91" t="s">
        <v>23</v>
      </c>
      <c r="E229" s="16">
        <f t="shared" ref="E229" si="62">+S104</f>
        <v>346.79099999999994</v>
      </c>
      <c r="F229" s="26">
        <f t="shared" ref="F229" si="63">+R104</f>
        <v>808.25300000000004</v>
      </c>
      <c r="G229" s="26">
        <f t="shared" ref="G229" si="64">+Q104</f>
        <v>1704.1909999999998</v>
      </c>
      <c r="H229" s="26">
        <f t="shared" ref="H229" si="65">+SUM(N104:P104)</f>
        <v>1716.5509999999999</v>
      </c>
      <c r="I229" s="26">
        <f t="shared" ref="I229" si="66">+SUM(F104:I104)</f>
        <v>4230.1940000000004</v>
      </c>
      <c r="J229" s="26">
        <f t="shared" ref="J229" si="67">+E104</f>
        <v>9909.4969999999994</v>
      </c>
      <c r="K229" s="26">
        <f t="shared" ref="K229" si="68">+Z104</f>
        <v>1247.8880000000004</v>
      </c>
      <c r="L229" s="26">
        <f t="shared" ref="L229" si="69">+SUM(Y104,AA104:AB104)</f>
        <v>1066.991</v>
      </c>
      <c r="M229" s="26">
        <f t="shared" ref="M229" si="70">+SUM(J104:L104)</f>
        <v>3115.3249999999994</v>
      </c>
      <c r="N229" s="26">
        <f t="shared" ref="N229" si="71">+M104</f>
        <v>1174.0339999999997</v>
      </c>
      <c r="O229" s="26">
        <f t="shared" ref="O229" si="72">+SUM(U104:W104)</f>
        <v>1998.0230000000001</v>
      </c>
      <c r="P229" s="26">
        <f t="shared" ref="P229" si="73">+X104</f>
        <v>134.06100000000001</v>
      </c>
      <c r="Q229" s="26">
        <f t="shared" ref="Q229" si="74">+T104</f>
        <v>522.04100000000017</v>
      </c>
      <c r="R229" s="104">
        <f t="shared" ref="R229" si="75">+AC104</f>
        <v>0</v>
      </c>
      <c r="S229" s="104">
        <f>SUM(E229:R229)</f>
        <v>27973.840000000004</v>
      </c>
      <c r="T229" s="66"/>
    </row>
    <row r="230" spans="3:20" x14ac:dyDescent="0.25">
      <c r="C230" s="37"/>
      <c r="D230" s="117" t="s">
        <v>24</v>
      </c>
      <c r="E230" s="16">
        <f t="shared" ref="E230:E238" si="76">+S105</f>
        <v>354.51300000000009</v>
      </c>
      <c r="F230" s="26">
        <f t="shared" ref="F230:F238" si="77">+R105</f>
        <v>811.0949999999998</v>
      </c>
      <c r="G230" s="26">
        <f t="shared" ref="G230:G238" si="78">+Q105</f>
        <v>1714.4640000000002</v>
      </c>
      <c r="H230" s="26">
        <f t="shared" ref="H230:H238" si="79">+SUM(N105:P105)</f>
        <v>1718.5060000000003</v>
      </c>
      <c r="I230" s="26">
        <f t="shared" ref="I230:I238" si="80">+SUM(F105:I105)</f>
        <v>4335.4630000000006</v>
      </c>
      <c r="J230" s="26">
        <f t="shared" ref="J230:J238" si="81">+E105</f>
        <v>10546.743999999999</v>
      </c>
      <c r="K230" s="26">
        <f t="shared" ref="K230:K238" si="82">+Z105</f>
        <v>1272.8500000000001</v>
      </c>
      <c r="L230" s="26">
        <f t="shared" ref="L230:L238" si="83">+SUM(Y105,AA105:AB105)</f>
        <v>1121.0409999999999</v>
      </c>
      <c r="M230" s="26">
        <f t="shared" ref="M230:M238" si="84">+SUM(J105:L105)</f>
        <v>3134.8590000000008</v>
      </c>
      <c r="N230" s="26">
        <f t="shared" ref="N230:N238" si="85">+M105</f>
        <v>1219.3029999999999</v>
      </c>
      <c r="O230" s="26">
        <f t="shared" ref="O230:O238" si="86">+SUM(U105:W105)</f>
        <v>2022.692</v>
      </c>
      <c r="P230" s="26">
        <f t="shared" ref="P230:P238" si="87">+X105</f>
        <v>145.08199999999999</v>
      </c>
      <c r="Q230" s="26">
        <f t="shared" ref="Q230:Q238" si="88">+T105</f>
        <v>520.94799999999998</v>
      </c>
      <c r="R230" s="104">
        <f t="shared" ref="R230:R238" si="89">+AC105</f>
        <v>0</v>
      </c>
      <c r="S230" s="104">
        <f t="shared" ref="S230:S231" si="90">SUM(E230:R230)</f>
        <v>28917.559999999998</v>
      </c>
      <c r="T230" s="66"/>
    </row>
    <row r="231" spans="3:20" x14ac:dyDescent="0.25">
      <c r="C231" s="37"/>
      <c r="D231" s="117" t="s">
        <v>25</v>
      </c>
      <c r="E231" s="16">
        <f t="shared" si="76"/>
        <v>353.20400000000001</v>
      </c>
      <c r="F231" s="26">
        <f t="shared" si="77"/>
        <v>786.51099999999997</v>
      </c>
      <c r="G231" s="26">
        <f t="shared" si="78"/>
        <v>1721.2490000000003</v>
      </c>
      <c r="H231" s="26">
        <f t="shared" si="79"/>
        <v>1721.155</v>
      </c>
      <c r="I231" s="26">
        <f t="shared" si="80"/>
        <v>4344.9740000000002</v>
      </c>
      <c r="J231" s="26">
        <f t="shared" si="81"/>
        <v>10445.319000000003</v>
      </c>
      <c r="K231" s="26">
        <f t="shared" si="82"/>
        <v>1297.5400000000004</v>
      </c>
      <c r="L231" s="26">
        <f t="shared" si="83"/>
        <v>1154.415</v>
      </c>
      <c r="M231" s="26">
        <f t="shared" si="84"/>
        <v>3234.6750000000002</v>
      </c>
      <c r="N231" s="26">
        <f t="shared" si="85"/>
        <v>1208.9149999999995</v>
      </c>
      <c r="O231" s="26">
        <f t="shared" si="86"/>
        <v>2106.4110000000001</v>
      </c>
      <c r="P231" s="26">
        <f t="shared" si="87"/>
        <v>141.91799999999998</v>
      </c>
      <c r="Q231" s="26">
        <f t="shared" si="88"/>
        <v>514.10699999999997</v>
      </c>
      <c r="R231" s="104">
        <f t="shared" si="89"/>
        <v>0</v>
      </c>
      <c r="S231" s="104">
        <f t="shared" si="90"/>
        <v>29030.393000000007</v>
      </c>
      <c r="T231" s="66"/>
    </row>
    <row r="232" spans="3:20" x14ac:dyDescent="0.25">
      <c r="C232" s="37"/>
      <c r="D232" s="117" t="s">
        <v>26</v>
      </c>
      <c r="E232" s="16">
        <f t="shared" si="76"/>
        <v>320.97299999999984</v>
      </c>
      <c r="F232" s="26">
        <f t="shared" si="77"/>
        <v>693.21400000000006</v>
      </c>
      <c r="G232" s="26">
        <f t="shared" si="78"/>
        <v>1514.4540000000002</v>
      </c>
      <c r="H232" s="26">
        <f t="shared" si="79"/>
        <v>1573.4379999999999</v>
      </c>
      <c r="I232" s="26">
        <f t="shared" si="80"/>
        <v>3925.2240000000002</v>
      </c>
      <c r="J232" s="26">
        <f t="shared" si="81"/>
        <v>9201.0530000000035</v>
      </c>
      <c r="K232" s="26">
        <f t="shared" si="82"/>
        <v>1162.9059999999997</v>
      </c>
      <c r="L232" s="26">
        <f t="shared" si="83"/>
        <v>1026.0419999999999</v>
      </c>
      <c r="M232" s="26">
        <f t="shared" si="84"/>
        <v>2811.5649999999996</v>
      </c>
      <c r="N232" s="26">
        <f t="shared" si="85"/>
        <v>1105.9760000000003</v>
      </c>
      <c r="O232" s="26">
        <f t="shared" si="86"/>
        <v>1842.6589999999997</v>
      </c>
      <c r="P232" s="26">
        <f t="shared" si="87"/>
        <v>130.61100000000005</v>
      </c>
      <c r="Q232" s="26">
        <f t="shared" si="88"/>
        <v>469.39500000000004</v>
      </c>
      <c r="R232" s="104">
        <f t="shared" si="89"/>
        <v>0</v>
      </c>
      <c r="S232" s="104">
        <f t="shared" ref="S232:S236" si="91">SUM(E232:R232)</f>
        <v>25777.510000000002</v>
      </c>
      <c r="T232" s="66"/>
    </row>
    <row r="233" spans="3:20" x14ac:dyDescent="0.25">
      <c r="C233" s="37"/>
      <c r="D233" s="122" t="s">
        <v>27</v>
      </c>
      <c r="E233" s="16">
        <f t="shared" si="76"/>
        <v>346.28299999999996</v>
      </c>
      <c r="F233" s="26">
        <f t="shared" si="77"/>
        <v>744.37300000000005</v>
      </c>
      <c r="G233" s="26">
        <f t="shared" si="78"/>
        <v>1649.933</v>
      </c>
      <c r="H233" s="26">
        <f t="shared" si="79"/>
        <v>1690.9939999999997</v>
      </c>
      <c r="I233" s="26">
        <f t="shared" si="80"/>
        <v>4268.5079999999998</v>
      </c>
      <c r="J233" s="26">
        <f t="shared" si="81"/>
        <v>11580.562999999998</v>
      </c>
      <c r="K233" s="26">
        <f t="shared" si="82"/>
        <v>1290.277</v>
      </c>
      <c r="L233" s="26">
        <f t="shared" si="83"/>
        <v>1137.848</v>
      </c>
      <c r="M233" s="26">
        <f t="shared" si="84"/>
        <v>3222.2429999999999</v>
      </c>
      <c r="N233" s="26">
        <f t="shared" si="85"/>
        <v>1215.3529999999998</v>
      </c>
      <c r="O233" s="26">
        <f t="shared" si="86"/>
        <v>2057.1789999999996</v>
      </c>
      <c r="P233" s="26">
        <f t="shared" si="87"/>
        <v>154.411</v>
      </c>
      <c r="Q233" s="26">
        <f t="shared" si="88"/>
        <v>523.4129999999999</v>
      </c>
      <c r="R233" s="104">
        <f t="shared" si="89"/>
        <v>0</v>
      </c>
      <c r="S233" s="104">
        <f t="shared" si="91"/>
        <v>29881.377999999993</v>
      </c>
      <c r="T233" s="66"/>
    </row>
    <row r="234" spans="3:20" x14ac:dyDescent="0.25">
      <c r="C234" s="37"/>
      <c r="D234" s="122" t="s">
        <v>28</v>
      </c>
      <c r="E234" s="16">
        <f t="shared" si="76"/>
        <v>332.45099999999991</v>
      </c>
      <c r="F234" s="26">
        <f t="shared" si="77"/>
        <v>714.75400000000013</v>
      </c>
      <c r="G234" s="26">
        <f t="shared" si="78"/>
        <v>1548.3540000000005</v>
      </c>
      <c r="H234" s="26">
        <f t="shared" si="79"/>
        <v>1606.1699999999998</v>
      </c>
      <c r="I234" s="26">
        <f t="shared" si="80"/>
        <v>4159.8270000000011</v>
      </c>
      <c r="J234" s="26">
        <f t="shared" si="81"/>
        <v>10236.972000000002</v>
      </c>
      <c r="K234" s="26">
        <f t="shared" si="82"/>
        <v>1221.8150000000005</v>
      </c>
      <c r="L234" s="26">
        <f t="shared" si="83"/>
        <v>1067.4779999999996</v>
      </c>
      <c r="M234" s="26">
        <f t="shared" si="84"/>
        <v>3096.9760000000015</v>
      </c>
      <c r="N234" s="26">
        <f t="shared" si="85"/>
        <v>1131.9929999999999</v>
      </c>
      <c r="O234" s="26">
        <f t="shared" si="86"/>
        <v>1949.6129999999998</v>
      </c>
      <c r="P234" s="26">
        <f t="shared" si="87"/>
        <v>146.66900000000004</v>
      </c>
      <c r="Q234" s="26">
        <f t="shared" si="88"/>
        <v>506.15299999999991</v>
      </c>
      <c r="R234" s="104">
        <f t="shared" si="89"/>
        <v>0</v>
      </c>
      <c r="S234" s="104">
        <f t="shared" si="91"/>
        <v>27719.225000000002</v>
      </c>
      <c r="T234" s="66"/>
    </row>
    <row r="235" spans="3:20" x14ac:dyDescent="0.25">
      <c r="C235" s="37"/>
      <c r="D235" s="122" t="s">
        <v>29</v>
      </c>
      <c r="E235" s="16">
        <f t="shared" si="76"/>
        <v>339.21899999999999</v>
      </c>
      <c r="F235" s="26">
        <f t="shared" si="77"/>
        <v>778.06699999999989</v>
      </c>
      <c r="G235" s="26">
        <f t="shared" si="78"/>
        <v>1662.3390000000002</v>
      </c>
      <c r="H235" s="26">
        <f t="shared" si="79"/>
        <v>1794.6389999999999</v>
      </c>
      <c r="I235" s="26">
        <f t="shared" si="80"/>
        <v>4363.0420000000004</v>
      </c>
      <c r="J235" s="26">
        <f t="shared" si="81"/>
        <v>9715.0379999999986</v>
      </c>
      <c r="K235" s="26">
        <f t="shared" si="82"/>
        <v>1322.2850000000001</v>
      </c>
      <c r="L235" s="26">
        <f t="shared" si="83"/>
        <v>1146.1009999999999</v>
      </c>
      <c r="M235" s="26">
        <f t="shared" si="84"/>
        <v>3390.5670000000005</v>
      </c>
      <c r="N235" s="26">
        <f t="shared" si="85"/>
        <v>1240.7109999999996</v>
      </c>
      <c r="O235" s="26">
        <f t="shared" si="86"/>
        <v>2109.4229999999998</v>
      </c>
      <c r="P235" s="26">
        <f t="shared" si="87"/>
        <v>157.16400000000002</v>
      </c>
      <c r="Q235" s="26">
        <f t="shared" si="88"/>
        <v>571.03000000000009</v>
      </c>
      <c r="R235" s="104">
        <f t="shared" si="89"/>
        <v>0</v>
      </c>
      <c r="S235" s="104">
        <f t="shared" si="91"/>
        <v>28589.624999999993</v>
      </c>
      <c r="T235" s="66"/>
    </row>
    <row r="236" spans="3:20" ht="15.75" thickBot="1" x14ac:dyDescent="0.3">
      <c r="C236" s="37" t="s">
        <v>80</v>
      </c>
      <c r="D236" s="122"/>
      <c r="E236" s="92">
        <f t="shared" si="76"/>
        <v>4231.7809999999999</v>
      </c>
      <c r="F236" s="69">
        <f t="shared" si="77"/>
        <v>9553.6829999999991</v>
      </c>
      <c r="G236" s="69">
        <f t="shared" si="78"/>
        <v>20326.281999999999</v>
      </c>
      <c r="H236" s="69">
        <f t="shared" si="79"/>
        <v>20954.525999999998</v>
      </c>
      <c r="I236" s="69">
        <f t="shared" si="80"/>
        <v>51068.323000000004</v>
      </c>
      <c r="J236" s="69">
        <f t="shared" si="81"/>
        <v>124368.435</v>
      </c>
      <c r="K236" s="69">
        <f t="shared" si="82"/>
        <v>15089.084000000001</v>
      </c>
      <c r="L236" s="69">
        <f t="shared" si="83"/>
        <v>13233.523999999999</v>
      </c>
      <c r="M236" s="69">
        <f t="shared" si="84"/>
        <v>37245.296000000002</v>
      </c>
      <c r="N236" s="69">
        <f t="shared" si="85"/>
        <v>13864.757</v>
      </c>
      <c r="O236" s="69">
        <f t="shared" si="86"/>
        <v>19023.635999999999</v>
      </c>
      <c r="P236" s="69">
        <f t="shared" si="87"/>
        <v>1357.6110000000003</v>
      </c>
      <c r="Q236" s="69">
        <f t="shared" si="88"/>
        <v>6382.7579999999998</v>
      </c>
      <c r="R236" s="107">
        <f t="shared" si="89"/>
        <v>0</v>
      </c>
      <c r="S236" s="107">
        <f t="shared" si="91"/>
        <v>336699.69599999994</v>
      </c>
      <c r="T236" s="66"/>
    </row>
    <row r="237" spans="3:20" x14ac:dyDescent="0.25">
      <c r="C237" s="34">
        <v>2014</v>
      </c>
      <c r="D237" s="102" t="s">
        <v>36</v>
      </c>
      <c r="E237" s="14">
        <f t="shared" si="76"/>
        <v>331.45399999999995</v>
      </c>
      <c r="F237" s="22">
        <f t="shared" si="77"/>
        <v>700.68</v>
      </c>
      <c r="G237" s="22">
        <f t="shared" si="78"/>
        <v>1462.4289999999996</v>
      </c>
      <c r="H237" s="22">
        <f t="shared" si="79"/>
        <v>1680.5399999999997</v>
      </c>
      <c r="I237" s="22">
        <f t="shared" si="80"/>
        <v>4267.0759999999991</v>
      </c>
      <c r="J237" s="22">
        <f t="shared" si="81"/>
        <v>10327.249000000003</v>
      </c>
      <c r="K237" s="22">
        <f t="shared" si="82"/>
        <v>1248.0380000000002</v>
      </c>
      <c r="L237" s="22">
        <f t="shared" si="83"/>
        <v>1085.3140000000001</v>
      </c>
      <c r="M237" s="22">
        <f t="shared" si="84"/>
        <v>3251.333000000001</v>
      </c>
      <c r="N237" s="22">
        <f t="shared" si="85"/>
        <v>1219.0310000000002</v>
      </c>
      <c r="O237" s="22">
        <f t="shared" si="86"/>
        <v>1986.2949999999996</v>
      </c>
      <c r="P237" s="22">
        <f t="shared" si="87"/>
        <v>151.39999999999998</v>
      </c>
      <c r="Q237" s="22">
        <f t="shared" si="88"/>
        <v>502.46399999999994</v>
      </c>
      <c r="R237" s="15">
        <f t="shared" si="89"/>
        <v>0</v>
      </c>
      <c r="S237" s="15">
        <f>SUM(E237:R237)</f>
        <v>28213.303</v>
      </c>
      <c r="T237" s="66"/>
    </row>
    <row r="238" spans="3:20" x14ac:dyDescent="0.25">
      <c r="C238" s="37"/>
      <c r="D238" s="122" t="s">
        <v>19</v>
      </c>
      <c r="E238" s="16">
        <f t="shared" si="76"/>
        <v>290.68400000000003</v>
      </c>
      <c r="F238" s="26">
        <f t="shared" si="77"/>
        <v>639.75299999999993</v>
      </c>
      <c r="G238" s="26">
        <f t="shared" si="78"/>
        <v>1294.8539999999998</v>
      </c>
      <c r="H238" s="26">
        <f t="shared" si="79"/>
        <v>1486.3910000000001</v>
      </c>
      <c r="I238" s="26">
        <f t="shared" si="80"/>
        <v>3838.5579999999995</v>
      </c>
      <c r="J238" s="26">
        <f t="shared" si="81"/>
        <v>8622.7590000000018</v>
      </c>
      <c r="K238" s="26">
        <f t="shared" si="82"/>
        <v>1100.7490000000005</v>
      </c>
      <c r="L238" s="26">
        <f t="shared" si="83"/>
        <v>960.91199999999992</v>
      </c>
      <c r="M238" s="26">
        <f t="shared" si="84"/>
        <v>2818.2490000000007</v>
      </c>
      <c r="N238" s="26">
        <f t="shared" si="85"/>
        <v>1134.6180000000004</v>
      </c>
      <c r="O238" s="26">
        <f t="shared" si="86"/>
        <v>1804.7889999999998</v>
      </c>
      <c r="P238" s="26">
        <f t="shared" si="87"/>
        <v>127.37400000000001</v>
      </c>
      <c r="Q238" s="26">
        <f t="shared" si="88"/>
        <v>433.7729999999998</v>
      </c>
      <c r="R238" s="104">
        <f t="shared" si="89"/>
        <v>0</v>
      </c>
      <c r="S238" s="104">
        <f>SUM(E238:R238)</f>
        <v>24553.463000000003</v>
      </c>
      <c r="T238" s="66"/>
    </row>
    <row r="239" spans="3:20" x14ac:dyDescent="0.25">
      <c r="C239" s="37"/>
      <c r="D239" s="122" t="s">
        <v>20</v>
      </c>
      <c r="E239" s="16">
        <f t="shared" ref="E239:E246" si="92">+S114</f>
        <v>314.56299999999999</v>
      </c>
      <c r="F239" s="26">
        <f t="shared" ref="F239:F246" si="93">+R114</f>
        <v>657.95899999999983</v>
      </c>
      <c r="G239" s="26">
        <f t="shared" ref="G239:G246" si="94">+Q114</f>
        <v>1484.6579999999997</v>
      </c>
      <c r="H239" s="26">
        <f t="shared" ref="H239:H246" si="95">+SUM(N114:P114)</f>
        <v>1590.252</v>
      </c>
      <c r="I239" s="26">
        <f t="shared" ref="I239:I246" si="96">+SUM(F114:I114)</f>
        <v>3975.4890000000005</v>
      </c>
      <c r="J239" s="26">
        <f t="shared" ref="J239:J246" si="97">+E114</f>
        <v>10083.838</v>
      </c>
      <c r="K239" s="26">
        <f t="shared" ref="K239:K246" si="98">+Z114</f>
        <v>1245.1879999999999</v>
      </c>
      <c r="L239" s="26">
        <f t="shared" ref="L239:L246" si="99">+SUM(Y114,AA114:AB114)</f>
        <v>1121.4199999999998</v>
      </c>
      <c r="M239" s="26">
        <f t="shared" ref="M239:M246" si="100">+SUM(J114:L114)</f>
        <v>3089.4310000000005</v>
      </c>
      <c r="N239" s="26">
        <f t="shared" ref="N239:N246" si="101">+M114</f>
        <v>1202.8109999999999</v>
      </c>
      <c r="O239" s="26">
        <f t="shared" ref="O239:O246" si="102">+SUM(U114:W114)</f>
        <v>1931.857</v>
      </c>
      <c r="P239" s="26">
        <f t="shared" ref="P239:P246" si="103">+X114</f>
        <v>144.46299999999999</v>
      </c>
      <c r="Q239" s="26">
        <f t="shared" ref="Q239:Q246" si="104">+T114</f>
        <v>499.00399999999996</v>
      </c>
      <c r="R239" s="104">
        <f t="shared" ref="R239:R246" si="105">+AC114</f>
        <v>0</v>
      </c>
      <c r="S239" s="104">
        <f t="shared" ref="S239:S246" si="106">SUM(E239:R239)</f>
        <v>27340.932999999997</v>
      </c>
      <c r="T239" s="66"/>
    </row>
    <row r="240" spans="3:20" x14ac:dyDescent="0.25">
      <c r="C240" s="37"/>
      <c r="D240" s="130" t="s">
        <v>21</v>
      </c>
      <c r="E240" s="16">
        <f t="shared" si="92"/>
        <v>45.673999999999999</v>
      </c>
      <c r="F240" s="26">
        <f t="shared" si="93"/>
        <v>532.33199999999988</v>
      </c>
      <c r="G240" s="26">
        <f t="shared" si="94"/>
        <v>1364.0620000000001</v>
      </c>
      <c r="H240" s="26">
        <f t="shared" si="95"/>
        <v>1448.7359999999999</v>
      </c>
      <c r="I240" s="26">
        <f t="shared" si="96"/>
        <v>3624.9359999999997</v>
      </c>
      <c r="J240" s="26">
        <f t="shared" si="97"/>
        <v>9590.117000000002</v>
      </c>
      <c r="K240" s="26">
        <f t="shared" si="98"/>
        <v>1154.3419999999996</v>
      </c>
      <c r="L240" s="26">
        <f t="shared" si="99"/>
        <v>1038.2240000000002</v>
      </c>
      <c r="M240" s="26">
        <f t="shared" si="100"/>
        <v>2684.299</v>
      </c>
      <c r="N240" s="26">
        <f t="shared" si="101"/>
        <v>1039.2650000000001</v>
      </c>
      <c r="O240" s="26">
        <f t="shared" si="102"/>
        <v>1772.1589999999997</v>
      </c>
      <c r="P240" s="26">
        <f t="shared" si="103"/>
        <v>106.163</v>
      </c>
      <c r="Q240" s="26">
        <f t="shared" si="104"/>
        <v>371.88299999999992</v>
      </c>
      <c r="R240" s="104">
        <f t="shared" si="105"/>
        <v>0</v>
      </c>
      <c r="S240" s="104">
        <f t="shared" si="106"/>
        <v>24772.192000000003</v>
      </c>
      <c r="T240" s="66"/>
    </row>
    <row r="241" spans="3:20" x14ac:dyDescent="0.25">
      <c r="C241" s="37"/>
      <c r="D241" s="130" t="s">
        <v>22</v>
      </c>
      <c r="E241" s="16">
        <f t="shared" si="92"/>
        <v>3.198</v>
      </c>
      <c r="F241" s="26">
        <f t="shared" si="93"/>
        <v>168.19899999999998</v>
      </c>
      <c r="G241" s="26">
        <f t="shared" si="94"/>
        <v>1346.4029999999996</v>
      </c>
      <c r="H241" s="26">
        <f t="shared" si="95"/>
        <v>1411.4259999999999</v>
      </c>
      <c r="I241" s="26">
        <f t="shared" si="96"/>
        <v>3735.6140000000005</v>
      </c>
      <c r="J241" s="26">
        <f t="shared" si="97"/>
        <v>9439.426999999996</v>
      </c>
      <c r="K241" s="26">
        <f t="shared" si="98"/>
        <v>1142.9339999999997</v>
      </c>
      <c r="L241" s="26">
        <f t="shared" si="99"/>
        <v>1013.7429999999999</v>
      </c>
      <c r="M241" s="26">
        <f t="shared" si="100"/>
        <v>2627.047</v>
      </c>
      <c r="N241" s="26">
        <f t="shared" si="101"/>
        <v>552.40199999999993</v>
      </c>
      <c r="O241" s="26">
        <f t="shared" si="102"/>
        <v>1743.0340000000001</v>
      </c>
      <c r="P241" s="26">
        <f t="shared" si="103"/>
        <v>23.893000000000001</v>
      </c>
      <c r="Q241" s="26">
        <f t="shared" si="104"/>
        <v>15.273999999999999</v>
      </c>
      <c r="R241" s="104">
        <f t="shared" si="105"/>
        <v>0</v>
      </c>
      <c r="S241" s="104">
        <f t="shared" si="106"/>
        <v>23222.593999999994</v>
      </c>
      <c r="T241" s="66"/>
    </row>
    <row r="242" spans="3:20" x14ac:dyDescent="0.25">
      <c r="C242" s="37"/>
      <c r="D242" s="130" t="s">
        <v>23</v>
      </c>
      <c r="E242" s="16">
        <f t="shared" si="92"/>
        <v>2.6659999999999999</v>
      </c>
      <c r="F242" s="26">
        <f t="shared" si="93"/>
        <v>6.133</v>
      </c>
      <c r="G242" s="26">
        <f t="shared" si="94"/>
        <v>17.504000000000001</v>
      </c>
      <c r="H242" s="26">
        <f t="shared" si="95"/>
        <v>689.91699999999992</v>
      </c>
      <c r="I242" s="26">
        <f t="shared" si="96"/>
        <v>3746.8240000000001</v>
      </c>
      <c r="J242" s="26">
        <f t="shared" si="97"/>
        <v>9578.3060000000005</v>
      </c>
      <c r="K242" s="26">
        <f t="shared" si="98"/>
        <v>1226.5639999999999</v>
      </c>
      <c r="L242" s="26">
        <f t="shared" si="99"/>
        <v>1015.298</v>
      </c>
      <c r="M242" s="26">
        <f t="shared" si="100"/>
        <v>1792.2749999999996</v>
      </c>
      <c r="N242" s="26">
        <f t="shared" si="101"/>
        <v>10.803999999999998</v>
      </c>
      <c r="O242" s="26">
        <f t="shared" si="102"/>
        <v>396.95399999999995</v>
      </c>
      <c r="P242" s="26">
        <f t="shared" si="103"/>
        <v>22.901</v>
      </c>
      <c r="Q242" s="26">
        <f t="shared" si="104"/>
        <v>17.292999999999999</v>
      </c>
      <c r="R242" s="104">
        <f t="shared" si="105"/>
        <v>0</v>
      </c>
      <c r="S242" s="104">
        <f t="shared" si="106"/>
        <v>18523.439000000006</v>
      </c>
      <c r="T242" s="66"/>
    </row>
    <row r="243" spans="3:20" x14ac:dyDescent="0.25">
      <c r="C243" s="37"/>
      <c r="D243" s="130" t="s">
        <v>24</v>
      </c>
      <c r="E243" s="16">
        <f t="shared" si="92"/>
        <v>5.085</v>
      </c>
      <c r="F243" s="26">
        <f t="shared" si="93"/>
        <v>9.7160000000000011</v>
      </c>
      <c r="G243" s="26">
        <f t="shared" si="94"/>
        <v>9.84</v>
      </c>
      <c r="H243" s="26">
        <f t="shared" si="95"/>
        <v>15.564</v>
      </c>
      <c r="I243" s="26">
        <f t="shared" si="96"/>
        <v>652.36200000000008</v>
      </c>
      <c r="J243" s="26">
        <f t="shared" si="97"/>
        <v>9993.900999999998</v>
      </c>
      <c r="K243" s="26">
        <f t="shared" si="98"/>
        <v>989.71699999999976</v>
      </c>
      <c r="L243" s="26">
        <f t="shared" si="99"/>
        <v>402.30800000000005</v>
      </c>
      <c r="M243" s="26">
        <f t="shared" si="100"/>
        <v>65.936999999999998</v>
      </c>
      <c r="N243" s="26">
        <f t="shared" si="101"/>
        <v>14.157</v>
      </c>
      <c r="O243" s="26">
        <f t="shared" si="102"/>
        <v>13.677</v>
      </c>
      <c r="P243" s="26">
        <f t="shared" si="103"/>
        <v>22.681999999999999</v>
      </c>
      <c r="Q243" s="26">
        <f t="shared" si="104"/>
        <v>19.560999999999996</v>
      </c>
      <c r="R243" s="104">
        <f t="shared" si="105"/>
        <v>0</v>
      </c>
      <c r="S243" s="104">
        <f t="shared" si="106"/>
        <v>12214.507</v>
      </c>
    </row>
    <row r="244" spans="3:20" x14ac:dyDescent="0.25">
      <c r="C244" s="37"/>
      <c r="D244" s="130" t="s">
        <v>25</v>
      </c>
      <c r="E244" s="16">
        <f t="shared" si="92"/>
        <v>7.9230000000000009</v>
      </c>
      <c r="F244" s="26">
        <f t="shared" si="93"/>
        <v>10.443</v>
      </c>
      <c r="G244" s="26">
        <f t="shared" si="94"/>
        <v>2.512</v>
      </c>
      <c r="H244" s="26">
        <f t="shared" si="95"/>
        <v>17.473000000000003</v>
      </c>
      <c r="I244" s="26">
        <f t="shared" si="96"/>
        <v>49.431000000000012</v>
      </c>
      <c r="J244" s="26">
        <f t="shared" si="97"/>
        <v>2720.2499999999986</v>
      </c>
      <c r="K244" s="26">
        <f t="shared" si="98"/>
        <v>8.1590000000000007</v>
      </c>
      <c r="L244" s="26">
        <f t="shared" si="99"/>
        <v>20.400000000000002</v>
      </c>
      <c r="M244" s="26">
        <f t="shared" si="100"/>
        <v>91.673000000000002</v>
      </c>
      <c r="N244" s="26">
        <f t="shared" si="101"/>
        <v>21.446000000000002</v>
      </c>
      <c r="O244" s="26">
        <f t="shared" si="102"/>
        <v>10.532999999999998</v>
      </c>
      <c r="P244" s="26">
        <f t="shared" si="103"/>
        <v>3.0579999999999998</v>
      </c>
      <c r="Q244" s="26">
        <f t="shared" si="104"/>
        <v>22.826000000000001</v>
      </c>
      <c r="R244" s="104">
        <f t="shared" si="105"/>
        <v>0</v>
      </c>
      <c r="S244" s="104">
        <f t="shared" si="106"/>
        <v>2986.126999999999</v>
      </c>
    </row>
    <row r="245" spans="3:20" x14ac:dyDescent="0.25">
      <c r="C245" s="37"/>
      <c r="D245" s="130" t="s">
        <v>26</v>
      </c>
      <c r="E245" s="16">
        <f t="shared" si="92"/>
        <v>12.073</v>
      </c>
      <c r="F245" s="26">
        <f t="shared" si="93"/>
        <v>11.4</v>
      </c>
      <c r="G245" s="26">
        <f t="shared" si="94"/>
        <v>2.3540000000000001</v>
      </c>
      <c r="H245" s="26">
        <f t="shared" si="95"/>
        <v>7.8409999999999993</v>
      </c>
      <c r="I245" s="26">
        <f t="shared" si="96"/>
        <v>51.207000000000008</v>
      </c>
      <c r="J245" s="26">
        <f t="shared" si="97"/>
        <v>38.527999999999999</v>
      </c>
      <c r="K245" s="26">
        <f t="shared" si="98"/>
        <v>0.76000000000000012</v>
      </c>
      <c r="L245" s="26">
        <f t="shared" si="99"/>
        <v>23.661999999999999</v>
      </c>
      <c r="M245" s="26">
        <f t="shared" si="100"/>
        <v>92.132000000000005</v>
      </c>
      <c r="N245" s="26">
        <f t="shared" si="101"/>
        <v>24.306999999999995</v>
      </c>
      <c r="O245" s="26">
        <f t="shared" si="102"/>
        <v>4.93</v>
      </c>
      <c r="P245" s="26">
        <f t="shared" si="103"/>
        <v>5.5E-2</v>
      </c>
      <c r="Q245" s="26">
        <f t="shared" si="104"/>
        <v>22.505000000000003</v>
      </c>
      <c r="R245" s="104">
        <f t="shared" si="105"/>
        <v>0</v>
      </c>
      <c r="S245" s="104">
        <f t="shared" si="106"/>
        <v>291.75400000000002</v>
      </c>
    </row>
    <row r="246" spans="3:20" ht="15.75" thickBot="1" x14ac:dyDescent="0.3">
      <c r="C246" s="27" t="s">
        <v>82</v>
      </c>
      <c r="D246" s="103"/>
      <c r="E246" s="29">
        <f t="shared" si="92"/>
        <v>1013.3199999999999</v>
      </c>
      <c r="F246" s="31">
        <f t="shared" si="93"/>
        <v>2736.6149999999998</v>
      </c>
      <c r="G246" s="31">
        <f t="shared" si="94"/>
        <v>6984.6159999999982</v>
      </c>
      <c r="H246" s="31">
        <f t="shared" si="95"/>
        <v>8348.14</v>
      </c>
      <c r="I246" s="31">
        <f t="shared" si="96"/>
        <v>23941.496999999999</v>
      </c>
      <c r="J246" s="31">
        <f t="shared" si="97"/>
        <v>70394.375</v>
      </c>
      <c r="K246" s="31">
        <f t="shared" si="98"/>
        <v>8116.451</v>
      </c>
      <c r="L246" s="31">
        <f t="shared" si="99"/>
        <v>6681.280999999999</v>
      </c>
      <c r="M246" s="31">
        <f t="shared" si="100"/>
        <v>16512.376</v>
      </c>
      <c r="N246" s="31">
        <f t="shared" si="101"/>
        <v>5218.8410000000003</v>
      </c>
      <c r="O246" s="31">
        <f t="shared" si="102"/>
        <v>9664.2279999999992</v>
      </c>
      <c r="P246" s="31">
        <f t="shared" si="103"/>
        <v>601.98899999999992</v>
      </c>
      <c r="Q246" s="31">
        <f t="shared" si="104"/>
        <v>1904.5829999999996</v>
      </c>
      <c r="R246" s="105">
        <f t="shared" si="105"/>
        <v>0</v>
      </c>
      <c r="S246" s="105">
        <f t="shared" si="106"/>
        <v>162118.31200000001</v>
      </c>
      <c r="T246" s="66"/>
    </row>
    <row r="247" spans="3:20" ht="15.75" thickBot="1" x14ac:dyDescent="0.3">
      <c r="C247" s="67"/>
      <c r="D247" s="68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6"/>
    </row>
    <row r="248" spans="3:20" ht="15.75" thickBot="1" x14ac:dyDescent="0.3">
      <c r="C248" s="73" t="s">
        <v>81</v>
      </c>
      <c r="D248" s="72"/>
      <c r="E248" s="100">
        <f>+SUM(E243:E245)/SUM(E230:E232)-1</f>
        <v>-0.97561850508899672</v>
      </c>
      <c r="F248" s="78">
        <f>+SUM(F243:F245)/SUM(F230:F232)-1</f>
        <v>-0.98622371028714606</v>
      </c>
      <c r="G248" s="78">
        <f t="shared" ref="G248:Q248" si="107">+SUM(G243:G245)/SUM(G230:G232)-1</f>
        <v>-0.99702919113637989</v>
      </c>
      <c r="H248" s="78">
        <f t="shared" si="107"/>
        <v>-0.99184576247147727</v>
      </c>
      <c r="I248" s="78">
        <f t="shared" si="107"/>
        <v>-0.94026493335018291</v>
      </c>
      <c r="J248" s="78">
        <f t="shared" si="107"/>
        <v>-0.57762958284928279</v>
      </c>
      <c r="K248" s="78">
        <f t="shared" si="107"/>
        <v>-0.73250553934110774</v>
      </c>
      <c r="L248" s="78">
        <f t="shared" si="107"/>
        <v>-0.86479773726956677</v>
      </c>
      <c r="M248" s="78">
        <f t="shared" si="107"/>
        <v>-0.9727982456130797</v>
      </c>
      <c r="N248" s="78">
        <f t="shared" si="107"/>
        <v>-0.98304846875977947</v>
      </c>
      <c r="O248" s="78">
        <f t="shared" si="107"/>
        <v>-0.99512036815934723</v>
      </c>
      <c r="P248" s="78">
        <f t="shared" si="107"/>
        <v>-0.93823199101556232</v>
      </c>
      <c r="Q248" s="78">
        <f t="shared" si="107"/>
        <v>-0.95686662900063146</v>
      </c>
      <c r="R248" s="78"/>
      <c r="S248" s="112">
        <f>+SUM(S243:S245)/SUM(S230:S232)-1</f>
        <v>-0.81496205043380887</v>
      </c>
      <c r="T248" s="66"/>
    </row>
    <row r="249" spans="3:20" x14ac:dyDescent="0.25">
      <c r="C249" s="80"/>
      <c r="D249" s="81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66"/>
    </row>
    <row r="250" spans="3:20" x14ac:dyDescent="0.25">
      <c r="C250" s="67"/>
      <c r="D250" s="68"/>
      <c r="E250" s="65"/>
      <c r="F250" s="65"/>
      <c r="G250" s="65"/>
      <c r="H250" s="65"/>
      <c r="I250" s="65"/>
      <c r="J250" s="65"/>
      <c r="K250" s="65"/>
      <c r="L250" s="65" t="s">
        <v>66</v>
      </c>
      <c r="M250" s="65"/>
      <c r="N250" s="65"/>
      <c r="O250" s="65"/>
      <c r="P250" s="65"/>
      <c r="Q250" s="65"/>
      <c r="R250" s="65"/>
      <c r="S250" s="65"/>
      <c r="T250" s="66"/>
    </row>
    <row r="251" spans="3:20" x14ac:dyDescent="0.25">
      <c r="C251" s="54" t="s">
        <v>8</v>
      </c>
      <c r="T251" s="66"/>
    </row>
    <row r="252" spans="3:20" x14ac:dyDescent="0.25">
      <c r="T252" s="66"/>
    </row>
    <row r="253" spans="3:20" x14ac:dyDescent="0.25">
      <c r="T253" s="66"/>
    </row>
    <row r="254" spans="3:20" x14ac:dyDescent="0.25">
      <c r="T254" s="66"/>
    </row>
    <row r="255" spans="3:20" x14ac:dyDescent="0.25">
      <c r="T255" s="66"/>
    </row>
    <row r="256" spans="3:20" x14ac:dyDescent="0.25">
      <c r="T256" s="66"/>
    </row>
    <row r="257" spans="15:20" x14ac:dyDescent="0.25">
      <c r="T257" s="66"/>
    </row>
    <row r="258" spans="15:20" x14ac:dyDescent="0.25">
      <c r="T258" s="66"/>
    </row>
    <row r="259" spans="15:20" x14ac:dyDescent="0.25">
      <c r="T259" s="66"/>
    </row>
    <row r="260" spans="15:20" x14ac:dyDescent="0.25">
      <c r="T260" s="66"/>
    </row>
    <row r="261" spans="15:20" x14ac:dyDescent="0.25">
      <c r="T261" s="66"/>
    </row>
    <row r="262" spans="15:20" x14ac:dyDescent="0.25">
      <c r="T262" s="66"/>
    </row>
    <row r="263" spans="15:20" x14ac:dyDescent="0.25">
      <c r="T263" s="66"/>
    </row>
    <row r="264" spans="15:20" x14ac:dyDescent="0.25">
      <c r="T264" s="66"/>
    </row>
    <row r="265" spans="15:20" x14ac:dyDescent="0.25">
      <c r="T265" s="66"/>
    </row>
    <row r="266" spans="15:20" x14ac:dyDescent="0.25">
      <c r="T266" s="66"/>
    </row>
    <row r="267" spans="15:20" x14ac:dyDescent="0.25">
      <c r="T267" s="66"/>
    </row>
    <row r="268" spans="15:20" x14ac:dyDescent="0.25">
      <c r="T268" s="66"/>
    </row>
    <row r="269" spans="15:20" x14ac:dyDescent="0.25">
      <c r="O269" t="s">
        <v>66</v>
      </c>
      <c r="T269" s="66"/>
    </row>
    <row r="270" spans="15:20" x14ac:dyDescent="0.25">
      <c r="T270" s="66"/>
    </row>
    <row r="271" spans="15:20" x14ac:dyDescent="0.25">
      <c r="T271" s="66"/>
    </row>
    <row r="272" spans="15:20" x14ac:dyDescent="0.25">
      <c r="T272" s="66"/>
    </row>
    <row r="273" spans="20:20" x14ac:dyDescent="0.25">
      <c r="T273" s="66"/>
    </row>
    <row r="274" spans="20:20" hidden="1" x14ac:dyDescent="0.25">
      <c r="T274" s="66"/>
    </row>
    <row r="275" spans="20:20" hidden="1" x14ac:dyDescent="0.25">
      <c r="T275" s="66"/>
    </row>
    <row r="276" spans="20:20" hidden="1" x14ac:dyDescent="0.25">
      <c r="T276" s="66"/>
    </row>
    <row r="277" spans="20:20" hidden="1" x14ac:dyDescent="0.25">
      <c r="T277" s="66"/>
    </row>
    <row r="278" spans="20:20" hidden="1" x14ac:dyDescent="0.25">
      <c r="T278" s="66"/>
    </row>
    <row r="279" spans="20:20" hidden="1" x14ac:dyDescent="0.25">
      <c r="T279" s="66"/>
    </row>
    <row r="280" spans="20:20" hidden="1" x14ac:dyDescent="0.25">
      <c r="T280" s="66"/>
    </row>
    <row r="281" spans="20:20" hidden="1" x14ac:dyDescent="0.25">
      <c r="T281" s="66"/>
    </row>
    <row r="282" spans="20:20" hidden="1" x14ac:dyDescent="0.25">
      <c r="T282" s="66"/>
    </row>
    <row r="283" spans="20:20" hidden="1" x14ac:dyDescent="0.25">
      <c r="T283" s="66"/>
    </row>
    <row r="284" spans="20:20" hidden="1" x14ac:dyDescent="0.25">
      <c r="T284" s="66"/>
    </row>
    <row r="285" spans="20:20" hidden="1" x14ac:dyDescent="0.25">
      <c r="T285" s="66"/>
    </row>
    <row r="286" spans="20:20" hidden="1" x14ac:dyDescent="0.25">
      <c r="T286" s="66"/>
    </row>
    <row r="287" spans="20:20" hidden="1" x14ac:dyDescent="0.25">
      <c r="T287" s="66"/>
    </row>
    <row r="288" spans="20:20" hidden="1" x14ac:dyDescent="0.25">
      <c r="T288" s="66"/>
    </row>
    <row r="289" spans="20:20" hidden="1" x14ac:dyDescent="0.25">
      <c r="T289" s="66"/>
    </row>
    <row r="290" spans="20:20" hidden="1" x14ac:dyDescent="0.25">
      <c r="T290" s="66"/>
    </row>
    <row r="291" spans="20:20" hidden="1" x14ac:dyDescent="0.25">
      <c r="T291" s="66"/>
    </row>
    <row r="292" spans="20:20" hidden="1" x14ac:dyDescent="0.25">
      <c r="T292" s="66"/>
    </row>
    <row r="293" spans="20:20" hidden="1" x14ac:dyDescent="0.25">
      <c r="T293" s="66"/>
    </row>
    <row r="294" spans="20:20" hidden="1" x14ac:dyDescent="0.25">
      <c r="T294" s="66"/>
    </row>
    <row r="295" spans="20:20" hidden="1" x14ac:dyDescent="0.25">
      <c r="T295" s="66"/>
    </row>
    <row r="296" spans="20:20" hidden="1" x14ac:dyDescent="0.25">
      <c r="T296" s="66"/>
    </row>
    <row r="297" spans="20:20" hidden="1" x14ac:dyDescent="0.25">
      <c r="T297" s="66"/>
    </row>
    <row r="298" spans="20:20" hidden="1" x14ac:dyDescent="0.25">
      <c r="T298" s="66"/>
    </row>
    <row r="299" spans="20:20" hidden="1" x14ac:dyDescent="0.25">
      <c r="T299" s="66"/>
    </row>
    <row r="300" spans="20:20" hidden="1" x14ac:dyDescent="0.25">
      <c r="T300" s="66"/>
    </row>
    <row r="301" spans="20:20" hidden="1" x14ac:dyDescent="0.25">
      <c r="T301" s="66"/>
    </row>
    <row r="302" spans="20:20" hidden="1" x14ac:dyDescent="0.25">
      <c r="T302" s="66"/>
    </row>
    <row r="303" spans="20:20" hidden="1" x14ac:dyDescent="0.25">
      <c r="T303" s="66"/>
    </row>
    <row r="304" spans="20:20" hidden="1" x14ac:dyDescent="0.25">
      <c r="T304" s="66"/>
    </row>
    <row r="305" spans="20:30" hidden="1" x14ac:dyDescent="0.25">
      <c r="T305" s="66"/>
    </row>
    <row r="306" spans="20:30" hidden="1" x14ac:dyDescent="0.25">
      <c r="T306" s="66"/>
    </row>
    <row r="307" spans="20:30" hidden="1" x14ac:dyDescent="0.25">
      <c r="T307" s="66"/>
    </row>
    <row r="308" spans="20:30" hidden="1" x14ac:dyDescent="0.25">
      <c r="T308" s="66"/>
    </row>
    <row r="309" spans="20:30" hidden="1" x14ac:dyDescent="0.25">
      <c r="T309" s="66"/>
    </row>
    <row r="310" spans="20:30" hidden="1" x14ac:dyDescent="0.25">
      <c r="T310" s="66"/>
    </row>
    <row r="311" spans="20:30" hidden="1" x14ac:dyDescent="0.25">
      <c r="T311" s="66"/>
    </row>
    <row r="312" spans="20:30" hidden="1" x14ac:dyDescent="0.25">
      <c r="T312" s="66"/>
    </row>
    <row r="313" spans="20:30" hidden="1" x14ac:dyDescent="0.25">
      <c r="T313" s="66"/>
    </row>
    <row r="314" spans="20:30" hidden="1" x14ac:dyDescent="0.25">
      <c r="T314" s="66"/>
    </row>
    <row r="315" spans="20:30" hidden="1" x14ac:dyDescent="0.25">
      <c r="T315" s="66"/>
    </row>
    <row r="316" spans="20:30" hidden="1" x14ac:dyDescent="0.25">
      <c r="T316" s="66"/>
    </row>
    <row r="317" spans="20:30" hidden="1" x14ac:dyDescent="0.25">
      <c r="T317" s="66"/>
    </row>
    <row r="318" spans="20:30" hidden="1" x14ac:dyDescent="0.25">
      <c r="T318" s="77"/>
      <c r="U318" s="77"/>
      <c r="V318" s="77"/>
      <c r="W318" s="77"/>
      <c r="X318" s="77"/>
      <c r="Y318" s="77"/>
      <c r="Z318" s="77"/>
      <c r="AA318" s="69"/>
      <c r="AB318" s="90"/>
      <c r="AC318" s="88"/>
      <c r="AD318" s="88"/>
    </row>
    <row r="319" spans="20:30" hidden="1" x14ac:dyDescent="0.25"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</row>
    <row r="320" spans="20:30" hidden="1" x14ac:dyDescent="0.25"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</row>
    <row r="321" spans="20:30" hidden="1" x14ac:dyDescent="0.25"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</row>
    <row r="322" spans="20:30" hidden="1" x14ac:dyDescent="0.25"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26"/>
    </row>
    <row r="323" spans="20:30" hidden="1" x14ac:dyDescent="0.25"/>
    <row r="324" spans="20:30" hidden="1" x14ac:dyDescent="0.25"/>
    <row r="325" spans="20:30" hidden="1" x14ac:dyDescent="0.25"/>
    <row r="326" spans="20:30" hidden="1" x14ac:dyDescent="0.25"/>
    <row r="327" spans="20:30" hidden="1" x14ac:dyDescent="0.25"/>
    <row r="328" spans="20:30" hidden="1" x14ac:dyDescent="0.25"/>
    <row r="329" spans="20:30" hidden="1" x14ac:dyDescent="0.25"/>
    <row r="330" spans="20:30" hidden="1" x14ac:dyDescent="0.25"/>
    <row r="331" spans="20:30" hidden="1" x14ac:dyDescent="0.25"/>
    <row r="332" spans="20:30" hidden="1" x14ac:dyDescent="0.25"/>
    <row r="333" spans="20:30" hidden="1" x14ac:dyDescent="0.25"/>
    <row r="334" spans="20:30" hidden="1" x14ac:dyDescent="0.25"/>
    <row r="335" spans="20:30" hidden="1" x14ac:dyDescent="0.25"/>
    <row r="336" spans="20:30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spans="31:33" hidden="1" x14ac:dyDescent="0.25"/>
    <row r="386" spans="31:33" hidden="1" x14ac:dyDescent="0.25"/>
    <row r="387" spans="31:33" hidden="1" x14ac:dyDescent="0.25"/>
    <row r="388" spans="31:33" hidden="1" x14ac:dyDescent="0.25"/>
    <row r="389" spans="31:33" hidden="1" x14ac:dyDescent="0.25"/>
    <row r="390" spans="31:33" hidden="1" x14ac:dyDescent="0.25">
      <c r="AE390" s="88"/>
    </row>
    <row r="391" spans="31:33" ht="15.75" hidden="1" thickBot="1" x14ac:dyDescent="0.3">
      <c r="AE391" s="65"/>
      <c r="AF391" s="26"/>
      <c r="AG391" s="66"/>
    </row>
    <row r="392" spans="31:33" ht="15.75" hidden="1" thickBot="1" x14ac:dyDescent="0.3">
      <c r="AE392" s="84"/>
      <c r="AF392" s="79">
        <f>+AA318/SUM(S211:S213)-1</f>
        <v>-1</v>
      </c>
      <c r="AG392" s="66"/>
    </row>
    <row r="393" spans="31:33" hidden="1" x14ac:dyDescent="0.25">
      <c r="AE393" s="66"/>
    </row>
    <row r="394" spans="31:33" hidden="1" x14ac:dyDescent="0.25">
      <c r="AE394" s="66"/>
    </row>
    <row r="395" spans="31:33" hidden="1" x14ac:dyDescent="0.25">
      <c r="AE395" s="66"/>
    </row>
    <row r="396" spans="31:33" hidden="1" x14ac:dyDescent="0.25"/>
    <row r="397" spans="31:33" hidden="1" x14ac:dyDescent="0.25"/>
    <row r="398" spans="31:33" hidden="1" x14ac:dyDescent="0.25"/>
    <row r="399" spans="31:33" hidden="1" x14ac:dyDescent="0.25"/>
    <row r="400" spans="31:33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</sheetData>
  <sheetProtection sheet="1" objects="1" scenarios="1"/>
  <sortState columnSort="1" ref="E132:AD307">
    <sortCondition ref="E132:AD132"/>
  </sortState>
  <hyperlinks>
    <hyperlink ref="C6" location="INDICE!A1" display="&lt;&lt; VOLVER"/>
    <hyperlink ref="C251" location="INDICE!A1" display="&lt;&lt; VOLVER"/>
    <hyperlink ref="C131" location="INDICE!A1" display="&lt;&lt; VOLVER"/>
  </hyperlink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</vt:lpstr>
      <vt:lpstr>5.1.LDN</vt:lpstr>
      <vt:lpstr>5.2.LDN ZP_MM</vt:lpstr>
      <vt:lpstr>5.3.LDN ZP_LL</vt:lpstr>
    </vt:vector>
  </TitlesOfParts>
  <Company>Subtel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Catalina Vera Toro</cp:lastModifiedBy>
  <dcterms:created xsi:type="dcterms:W3CDTF">2012-03-21T13:14:34Z</dcterms:created>
  <dcterms:modified xsi:type="dcterms:W3CDTF">2014-11-28T19:43:38Z</dcterms:modified>
</cp:coreProperties>
</file>