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vera\Desktop\ALEJANDRO\AVERA11\STI\1Actualización Series\2025\Series trimestrales\Series al cierre de Junio 2025\"/>
    </mc:Choice>
  </mc:AlternateContent>
  <xr:revisionPtr revIDLastSave="0" documentId="13_ncr:1_{88A5738C-C4F8-4ACC-AC81-031459069FF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Índice" sheetId="8" r:id="rId1"/>
    <sheet name="2.1. L-L" sheetId="1" r:id="rId2"/>
    <sheet name="2.3. L-M" sheetId="6" r:id="rId3"/>
  </sheets>
  <definedNames>
    <definedName name="VAR">'2.1. L-L'!$B$222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2" i="1" l="1"/>
  <c r="D222" i="1"/>
  <c r="G218" i="6"/>
  <c r="G220" i="6" s="1"/>
  <c r="E218" i="6"/>
  <c r="E220" i="6" s="1"/>
  <c r="H215" i="6"/>
  <c r="H216" i="6"/>
  <c r="H217" i="6"/>
  <c r="F215" i="6"/>
  <c r="F216" i="6"/>
  <c r="F217" i="6"/>
  <c r="F220" i="1"/>
  <c r="D220" i="1"/>
  <c r="G217" i="1"/>
  <c r="G218" i="1"/>
  <c r="G219" i="1"/>
  <c r="E217" i="1"/>
  <c r="E218" i="1"/>
  <c r="E219" i="1"/>
  <c r="F212" i="6"/>
  <c r="H212" i="6"/>
  <c r="F213" i="6"/>
  <c r="H213" i="6"/>
  <c r="F214" i="6"/>
  <c r="H214" i="6"/>
  <c r="E214" i="1"/>
  <c r="G214" i="1"/>
  <c r="E215" i="1"/>
  <c r="G215" i="1"/>
  <c r="E216" i="1"/>
  <c r="G216" i="1"/>
  <c r="G211" i="6"/>
  <c r="E211" i="6"/>
  <c r="H208" i="6"/>
  <c r="H209" i="6"/>
  <c r="H210" i="6"/>
  <c r="F208" i="6"/>
  <c r="F209" i="6"/>
  <c r="F210" i="6"/>
  <c r="F213" i="1"/>
  <c r="D213" i="1"/>
  <c r="G210" i="1"/>
  <c r="G211" i="1"/>
  <c r="G212" i="1"/>
  <c r="E210" i="1"/>
  <c r="E211" i="1"/>
  <c r="E212" i="1"/>
  <c r="H205" i="6"/>
  <c r="H206" i="6"/>
  <c r="H207" i="6"/>
  <c r="F205" i="6"/>
  <c r="F206" i="6"/>
  <c r="F207" i="6"/>
  <c r="G207" i="1"/>
  <c r="G208" i="1"/>
  <c r="G209" i="1"/>
  <c r="E207" i="1"/>
  <c r="E208" i="1"/>
  <c r="E209" i="1"/>
  <c r="H202" i="6"/>
  <c r="H203" i="6"/>
  <c r="H204" i="6"/>
  <c r="F202" i="6"/>
  <c r="F203" i="6"/>
  <c r="F204" i="6"/>
  <c r="G204" i="1"/>
  <c r="G205" i="1"/>
  <c r="G206" i="1"/>
  <c r="E204" i="1"/>
  <c r="E205" i="1"/>
  <c r="E206" i="1"/>
  <c r="C220" i="6"/>
  <c r="F199" i="6"/>
  <c r="H199" i="6"/>
  <c r="F200" i="6"/>
  <c r="H200" i="6"/>
  <c r="F201" i="6"/>
  <c r="H201" i="6"/>
  <c r="E201" i="1"/>
  <c r="G201" i="1"/>
  <c r="E202" i="1"/>
  <c r="G202" i="1"/>
  <c r="E203" i="1"/>
  <c r="G203" i="1"/>
  <c r="H195" i="6"/>
  <c r="H196" i="6"/>
  <c r="H197" i="6"/>
  <c r="F195" i="6"/>
  <c r="F196" i="6"/>
  <c r="F197" i="6"/>
  <c r="G197" i="1"/>
  <c r="G198" i="1"/>
  <c r="G199" i="1"/>
  <c r="E197" i="1"/>
  <c r="E198" i="1"/>
  <c r="E199" i="1"/>
  <c r="G198" i="6"/>
  <c r="E198" i="6"/>
  <c r="F200" i="1"/>
  <c r="D200" i="1"/>
  <c r="H192" i="6" l="1"/>
  <c r="H193" i="6"/>
  <c r="H194" i="6"/>
  <c r="F192" i="6"/>
  <c r="F193" i="6"/>
  <c r="F194" i="6"/>
  <c r="G194" i="1" l="1"/>
  <c r="G195" i="1"/>
  <c r="G196" i="1"/>
  <c r="E194" i="1"/>
  <c r="E195" i="1"/>
  <c r="E196" i="1"/>
  <c r="H189" i="6"/>
  <c r="H190" i="6"/>
  <c r="H191" i="6"/>
  <c r="F189" i="6"/>
  <c r="F190" i="6"/>
  <c r="F191" i="6"/>
  <c r="G191" i="1"/>
  <c r="G192" i="1"/>
  <c r="G193" i="1"/>
  <c r="E191" i="1"/>
  <c r="E192" i="1"/>
  <c r="E193" i="1"/>
  <c r="F186" i="6" l="1"/>
  <c r="H186" i="6"/>
  <c r="F187" i="6"/>
  <c r="H187" i="6"/>
  <c r="F188" i="6"/>
  <c r="H188" i="6"/>
  <c r="E188" i="1"/>
  <c r="G188" i="1"/>
  <c r="E189" i="1"/>
  <c r="G189" i="1"/>
  <c r="E190" i="1"/>
  <c r="G190" i="1"/>
  <c r="H184" i="6" l="1"/>
  <c r="H183" i="6"/>
  <c r="H182" i="6"/>
  <c r="F184" i="6"/>
  <c r="F183" i="6"/>
  <c r="F182" i="6"/>
  <c r="G185" i="6"/>
  <c r="E185" i="6"/>
  <c r="F187" i="1"/>
  <c r="D187" i="1"/>
  <c r="G186" i="1"/>
  <c r="G185" i="1"/>
  <c r="G184" i="1"/>
  <c r="E186" i="1"/>
  <c r="E185" i="1"/>
  <c r="E184" i="1"/>
  <c r="H179" i="6" l="1"/>
  <c r="H180" i="6"/>
  <c r="H181" i="6"/>
  <c r="F179" i="6"/>
  <c r="F180" i="6"/>
  <c r="F181" i="6"/>
  <c r="G181" i="1"/>
  <c r="G182" i="1"/>
  <c r="G183" i="1"/>
  <c r="E181" i="1"/>
  <c r="E182" i="1"/>
  <c r="E183" i="1"/>
  <c r="H176" i="6" l="1"/>
  <c r="H177" i="6"/>
  <c r="H178" i="6"/>
  <c r="F176" i="6"/>
  <c r="F177" i="6"/>
  <c r="F178" i="6"/>
  <c r="G178" i="1"/>
  <c r="G179" i="1"/>
  <c r="G180" i="1"/>
  <c r="E178" i="1"/>
  <c r="E179" i="1"/>
  <c r="E180" i="1"/>
  <c r="F173" i="6" l="1"/>
  <c r="H173" i="6"/>
  <c r="F174" i="6"/>
  <c r="H174" i="6"/>
  <c r="F175" i="6"/>
  <c r="H175" i="6"/>
  <c r="E175" i="1"/>
  <c r="G175" i="1"/>
  <c r="E176" i="1"/>
  <c r="G176" i="1"/>
  <c r="E177" i="1"/>
  <c r="G177" i="1"/>
  <c r="H169" i="6" l="1"/>
  <c r="H170" i="6"/>
  <c r="H171" i="6"/>
  <c r="F169" i="6"/>
  <c r="F170" i="6"/>
  <c r="F171" i="6"/>
  <c r="G172" i="6"/>
  <c r="E172" i="6"/>
  <c r="G171" i="1"/>
  <c r="G172" i="1"/>
  <c r="G173" i="1"/>
  <c r="E171" i="1"/>
  <c r="E172" i="1"/>
  <c r="E173" i="1"/>
  <c r="F174" i="1"/>
  <c r="D174" i="1"/>
  <c r="H166" i="6" l="1"/>
  <c r="H167" i="6"/>
  <c r="H168" i="6"/>
  <c r="F166" i="6"/>
  <c r="F167" i="6"/>
  <c r="F168" i="6"/>
  <c r="G170" i="1"/>
  <c r="G169" i="1"/>
  <c r="G168" i="1"/>
  <c r="E170" i="1"/>
  <c r="E169" i="1"/>
  <c r="E168" i="1"/>
  <c r="H163" i="6" l="1"/>
  <c r="H164" i="6"/>
  <c r="H165" i="6"/>
  <c r="F163" i="6"/>
  <c r="F164" i="6"/>
  <c r="F165" i="6"/>
  <c r="G165" i="1"/>
  <c r="G166" i="1"/>
  <c r="G167" i="1"/>
  <c r="E165" i="1"/>
  <c r="E166" i="1"/>
  <c r="E167" i="1"/>
  <c r="H162" i="6" l="1"/>
  <c r="F162" i="6"/>
  <c r="H161" i="6"/>
  <c r="F161" i="6"/>
  <c r="H160" i="6"/>
  <c r="F160" i="6"/>
  <c r="E162" i="1"/>
  <c r="G162" i="1"/>
  <c r="E163" i="1"/>
  <c r="G163" i="1"/>
  <c r="E164" i="1"/>
  <c r="G164" i="1"/>
  <c r="H156" i="6" l="1"/>
  <c r="H157" i="6"/>
  <c r="H158" i="6"/>
  <c r="F156" i="6"/>
  <c r="F157" i="6"/>
  <c r="F158" i="6"/>
  <c r="G158" i="1"/>
  <c r="G159" i="1"/>
  <c r="G160" i="1"/>
  <c r="E158" i="1"/>
  <c r="E159" i="1"/>
  <c r="E160" i="1"/>
  <c r="G159" i="6"/>
  <c r="E159" i="6"/>
  <c r="F161" i="1"/>
  <c r="D161" i="1"/>
  <c r="H153" i="6" l="1"/>
  <c r="H154" i="6"/>
  <c r="H155" i="6"/>
  <c r="F153" i="6"/>
  <c r="F154" i="6"/>
  <c r="F155" i="6"/>
  <c r="G155" i="1"/>
  <c r="G156" i="1"/>
  <c r="G157" i="1"/>
  <c r="E155" i="1"/>
  <c r="E156" i="1"/>
  <c r="E157" i="1"/>
  <c r="H150" i="6" l="1"/>
  <c r="H151" i="6"/>
  <c r="H152" i="6"/>
  <c r="F150" i="6"/>
  <c r="F151" i="6"/>
  <c r="F152" i="6"/>
  <c r="G152" i="1"/>
  <c r="G153" i="1"/>
  <c r="G154" i="1"/>
  <c r="E152" i="1"/>
  <c r="E153" i="1"/>
  <c r="E154" i="1"/>
  <c r="F147" i="6" l="1"/>
  <c r="H147" i="6"/>
  <c r="F148" i="6"/>
  <c r="H148" i="6"/>
  <c r="F149" i="6"/>
  <c r="H149" i="6"/>
  <c r="E149" i="1"/>
  <c r="G149" i="1"/>
  <c r="E150" i="1"/>
  <c r="G150" i="1"/>
  <c r="E151" i="1"/>
  <c r="G151" i="1"/>
  <c r="G146" i="6" l="1"/>
  <c r="E146" i="6"/>
  <c r="F143" i="6"/>
  <c r="H143" i="6"/>
  <c r="F144" i="6"/>
  <c r="H144" i="6"/>
  <c r="F145" i="6"/>
  <c r="H145" i="6"/>
  <c r="F148" i="1"/>
  <c r="D148" i="1"/>
  <c r="E145" i="1"/>
  <c r="G145" i="1"/>
  <c r="E146" i="1"/>
  <c r="G146" i="1"/>
  <c r="E147" i="1"/>
  <c r="G147" i="1"/>
  <c r="H140" i="6" l="1"/>
  <c r="H141" i="6"/>
  <c r="H142" i="6"/>
  <c r="F140" i="6"/>
  <c r="F141" i="6"/>
  <c r="F142" i="6"/>
  <c r="G142" i="1"/>
  <c r="G143" i="1"/>
  <c r="G144" i="1"/>
  <c r="E142" i="1"/>
  <c r="E143" i="1"/>
  <c r="E144" i="1"/>
  <c r="H139" i="6"/>
  <c r="H138" i="6"/>
  <c r="H137" i="6"/>
  <c r="F139" i="6"/>
  <c r="F138" i="6"/>
  <c r="F137" i="6"/>
  <c r="G141" i="1"/>
  <c r="G140" i="1"/>
  <c r="G139" i="1"/>
  <c r="E141" i="1"/>
  <c r="E140" i="1"/>
  <c r="E139" i="1"/>
  <c r="F134" i="6"/>
  <c r="H134" i="6"/>
  <c r="F135" i="6"/>
  <c r="H135" i="6"/>
  <c r="F136" i="6"/>
  <c r="H136" i="6"/>
  <c r="E136" i="1"/>
  <c r="G136" i="1"/>
  <c r="E137" i="1"/>
  <c r="G137" i="1"/>
  <c r="E138" i="1"/>
  <c r="G138" i="1"/>
  <c r="G55" i="1"/>
  <c r="G54" i="1"/>
  <c r="G53" i="1"/>
  <c r="G52" i="1"/>
  <c r="G51" i="1"/>
  <c r="G50" i="1"/>
  <c r="G49" i="1"/>
  <c r="G48" i="1"/>
  <c r="G47" i="1"/>
  <c r="G46" i="1"/>
  <c r="G56" i="1"/>
  <c r="E55" i="1"/>
  <c r="E54" i="1"/>
  <c r="E53" i="1"/>
  <c r="E52" i="1"/>
  <c r="E51" i="1"/>
  <c r="E50" i="1"/>
  <c r="E49" i="1"/>
  <c r="E48" i="1"/>
  <c r="E47" i="1"/>
  <c r="E46" i="1"/>
  <c r="E56" i="1"/>
  <c r="E84" i="1"/>
  <c r="G94" i="1"/>
  <c r="G93" i="1"/>
  <c r="G92" i="1"/>
  <c r="G91" i="1"/>
  <c r="G90" i="1"/>
  <c r="G89" i="1"/>
  <c r="G88" i="1"/>
  <c r="G87" i="1"/>
  <c r="G86" i="1"/>
  <c r="G85" i="1"/>
  <c r="E94" i="1"/>
  <c r="E93" i="1"/>
  <c r="E92" i="1"/>
  <c r="E91" i="1"/>
  <c r="E90" i="1"/>
  <c r="E89" i="1"/>
  <c r="E88" i="1"/>
  <c r="E87" i="1"/>
  <c r="E86" i="1"/>
  <c r="E85" i="1"/>
  <c r="E95" i="1"/>
  <c r="G133" i="6"/>
  <c r="E133" i="6"/>
  <c r="F130" i="6"/>
  <c r="H130" i="6"/>
  <c r="F131" i="6"/>
  <c r="H131" i="6"/>
  <c r="F132" i="6"/>
  <c r="H132" i="6"/>
  <c r="F135" i="1"/>
  <c r="D135" i="1"/>
  <c r="E132" i="1"/>
  <c r="G132" i="1"/>
  <c r="E133" i="1"/>
  <c r="G133" i="1"/>
  <c r="E134" i="1"/>
  <c r="G134" i="1"/>
  <c r="F127" i="6"/>
  <c r="H127" i="6"/>
  <c r="F128" i="6"/>
  <c r="H128" i="6"/>
  <c r="F129" i="6"/>
  <c r="H129" i="6"/>
  <c r="E129" i="1"/>
  <c r="G129" i="1"/>
  <c r="E130" i="1"/>
  <c r="G130" i="1"/>
  <c r="E131" i="1"/>
  <c r="G131" i="1"/>
  <c r="H124" i="6"/>
  <c r="H125" i="6"/>
  <c r="H126" i="6"/>
  <c r="F124" i="6"/>
  <c r="F125" i="6"/>
  <c r="F126" i="6"/>
  <c r="E126" i="1"/>
  <c r="G126" i="1"/>
  <c r="E127" i="1"/>
  <c r="G127" i="1"/>
  <c r="E128" i="1"/>
  <c r="G128" i="1"/>
  <c r="F121" i="6"/>
  <c r="H121" i="6"/>
  <c r="F122" i="6"/>
  <c r="H122" i="6"/>
  <c r="F123" i="6"/>
  <c r="H123" i="6"/>
  <c r="E123" i="1"/>
  <c r="G123" i="1"/>
  <c r="E124" i="1"/>
  <c r="G124" i="1"/>
  <c r="E125" i="1"/>
  <c r="G125" i="1"/>
  <c r="G120" i="6"/>
  <c r="E120" i="6"/>
  <c r="F117" i="6"/>
  <c r="H117" i="6"/>
  <c r="F118" i="6"/>
  <c r="H118" i="6"/>
  <c r="F119" i="6"/>
  <c r="H119" i="6"/>
  <c r="F122" i="1"/>
  <c r="D122" i="1"/>
  <c r="E119" i="1"/>
  <c r="G119" i="1"/>
  <c r="E120" i="1"/>
  <c r="G120" i="1"/>
  <c r="E121" i="1"/>
  <c r="G121" i="1"/>
  <c r="F114" i="6"/>
  <c r="H114" i="6"/>
  <c r="F115" i="6"/>
  <c r="H115" i="6"/>
  <c r="F116" i="6"/>
  <c r="H116" i="6"/>
  <c r="E116" i="1"/>
  <c r="G116" i="1"/>
  <c r="E117" i="1"/>
  <c r="G117" i="1"/>
  <c r="E118" i="1"/>
  <c r="G118" i="1"/>
  <c r="E113" i="1"/>
  <c r="G113" i="1"/>
  <c r="G112" i="1"/>
  <c r="F111" i="6"/>
  <c r="H111" i="6"/>
  <c r="F112" i="6"/>
  <c r="H112" i="6"/>
  <c r="F113" i="6"/>
  <c r="H113" i="6"/>
  <c r="E114" i="1"/>
  <c r="G114" i="1"/>
  <c r="E115" i="1"/>
  <c r="G115" i="1"/>
  <c r="F108" i="6"/>
  <c r="H108" i="6"/>
  <c r="F109" i="6"/>
  <c r="H109" i="6"/>
  <c r="F110" i="6"/>
  <c r="H110" i="6"/>
  <c r="E110" i="1"/>
  <c r="G110" i="1"/>
  <c r="E111" i="1"/>
  <c r="G111" i="1"/>
  <c r="E112" i="1"/>
  <c r="G107" i="6"/>
  <c r="E107" i="6"/>
  <c r="F104" i="6"/>
  <c r="H104" i="6"/>
  <c r="F105" i="6"/>
  <c r="H105" i="6"/>
  <c r="F106" i="6"/>
  <c r="H106" i="6"/>
  <c r="F109" i="1"/>
  <c r="D109" i="1"/>
  <c r="E106" i="1"/>
  <c r="G106" i="1"/>
  <c r="E107" i="1"/>
  <c r="G107" i="1"/>
  <c r="E108" i="1"/>
  <c r="G108" i="1"/>
  <c r="F101" i="6"/>
  <c r="H101" i="6"/>
  <c r="F102" i="6"/>
  <c r="H102" i="6"/>
  <c r="F103" i="6"/>
  <c r="H103" i="6"/>
  <c r="E103" i="1"/>
  <c r="G103" i="1"/>
  <c r="E104" i="1"/>
  <c r="G104" i="1"/>
  <c r="E105" i="1"/>
  <c r="G105" i="1"/>
  <c r="F98" i="6"/>
  <c r="H98" i="6"/>
  <c r="F99" i="6"/>
  <c r="H99" i="6"/>
  <c r="F100" i="6"/>
  <c r="H100" i="6"/>
  <c r="E100" i="1"/>
  <c r="G100" i="1"/>
  <c r="E101" i="1"/>
  <c r="G101" i="1"/>
  <c r="E102" i="1"/>
  <c r="G102" i="1"/>
  <c r="F95" i="6"/>
  <c r="H95" i="6"/>
  <c r="F96" i="6"/>
  <c r="H96" i="6"/>
  <c r="F97" i="6"/>
  <c r="H97" i="6"/>
  <c r="E97" i="1"/>
  <c r="G97" i="1"/>
  <c r="E98" i="1"/>
  <c r="G98" i="1"/>
  <c r="E99" i="1"/>
  <c r="G99" i="1"/>
  <c r="G94" i="6"/>
  <c r="E94" i="6"/>
  <c r="F91" i="6"/>
  <c r="H91" i="6"/>
  <c r="F92" i="6"/>
  <c r="H92" i="6"/>
  <c r="F93" i="6"/>
  <c r="H93" i="6"/>
  <c r="F96" i="1"/>
  <c r="D96" i="1"/>
  <c r="G95" i="1"/>
  <c r="H88" i="6"/>
  <c r="H89" i="6"/>
  <c r="H90" i="6"/>
  <c r="F88" i="6"/>
  <c r="F89" i="6"/>
  <c r="F90" i="6"/>
  <c r="F85" i="6"/>
  <c r="H85" i="6"/>
  <c r="F86" i="6"/>
  <c r="H86" i="6"/>
  <c r="F87" i="6"/>
  <c r="H87" i="6"/>
  <c r="H84" i="6"/>
  <c r="F84" i="6"/>
  <c r="H83" i="6"/>
  <c r="F83" i="6"/>
  <c r="H82" i="6"/>
  <c r="F82" i="6"/>
  <c r="G81" i="6"/>
  <c r="E81" i="6"/>
  <c r="H80" i="6"/>
  <c r="F80" i="6"/>
  <c r="H79" i="6"/>
  <c r="F79" i="6"/>
  <c r="H78" i="6"/>
  <c r="F78" i="6"/>
  <c r="H77" i="6"/>
  <c r="F77" i="6"/>
  <c r="H76" i="6"/>
  <c r="F76" i="6"/>
  <c r="H75" i="6"/>
  <c r="F75" i="6"/>
  <c r="H74" i="6"/>
  <c r="F74" i="6"/>
  <c r="H73" i="6"/>
  <c r="F73" i="6"/>
  <c r="H72" i="6"/>
  <c r="F72" i="6"/>
  <c r="H71" i="6"/>
  <c r="F71" i="6"/>
  <c r="H70" i="6"/>
  <c r="F70" i="6"/>
  <c r="H69" i="6"/>
  <c r="F69" i="6"/>
  <c r="G68" i="6"/>
  <c r="E68" i="6"/>
  <c r="H67" i="6"/>
  <c r="F67" i="6"/>
  <c r="H66" i="6"/>
  <c r="F66" i="6"/>
  <c r="H65" i="6"/>
  <c r="F65" i="6"/>
  <c r="H64" i="6"/>
  <c r="F64" i="6"/>
  <c r="H63" i="6"/>
  <c r="F63" i="6"/>
  <c r="H62" i="6"/>
  <c r="F62" i="6"/>
  <c r="H61" i="6"/>
  <c r="F61" i="6"/>
  <c r="H60" i="6"/>
  <c r="F60" i="6"/>
  <c r="H59" i="6"/>
  <c r="F59" i="6"/>
  <c r="H58" i="6"/>
  <c r="F58" i="6"/>
  <c r="H57" i="6"/>
  <c r="F57" i="6"/>
  <c r="H56" i="6"/>
  <c r="F56" i="6"/>
  <c r="G55" i="6"/>
  <c r="E55" i="6"/>
  <c r="H54" i="6"/>
  <c r="F54" i="6"/>
  <c r="H53" i="6"/>
  <c r="F53" i="6"/>
  <c r="H52" i="6"/>
  <c r="F52" i="6"/>
  <c r="H51" i="6"/>
  <c r="F51" i="6"/>
  <c r="H50" i="6"/>
  <c r="F50" i="6"/>
  <c r="H49" i="6"/>
  <c r="F49" i="6"/>
  <c r="H48" i="6"/>
  <c r="F48" i="6"/>
  <c r="H47" i="6"/>
  <c r="F47" i="6"/>
  <c r="H46" i="6"/>
  <c r="F46" i="6"/>
  <c r="H45" i="6"/>
  <c r="F45" i="6"/>
  <c r="H44" i="6"/>
  <c r="F44" i="6"/>
  <c r="H43" i="6"/>
  <c r="F43" i="6"/>
  <c r="G42" i="6"/>
  <c r="E42" i="6"/>
  <c r="H41" i="6"/>
  <c r="F41" i="6"/>
  <c r="H40" i="6"/>
  <c r="F40" i="6"/>
  <c r="H39" i="6"/>
  <c r="F39" i="6"/>
  <c r="H38" i="6"/>
  <c r="F38" i="6"/>
  <c r="H37" i="6"/>
  <c r="F37" i="6"/>
  <c r="H36" i="6"/>
  <c r="F36" i="6"/>
  <c r="H35" i="6"/>
  <c r="F35" i="6"/>
  <c r="H34" i="6"/>
  <c r="F34" i="6"/>
  <c r="H33" i="6"/>
  <c r="F33" i="6"/>
  <c r="H32" i="6"/>
  <c r="F32" i="6"/>
  <c r="H31" i="6"/>
  <c r="F31" i="6"/>
  <c r="H30" i="6"/>
  <c r="F30" i="6"/>
  <c r="G29" i="6"/>
  <c r="E29" i="6"/>
  <c r="H28" i="6"/>
  <c r="F28" i="6"/>
  <c r="H27" i="6"/>
  <c r="F27" i="6"/>
  <c r="H26" i="6"/>
  <c r="F26" i="6"/>
  <c r="H25" i="6"/>
  <c r="F25" i="6"/>
  <c r="H24" i="6"/>
  <c r="F24" i="6"/>
  <c r="H23" i="6"/>
  <c r="F23" i="6"/>
  <c r="H22" i="6"/>
  <c r="F22" i="6"/>
  <c r="H21" i="6"/>
  <c r="F21" i="6"/>
  <c r="H20" i="6"/>
  <c r="F20" i="6"/>
  <c r="H19" i="6"/>
  <c r="F19" i="6"/>
  <c r="H18" i="6"/>
  <c r="F18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G84" i="1"/>
  <c r="F83" i="1"/>
  <c r="D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F70" i="1"/>
  <c r="D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F57" i="1"/>
  <c r="D57" i="1"/>
  <c r="G45" i="1"/>
  <c r="E45" i="1"/>
  <c r="F44" i="1"/>
  <c r="D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F31" i="1"/>
  <c r="D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</calcChain>
</file>

<file path=xl/sharedStrings.xml><?xml version="1.0" encoding="utf-8"?>
<sst xmlns="http://schemas.openxmlformats.org/spreadsheetml/2006/main" count="437" uniqueCount="44">
  <si>
    <t xml:space="preserve">TRAFICO DE SALIDA </t>
  </si>
  <si>
    <t xml:space="preserve">Periodo </t>
  </si>
  <si>
    <t>Miles de Minutos</t>
  </si>
  <si>
    <t xml:space="preserve">Crecimiento Anual </t>
  </si>
  <si>
    <t xml:space="preserve"> Miles de llamadas</t>
  </si>
  <si>
    <t xml:space="preserve">Crecimiento Mensual </t>
  </si>
  <si>
    <t>Ene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</si>
  <si>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</si>
  <si>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</si>
  <si>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</si>
  <si>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</si>
  <si>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</si>
  <si>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</si>
  <si>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</si>
  <si>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</si>
  <si>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</si>
  <si>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</si>
  <si>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Feb</t>
  </si>
  <si>
    <t>Total 2010</t>
  </si>
  <si>
    <t>Total 2011</t>
  </si>
  <si>
    <t>Total 2012</t>
  </si>
  <si>
    <t>Total 2013</t>
  </si>
  <si>
    <t>ESTADÍSTICAS DE SERVICIO DE TELEFONÍA FIJA: TRÁFICO LOCAL</t>
  </si>
  <si>
    <t>INDICE</t>
  </si>
  <si>
    <t>&gt;</t>
  </si>
  <si>
    <t xml:space="preserve">2.1. Tráfico cursado por líneas de Telefonía Fija: Tráfico Local - Local </t>
  </si>
  <si>
    <t>www.subtel.cl</t>
  </si>
  <si>
    <t>Total 2014</t>
  </si>
  <si>
    <t>TRÁFICO CURSADO POR LINEAS DE TELEFONÍA FIJA</t>
  </si>
  <si>
    <t>TRÁFICO LOCAL-LOCAL DE SALIDA</t>
  </si>
  <si>
    <t xml:space="preserve">2.3. Tráfico cursado por lineas de Telefonía Fija: Tráfico Local - Móvil </t>
  </si>
  <si>
    <t>LOCAL - MÓVIL (SALIDA)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</si>
  <si>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</si>
  <si>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</si>
  <si>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</si>
  <si>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</si>
  <si>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</si>
  <si>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</si>
  <si>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</si>
  <si>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</si>
  <si>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</si>
  <si>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</si>
  <si>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Sub Total 2025</t>
  </si>
  <si>
    <t>VAR. ACUM. Q2.2024-Q2.2025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</si>
</sst>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\ _€_-;\-* #,##0\ _€_-;_-* &quot;-&quot;??\ _€_-;_-@_-"/>
    <numFmt numFmtId="166" formatCode="0.0%"/>
    <numFmt numFmtId="167" formatCode="#,##0_ ;\-#,##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FF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color indexed="44"/>
      <name val="Arial"/>
      <family val="2"/>
    </font>
    <font>
      <b/>
      <sz val="8"/>
      <color indexed="9"/>
      <name val="Arial"/>
      <family val="2"/>
    </font>
    <font>
      <u/>
      <sz val="10"/>
      <color indexed="12"/>
      <name val="Arial"/>
      <family val="2"/>
    </font>
    <font>
      <b/>
      <u/>
      <sz val="8"/>
      <color indexed="9"/>
      <name val="Arial"/>
      <family val="2"/>
    </font>
    <font>
      <u/>
      <sz val="8"/>
      <color indexed="10"/>
      <name val="Arial"/>
      <family val="2"/>
    </font>
    <font>
      <sz val="11"/>
      <color rgb="FF0070C0"/>
      <name val="Calibri"/>
      <family val="2"/>
      <scheme val="minor"/>
    </font>
    <font>
      <b/>
      <sz val="10"/>
      <color indexed="23"/>
      <name val="Arial"/>
      <family val="2"/>
    </font>
    <font>
      <u/>
      <sz val="8"/>
      <color indexed="23"/>
      <name val="Arial"/>
      <family val="2"/>
    </font>
    <font>
      <sz val="8"/>
      <color indexed="23"/>
      <name val="Arial"/>
      <family val="2"/>
    </font>
    <font>
      <b/>
      <sz val="10"/>
      <name val="Arial"/>
      <family val="2"/>
    </font>
    <font>
      <u/>
      <sz val="8"/>
      <name val="Arial"/>
      <family val="2"/>
    </font>
    <font>
      <b/>
      <u/>
      <sz val="10"/>
      <name val="Arial"/>
      <family val="2"/>
    </font>
    <font>
      <sz val="9"/>
      <color indexed="44"/>
      <name val="Arial"/>
      <family val="2"/>
    </font>
    <font>
      <b/>
      <sz val="9"/>
      <color theme="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2" fillId="0" borderId="0" xfId="0" applyFont="1"/>
    <xf numFmtId="165" fontId="6" fillId="0" borderId="9" xfId="0" applyNumberFormat="1" applyFont="1" applyBorder="1"/>
    <xf numFmtId="0" fontId="6" fillId="0" borderId="9" xfId="0" applyFont="1" applyBorder="1"/>
    <xf numFmtId="165" fontId="0" fillId="0" borderId="0" xfId="0" applyNumberFormat="1"/>
    <xf numFmtId="10" fontId="6" fillId="0" borderId="12" xfId="2" applyNumberFormat="1" applyFont="1" applyBorder="1" applyAlignment="1">
      <alignment horizontal="center"/>
    </xf>
    <xf numFmtId="0" fontId="5" fillId="0" borderId="9" xfId="0" applyFont="1" applyBorder="1"/>
    <xf numFmtId="166" fontId="6" fillId="0" borderId="9" xfId="2" applyNumberFormat="1" applyFont="1" applyFill="1" applyBorder="1" applyAlignment="1">
      <alignment horizontal="center"/>
    </xf>
    <xf numFmtId="0" fontId="5" fillId="0" borderId="12" xfId="0" applyFont="1" applyBorder="1"/>
    <xf numFmtId="166" fontId="6" fillId="0" borderId="12" xfId="2" applyNumberFormat="1" applyFont="1" applyFill="1" applyBorder="1" applyAlignment="1">
      <alignment horizontal="center"/>
    </xf>
    <xf numFmtId="0" fontId="5" fillId="2" borderId="18" xfId="0" applyFont="1" applyFill="1" applyBorder="1" applyAlignment="1">
      <alignment horizontal="left"/>
    </xf>
    <xf numFmtId="0" fontId="5" fillId="2" borderId="14" xfId="0" applyFont="1" applyFill="1" applyBorder="1" applyAlignment="1">
      <alignment horizontal="left"/>
    </xf>
    <xf numFmtId="10" fontId="6" fillId="2" borderId="14" xfId="2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166" fontId="6" fillId="3" borderId="12" xfId="2" applyNumberFormat="1" applyFont="1" applyFill="1" applyBorder="1" applyAlignment="1">
      <alignment horizontal="center"/>
    </xf>
    <xf numFmtId="2" fontId="5" fillId="0" borderId="9" xfId="0" applyNumberFormat="1" applyFont="1" applyBorder="1"/>
    <xf numFmtId="2" fontId="5" fillId="0" borderId="17" xfId="0" applyNumberFormat="1" applyFont="1" applyBorder="1" applyAlignment="1">
      <alignment horizontal="left"/>
    </xf>
    <xf numFmtId="2" fontId="5" fillId="0" borderId="12" xfId="0" applyNumberFormat="1" applyFont="1" applyBorder="1"/>
    <xf numFmtId="0" fontId="7" fillId="0" borderId="0" xfId="0" applyFont="1"/>
    <xf numFmtId="0" fontId="6" fillId="0" borderId="0" xfId="0" applyFont="1"/>
    <xf numFmtId="0" fontId="8" fillId="0" borderId="0" xfId="0" applyFont="1" applyAlignment="1">
      <alignment horizontal="center"/>
    </xf>
    <xf numFmtId="0" fontId="10" fillId="0" borderId="0" xfId="3" applyFont="1" applyFill="1" applyAlignment="1" applyProtection="1"/>
    <xf numFmtId="0" fontId="11" fillId="0" borderId="0" xfId="3" applyFont="1" applyFill="1" applyBorder="1" applyAlignment="1" applyProtection="1">
      <alignment horizontal="left"/>
    </xf>
    <xf numFmtId="0" fontId="12" fillId="0" borderId="0" xfId="0" applyFont="1"/>
    <xf numFmtId="0" fontId="13" fillId="0" borderId="0" xfId="0" applyFont="1"/>
    <xf numFmtId="0" fontId="9" fillId="0" borderId="0" xfId="3" applyFill="1" applyAlignment="1" applyProtection="1"/>
    <xf numFmtId="0" fontId="14" fillId="0" borderId="0" xfId="3" applyFont="1" applyFill="1" applyBorder="1" applyAlignment="1" applyProtection="1"/>
    <xf numFmtId="0" fontId="15" fillId="0" borderId="0" xfId="0" applyFont="1"/>
    <xf numFmtId="0" fontId="14" fillId="0" borderId="0" xfId="3" applyFont="1" applyFill="1" applyAlignment="1" applyProtection="1"/>
    <xf numFmtId="0" fontId="16" fillId="0" borderId="0" xfId="0" applyFont="1"/>
    <xf numFmtId="0" fontId="17" fillId="0" borderId="0" xfId="3" applyFont="1" applyFill="1" applyBorder="1" applyAlignment="1" applyProtection="1">
      <alignment horizontal="left"/>
    </xf>
    <xf numFmtId="0" fontId="17" fillId="0" borderId="0" xfId="3" applyFont="1" applyFill="1" applyAlignment="1" applyProtection="1"/>
    <xf numFmtId="0" fontId="4" fillId="0" borderId="0" xfId="0" applyFont="1"/>
    <xf numFmtId="0" fontId="18" fillId="0" borderId="0" xfId="3" applyFont="1" applyFill="1" applyAlignment="1" applyProtection="1">
      <alignment horizontal="right"/>
    </xf>
    <xf numFmtId="0" fontId="18" fillId="0" borderId="0" xfId="3" applyFont="1" applyFill="1" applyAlignment="1" applyProtection="1">
      <alignment horizontal="left"/>
    </xf>
    <xf numFmtId="0" fontId="19" fillId="0" borderId="0" xfId="0" applyFont="1"/>
    <xf numFmtId="0" fontId="6" fillId="0" borderId="0" xfId="0" applyFont="1" applyAlignment="1">
      <alignment horizontal="center"/>
    </xf>
    <xf numFmtId="2" fontId="5" fillId="0" borderId="16" xfId="0" applyNumberFormat="1" applyFont="1" applyBorder="1"/>
    <xf numFmtId="2" fontId="5" fillId="0" borderId="17" xfId="0" applyNumberFormat="1" applyFont="1" applyBorder="1"/>
    <xf numFmtId="2" fontId="5" fillId="4" borderId="18" xfId="0" applyNumberFormat="1" applyFont="1" applyFill="1" applyBorder="1" applyAlignment="1">
      <alignment horizontal="left"/>
    </xf>
    <xf numFmtId="2" fontId="5" fillId="4" borderId="18" xfId="0" applyNumberFormat="1" applyFont="1" applyFill="1" applyBorder="1"/>
    <xf numFmtId="166" fontId="6" fillId="4" borderId="14" xfId="2" applyNumberFormat="1" applyFont="1" applyFill="1" applyBorder="1" applyAlignment="1">
      <alignment horizontal="center"/>
    </xf>
    <xf numFmtId="167" fontId="6" fillId="0" borderId="8" xfId="0" applyNumberFormat="1" applyFont="1" applyBorder="1" applyAlignment="1">
      <alignment horizontal="center"/>
    </xf>
    <xf numFmtId="167" fontId="6" fillId="0" borderId="11" xfId="0" applyNumberFormat="1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167" fontId="6" fillId="0" borderId="8" xfId="1" applyNumberFormat="1" applyFont="1" applyFill="1" applyBorder="1" applyAlignment="1">
      <alignment horizontal="center"/>
    </xf>
    <xf numFmtId="167" fontId="6" fillId="0" borderId="11" xfId="1" applyNumberFormat="1" applyFont="1" applyFill="1" applyBorder="1" applyAlignment="1">
      <alignment horizontal="center"/>
    </xf>
    <xf numFmtId="167" fontId="6" fillId="3" borderId="11" xfId="1" applyNumberFormat="1" applyFont="1" applyFill="1" applyBorder="1" applyAlignment="1">
      <alignment horizontal="center"/>
    </xf>
    <xf numFmtId="167" fontId="6" fillId="0" borderId="10" xfId="1" applyNumberFormat="1" applyFont="1" applyFill="1" applyBorder="1" applyAlignment="1">
      <alignment horizontal="center"/>
    </xf>
    <xf numFmtId="167" fontId="6" fillId="0" borderId="0" xfId="1" applyNumberFormat="1" applyFont="1" applyFill="1" applyBorder="1" applyAlignment="1">
      <alignment horizontal="center"/>
    </xf>
    <xf numFmtId="167" fontId="6" fillId="3" borderId="0" xfId="1" applyNumberFormat="1" applyFont="1" applyFill="1" applyBorder="1" applyAlignment="1">
      <alignment horizontal="center"/>
    </xf>
    <xf numFmtId="167" fontId="5" fillId="4" borderId="13" xfId="1" applyNumberFormat="1" applyFont="1" applyFill="1" applyBorder="1" applyAlignment="1">
      <alignment horizontal="center"/>
    </xf>
    <xf numFmtId="166" fontId="5" fillId="4" borderId="14" xfId="2" applyNumberFormat="1" applyFont="1" applyFill="1" applyBorder="1" applyAlignment="1">
      <alignment horizontal="center"/>
    </xf>
    <xf numFmtId="167" fontId="5" fillId="4" borderId="15" xfId="1" applyNumberFormat="1" applyFont="1" applyFill="1" applyBorder="1" applyAlignment="1">
      <alignment horizontal="center"/>
    </xf>
    <xf numFmtId="167" fontId="5" fillId="2" borderId="13" xfId="1" applyNumberFormat="1" applyFont="1" applyFill="1" applyBorder="1" applyAlignment="1">
      <alignment horizontal="center"/>
    </xf>
    <xf numFmtId="166" fontId="5" fillId="2" borderId="14" xfId="2" applyNumberFormat="1" applyFont="1" applyFill="1" applyBorder="1" applyAlignment="1">
      <alignment horizontal="center"/>
    </xf>
    <xf numFmtId="167" fontId="5" fillId="2" borderId="15" xfId="1" applyNumberFormat="1" applyFont="1" applyFill="1" applyBorder="1" applyAlignment="1">
      <alignment horizontal="center"/>
    </xf>
    <xf numFmtId="167" fontId="0" fillId="0" borderId="0" xfId="0" applyNumberFormat="1"/>
    <xf numFmtId="0" fontId="20" fillId="5" borderId="3" xfId="0" applyFont="1" applyFill="1" applyBorder="1" applyAlignment="1">
      <alignment horizontal="center" vertical="center"/>
    </xf>
    <xf numFmtId="166" fontId="20" fillId="5" borderId="2" xfId="2" applyNumberFormat="1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20" fillId="5" borderId="1" xfId="0" applyFont="1" applyFill="1" applyBorder="1"/>
    <xf numFmtId="0" fontId="3" fillId="5" borderId="1" xfId="0" applyFont="1" applyFill="1" applyBorder="1" applyAlignment="1">
      <alignment vertical="center"/>
    </xf>
    <xf numFmtId="0" fontId="4" fillId="5" borderId="2" xfId="0" applyFont="1" applyFill="1" applyBorder="1"/>
    <xf numFmtId="0" fontId="4" fillId="5" borderId="3" xfId="0" applyFont="1" applyFill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4" fillId="5" borderId="2" xfId="0" applyFont="1" applyFill="1" applyBorder="1"/>
    <xf numFmtId="0" fontId="4" fillId="5" borderId="3" xfId="0" applyFont="1" applyFill="1" applyBorder="1"/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4">
    <cellStyle name="Hipervínculo" xfId="3" builtinId="8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1</xdr:col>
      <xdr:colOff>0</xdr:colOff>
      <xdr:row>6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 rot="5400000">
          <a:off x="795337" y="671513"/>
          <a:ext cx="942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104775</xdr:colOff>
      <xdr:row>0</xdr:row>
      <xdr:rowOff>133350</xdr:rowOff>
    </xdr:from>
    <xdr:to>
      <xdr:col>0</xdr:col>
      <xdr:colOff>1200150</xdr:colOff>
      <xdr:row>5</xdr:row>
      <xdr:rowOff>180975</xdr:rowOff>
    </xdr:to>
    <xdr:pic>
      <xdr:nvPicPr>
        <xdr:cNvPr id="3" name="Picture 0" descr="SUBTEL_rgb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3335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0</xdr:col>
      <xdr:colOff>1143000</xdr:colOff>
      <xdr:row>5</xdr:row>
      <xdr:rowOff>76200</xdr:rowOff>
    </xdr:to>
    <xdr:pic>
      <xdr:nvPicPr>
        <xdr:cNvPr id="3" name="Picture 0" descr="SUBTEL_rgb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225</xdr:row>
      <xdr:rowOff>0</xdr:rowOff>
    </xdr:from>
    <xdr:to>
      <xdr:col>5</xdr:col>
      <xdr:colOff>26187</xdr:colOff>
      <xdr:row>236</xdr:row>
      <xdr:rowOff>171450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514475" y="26850975"/>
          <a:ext cx="3169437" cy="22669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25/08/25.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Corresponde a todo el tráfico entre las compañías locales  incluyendo tráfico normal y de servicios complementarios. No incluye tráfico conmutado de internet.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Minutos efectivos en miles, los que se construyen a partir de la información de segundos, informados por las compañías locales dividido por 60.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Corresponde al tráfico cursado durante el mes informado.</a:t>
          </a: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0</xdr:colOff>
      <xdr:row>225</xdr:row>
      <xdr:rowOff>0</xdr:rowOff>
    </xdr:from>
    <xdr:to>
      <xdr:col>10</xdr:col>
      <xdr:colOff>363416</xdr:colOff>
      <xdr:row>236</xdr:row>
      <xdr:rowOff>178778</xdr:rowOff>
    </xdr:to>
    <xdr:sp macro="" textlink="">
      <xdr:nvSpPr>
        <xdr:cNvPr id="5" name="Text Box 6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5419725" y="26850975"/>
          <a:ext cx="3516191" cy="227427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La empresa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Telestar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presenta errores en el tráfico del mes de Julio 2013 y posiblemente en algunos meses de los años 2013 y 2014, por lo tanto estas cifras son provisorias.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Las empresas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Netglobalis, CTR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y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Convergia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presentan posibles errores en los tráficos de algunos meses de los años 2013 y 2014, por lo tanto estas cifras son provisorias.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4/ </a:t>
          </a:r>
          <a:r>
            <a:rPr lang="es-CL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La empresa </a:t>
          </a:r>
          <a:r>
            <a:rPr lang="es-CL" sz="9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VTR</a:t>
          </a:r>
          <a:r>
            <a:rPr lang="es-CL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modificó el primer trimestre 2023.</a:t>
          </a:r>
          <a:endParaRPr lang="es-CL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0</xdr:col>
      <xdr:colOff>1095375</xdr:colOff>
      <xdr:row>4</xdr:row>
      <xdr:rowOff>238125</xdr:rowOff>
    </xdr:to>
    <xdr:pic>
      <xdr:nvPicPr>
        <xdr:cNvPr id="3" name="Picture 0" descr="SUBTEL_rgb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223</xdr:row>
      <xdr:rowOff>0</xdr:rowOff>
    </xdr:from>
    <xdr:to>
      <xdr:col>6</xdr:col>
      <xdr:colOff>26187</xdr:colOff>
      <xdr:row>234</xdr:row>
      <xdr:rowOff>171450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1514475" y="26850975"/>
          <a:ext cx="3169437" cy="22669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25/08/25.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Corresponde a todo el tráfico entre las compañías locales y móviles, incluyendo tráfico normal y de servicios complementarios . No incluye tráfico conmutado de internet.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Minutos efectivos en miles, los que se construyen a partir de la información de segundos, informados por las compañías locales dividido por 60.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Corresponde al tráfico cursado durante el mes informado.</a:t>
          </a: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542925</xdr:colOff>
      <xdr:row>223</xdr:row>
      <xdr:rowOff>0</xdr:rowOff>
    </xdr:from>
    <xdr:to>
      <xdr:col>10</xdr:col>
      <xdr:colOff>677741</xdr:colOff>
      <xdr:row>234</xdr:row>
      <xdr:rowOff>178778</xdr:rowOff>
    </xdr:to>
    <xdr:sp macro="" textlink="">
      <xdr:nvSpPr>
        <xdr:cNvPr id="6" name="Text Box 6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5267325" y="19183350"/>
          <a:ext cx="3516191" cy="227427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Las empresas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Netline, Telestar, RTC, Netglobalis, CTR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y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Convergia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presentan posibles errores en los tráficos de algunos meses de los años 2013, 2014 2015 y 2020, por lo tanto estas cifras son provisorias.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3/ </a:t>
          </a:r>
          <a:r>
            <a:rPr lang="es-CL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La empresa </a:t>
          </a:r>
          <a:r>
            <a:rPr lang="es-CL" sz="9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VTR</a:t>
          </a:r>
          <a:r>
            <a:rPr lang="es-CL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modificó el primer trimestre 2023.</a:t>
          </a:r>
          <a:endParaRPr lang="es-CL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subtel.c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showGridLines="0" workbookViewId="0">
      <selection activeCell="A11" sqref="A11:XFD12"/>
    </sheetView>
  </sheetViews>
  <sheetFormatPr baseColWidth="10" defaultColWidth="0" defaultRowHeight="15" customHeight="1" zeroHeight="1" x14ac:dyDescent="0.35"/>
  <cols>
    <col min="1" max="1" width="19" customWidth="1"/>
    <col min="2" max="2" width="3" customWidth="1"/>
    <col min="3" max="12" width="11.453125" customWidth="1"/>
    <col min="13" max="16384" width="11.453125" hidden="1"/>
  </cols>
  <sheetData>
    <row r="1" spans="2:8" ht="14.5" x14ac:dyDescent="0.35"/>
    <row r="2" spans="2:8" ht="14.5" x14ac:dyDescent="0.35"/>
    <row r="3" spans="2:8" ht="14.5" x14ac:dyDescent="0.35">
      <c r="B3" s="1" t="s">
        <v>22</v>
      </c>
      <c r="C3" s="19"/>
      <c r="D3" s="20"/>
      <c r="E3" s="20"/>
      <c r="F3" s="20"/>
    </row>
    <row r="4" spans="2:8" ht="14.5" x14ac:dyDescent="0.35">
      <c r="B4" s="19"/>
      <c r="C4" s="19"/>
      <c r="D4" s="20"/>
      <c r="E4" s="20"/>
      <c r="F4" s="20"/>
    </row>
    <row r="5" spans="2:8" ht="14.5" x14ac:dyDescent="0.35">
      <c r="B5" s="20"/>
      <c r="C5" s="20"/>
      <c r="D5" s="20"/>
      <c r="E5" s="20"/>
      <c r="F5" s="20"/>
    </row>
    <row r="6" spans="2:8" ht="14.5" x14ac:dyDescent="0.35">
      <c r="C6" s="21" t="s">
        <v>23</v>
      </c>
    </row>
    <row r="7" spans="2:8" ht="14.5" x14ac:dyDescent="0.35">
      <c r="B7" s="22"/>
      <c r="C7" s="22"/>
    </row>
    <row r="8" spans="2:8" ht="14.5" x14ac:dyDescent="0.35">
      <c r="B8" s="23"/>
      <c r="C8" s="24"/>
    </row>
    <row r="9" spans="2:8" ht="14.5" x14ac:dyDescent="0.35">
      <c r="B9" s="25" t="s">
        <v>24</v>
      </c>
      <c r="C9" s="26" t="s">
        <v>25</v>
      </c>
      <c r="D9" s="27"/>
      <c r="E9" s="27"/>
      <c r="F9" s="27"/>
      <c r="G9" s="28"/>
      <c r="H9" s="28"/>
    </row>
    <row r="10" spans="2:8" ht="14.5" x14ac:dyDescent="0.35">
      <c r="B10" s="25" t="s">
        <v>24</v>
      </c>
      <c r="C10" s="26" t="s">
        <v>30</v>
      </c>
      <c r="D10" s="29"/>
      <c r="E10" s="29"/>
      <c r="F10" s="29"/>
      <c r="G10" s="29"/>
      <c r="H10" s="29"/>
    </row>
    <row r="11" spans="2:8" ht="14.5" x14ac:dyDescent="0.35">
      <c r="B11" s="25"/>
      <c r="C11" s="26"/>
      <c r="D11" s="29"/>
      <c r="E11" s="29"/>
      <c r="F11" s="29"/>
      <c r="G11" s="29"/>
      <c r="H11" s="29"/>
    </row>
    <row r="12" spans="2:8" ht="14.5" x14ac:dyDescent="0.35">
      <c r="B12" s="25"/>
      <c r="C12" s="26"/>
      <c r="D12" s="29"/>
      <c r="E12" s="29"/>
      <c r="F12" s="29"/>
      <c r="G12" s="29"/>
      <c r="H12" s="29"/>
    </row>
    <row r="13" spans="2:8" ht="14.5" x14ac:dyDescent="0.35">
      <c r="B13" s="25"/>
      <c r="C13" s="26"/>
      <c r="D13" s="29"/>
      <c r="E13" s="29"/>
      <c r="F13" s="29"/>
      <c r="G13" s="29"/>
      <c r="H13" s="29"/>
    </row>
    <row r="14" spans="2:8" ht="14.5" x14ac:dyDescent="0.35">
      <c r="B14" s="30"/>
      <c r="C14" s="31"/>
      <c r="D14" s="32"/>
      <c r="E14" s="32"/>
      <c r="F14" s="32"/>
      <c r="G14" s="32"/>
      <c r="H14" s="32"/>
    </row>
    <row r="15" spans="2:8" ht="14.5" x14ac:dyDescent="0.35">
      <c r="B15" s="33"/>
      <c r="C15" s="33"/>
      <c r="D15" s="33"/>
      <c r="E15" s="33"/>
      <c r="F15" s="33"/>
      <c r="G15" s="33"/>
      <c r="H15" s="33"/>
    </row>
    <row r="16" spans="2:8" ht="14.5" x14ac:dyDescent="0.35">
      <c r="B16" s="33"/>
      <c r="C16" s="33"/>
      <c r="D16" s="33"/>
      <c r="E16" s="33"/>
      <c r="F16" s="33"/>
      <c r="G16" s="34"/>
      <c r="H16" s="35" t="s">
        <v>26</v>
      </c>
    </row>
    <row r="17" spans="2:8" ht="14.5" x14ac:dyDescent="0.35">
      <c r="B17" s="33"/>
      <c r="C17" s="33"/>
      <c r="D17" s="33"/>
      <c r="E17" s="33"/>
      <c r="F17" s="33"/>
      <c r="G17" s="33"/>
      <c r="H17" s="33"/>
    </row>
    <row r="18" spans="2:8" ht="14.5" x14ac:dyDescent="0.35"/>
    <row r="19" spans="2:8" ht="14.5" x14ac:dyDescent="0.35"/>
    <row r="20" spans="2:8" ht="15" customHeight="1" x14ac:dyDescent="0.35"/>
    <row r="21" spans="2:8" ht="15" customHeight="1" x14ac:dyDescent="0.35"/>
  </sheetData>
  <hyperlinks>
    <hyperlink ref="H16" r:id="rId1" xr:uid="{00000000-0004-0000-0000-000000000000}"/>
    <hyperlink ref="C9" location="'2.1. L-L'!A1" display="2.1. Tráfico cursado por líneas de Telefonía Fija: Tráfico Local - Local " xr:uid="{00000000-0004-0000-0000-000001000000}"/>
    <hyperlink ref="C10" location="'2.3. L-M'!A1" display="2.3. Tráfico cursado por lineas de Telefonía Fija: Tráfico Local - Móvil " xr:uid="{00000000-0004-0000-0000-000002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93"/>
  <sheetViews>
    <sheetView showGridLines="0" tabSelected="1" topLeftCell="A221" zoomScale="106" zoomScaleNormal="106" workbookViewId="0">
      <selection activeCell="J223" sqref="J223"/>
    </sheetView>
  </sheetViews>
  <sheetFormatPr baseColWidth="10" defaultColWidth="0" defaultRowHeight="0" customHeight="1" zeroHeight="1" x14ac:dyDescent="0.35"/>
  <cols>
    <col min="1" max="2" width="19" customWidth="1"/>
    <col min="3" max="3" width="7.7265625" customWidth="1"/>
    <col min="4" max="4" width="15.26953125" customWidth="1"/>
    <col min="5" max="5" width="11.453125" customWidth="1"/>
    <col min="6" max="6" width="15.26953125" customWidth="1"/>
    <col min="7" max="7" width="11.453125" customWidth="1"/>
    <col min="8" max="8" width="13" bestFit="1" customWidth="1"/>
    <col min="9" max="12" width="11.453125" customWidth="1"/>
    <col min="13" max="16" width="11.453125" hidden="1" customWidth="1"/>
    <col min="17" max="17" width="0" hidden="1" customWidth="1"/>
  </cols>
  <sheetData>
    <row r="1" spans="2:8" ht="14.5" x14ac:dyDescent="0.35"/>
    <row r="2" spans="2:8" ht="14.5" x14ac:dyDescent="0.35">
      <c r="B2" s="1" t="s">
        <v>29</v>
      </c>
    </row>
    <row r="3" spans="2:8" ht="14.5" x14ac:dyDescent="0.35"/>
    <row r="4" spans="2:8" ht="15" thickBot="1" x14ac:dyDescent="0.4"/>
    <row r="5" spans="2:8" ht="15" thickBot="1" x14ac:dyDescent="0.4">
      <c r="B5" s="72" t="s">
        <v>0</v>
      </c>
      <c r="C5" s="73"/>
      <c r="D5" s="73"/>
      <c r="E5" s="73"/>
      <c r="F5" s="73"/>
      <c r="G5" s="74"/>
    </row>
    <row r="6" spans="2:8" ht="23.5" thickBot="1" x14ac:dyDescent="0.4">
      <c r="B6" s="75" t="s">
        <v>1</v>
      </c>
      <c r="C6" s="76"/>
      <c r="D6" s="63" t="s">
        <v>2</v>
      </c>
      <c r="E6" s="64" t="s">
        <v>3</v>
      </c>
      <c r="F6" s="65" t="s">
        <v>4</v>
      </c>
      <c r="G6" s="64" t="s">
        <v>3</v>
      </c>
    </row>
    <row r="7" spans="2:8" ht="14.5" x14ac:dyDescent="0.35">
      <c r="B7" s="77">
        <v>2000</v>
      </c>
      <c r="C7" s="78"/>
      <c r="D7" s="43">
        <v>15708021.691749996</v>
      </c>
      <c r="E7" s="2"/>
      <c r="F7" s="46">
        <v>5678981.2960000001</v>
      </c>
      <c r="G7" s="3"/>
      <c r="H7" s="4"/>
    </row>
    <row r="8" spans="2:8" ht="14.5" x14ac:dyDescent="0.35">
      <c r="B8" s="70">
        <v>2001</v>
      </c>
      <c r="C8" s="71"/>
      <c r="D8" s="44">
        <v>14792112.010566676</v>
      </c>
      <c r="E8" s="5">
        <f t="shared" ref="E8:E16" si="0">(D8-D7)/D7</f>
        <v>-5.8308404403615267E-2</v>
      </c>
      <c r="F8" s="45">
        <v>5620715.9970000004</v>
      </c>
      <c r="G8" s="5">
        <f t="shared" ref="G8:G16" si="1">(F8-F7)/F7</f>
        <v>-1.0259815266699137E-2</v>
      </c>
      <c r="H8" s="4"/>
    </row>
    <row r="9" spans="2:8" ht="14.5" x14ac:dyDescent="0.35">
      <c r="B9" s="70">
        <v>2002</v>
      </c>
      <c r="C9" s="71"/>
      <c r="D9" s="44">
        <v>13741512.577849995</v>
      </c>
      <c r="E9" s="5">
        <f t="shared" si="0"/>
        <v>-7.1024302139288148E-2</v>
      </c>
      <c r="F9" s="45">
        <v>5462129.9740000004</v>
      </c>
      <c r="G9" s="5">
        <f t="shared" si="1"/>
        <v>-2.8214558978721521E-2</v>
      </c>
      <c r="H9" s="4"/>
    </row>
    <row r="10" spans="2:8" ht="14.5" x14ac:dyDescent="0.35">
      <c r="B10" s="70">
        <v>2003</v>
      </c>
      <c r="C10" s="71"/>
      <c r="D10" s="44">
        <v>12697840.35603334</v>
      </c>
      <c r="E10" s="5">
        <f t="shared" si="0"/>
        <v>-7.5950315942580809E-2</v>
      </c>
      <c r="F10" s="45">
        <v>5411589.9890000001</v>
      </c>
      <c r="G10" s="5">
        <f t="shared" si="1"/>
        <v>-9.2527979452288901E-3</v>
      </c>
      <c r="H10" s="4"/>
    </row>
    <row r="11" spans="2:8" ht="14.5" x14ac:dyDescent="0.35">
      <c r="B11" s="70">
        <v>2004</v>
      </c>
      <c r="C11" s="71"/>
      <c r="D11" s="44">
        <v>12471681.102950007</v>
      </c>
      <c r="E11" s="5">
        <f t="shared" si="0"/>
        <v>-1.7810843950000876E-2</v>
      </c>
      <c r="F11" s="45">
        <v>5378729.6029999787</v>
      </c>
      <c r="G11" s="5">
        <f t="shared" si="1"/>
        <v>-6.0722238874001584E-3</v>
      </c>
      <c r="H11" s="4"/>
    </row>
    <row r="12" spans="2:8" ht="14.5" x14ac:dyDescent="0.35">
      <c r="B12" s="70">
        <v>2005</v>
      </c>
      <c r="C12" s="71"/>
      <c r="D12" s="44">
        <v>11497364.137233324</v>
      </c>
      <c r="E12" s="5">
        <f t="shared" si="0"/>
        <v>-7.8122344347485037E-2</v>
      </c>
      <c r="F12" s="45">
        <v>5052219.5689999713</v>
      </c>
      <c r="G12" s="5">
        <f t="shared" si="1"/>
        <v>-6.0703931615728915E-2</v>
      </c>
      <c r="H12" s="4"/>
    </row>
    <row r="13" spans="2:8" ht="14.5" x14ac:dyDescent="0.35">
      <c r="B13" s="70">
        <v>2006</v>
      </c>
      <c r="C13" s="71"/>
      <c r="D13" s="44">
        <v>11250082.401716674</v>
      </c>
      <c r="E13" s="5">
        <f t="shared" si="0"/>
        <v>-2.1507689289917142E-2</v>
      </c>
      <c r="F13" s="45">
        <v>4931183.9799999585</v>
      </c>
      <c r="G13" s="5">
        <f t="shared" si="1"/>
        <v>-2.3956913856768566E-2</v>
      </c>
      <c r="H13" s="4"/>
    </row>
    <row r="14" spans="2:8" ht="14.5" x14ac:dyDescent="0.35">
      <c r="B14" s="70">
        <v>2007</v>
      </c>
      <c r="C14" s="71"/>
      <c r="D14" s="44">
        <v>10981107.318099998</v>
      </c>
      <c r="E14" s="5">
        <f t="shared" si="0"/>
        <v>-2.3908721199733821E-2</v>
      </c>
      <c r="F14" s="45">
        <v>4647575.7599999215</v>
      </c>
      <c r="G14" s="5">
        <f t="shared" si="1"/>
        <v>-5.7513210042517901E-2</v>
      </c>
      <c r="H14" s="4"/>
    </row>
    <row r="15" spans="2:8" ht="14.5" x14ac:dyDescent="0.35">
      <c r="B15" s="70">
        <v>2008</v>
      </c>
      <c r="C15" s="71"/>
      <c r="D15" s="44">
        <v>10792163.023016667</v>
      </c>
      <c r="E15" s="5">
        <f t="shared" si="0"/>
        <v>-1.7206306213936807E-2</v>
      </c>
      <c r="F15" s="45">
        <v>4470568.2949999012</v>
      </c>
      <c r="G15" s="5">
        <f t="shared" si="1"/>
        <v>-3.8085977322513474E-2</v>
      </c>
      <c r="H15" s="4"/>
    </row>
    <row r="16" spans="2:8" ht="15" thickBot="1" x14ac:dyDescent="0.4">
      <c r="B16" s="70">
        <v>2009</v>
      </c>
      <c r="C16" s="71"/>
      <c r="D16" s="44">
        <v>9925576.3135999907</v>
      </c>
      <c r="E16" s="5">
        <f t="shared" si="0"/>
        <v>-8.0297777893874392E-2</v>
      </c>
      <c r="F16" s="45">
        <v>4041736.5789999194</v>
      </c>
      <c r="G16" s="5">
        <f t="shared" si="1"/>
        <v>-9.5923311691627183E-2</v>
      </c>
      <c r="H16" s="4"/>
    </row>
    <row r="17" spans="2:7" ht="15" thickBot="1" x14ac:dyDescent="0.4">
      <c r="B17" s="67" t="s">
        <v>0</v>
      </c>
      <c r="C17" s="68"/>
      <c r="D17" s="68"/>
      <c r="E17" s="68"/>
      <c r="F17" s="68"/>
      <c r="G17" s="69"/>
    </row>
    <row r="18" spans="2:7" ht="23.5" thickBot="1" x14ac:dyDescent="0.4">
      <c r="B18" s="75" t="s">
        <v>1</v>
      </c>
      <c r="C18" s="76"/>
      <c r="D18" s="63" t="s">
        <v>2</v>
      </c>
      <c r="E18" s="64" t="s">
        <v>5</v>
      </c>
      <c r="F18" s="65" t="s">
        <v>4</v>
      </c>
      <c r="G18" s="64" t="s">
        <v>5</v>
      </c>
    </row>
    <row r="19" spans="2:7" ht="14.5" x14ac:dyDescent="0.35">
      <c r="B19" s="14">
        <v>2010</v>
      </c>
      <c r="C19" s="6" t="s">
        <v>6</v>
      </c>
      <c r="D19" s="47">
        <v>741345.36444999883</v>
      </c>
      <c r="E19" s="7"/>
      <c r="F19" s="50">
        <v>305455.80799998879</v>
      </c>
      <c r="G19" s="7"/>
    </row>
    <row r="20" spans="2:7" ht="14.5" x14ac:dyDescent="0.35">
      <c r="B20" s="13"/>
      <c r="C20" s="8" t="s">
        <v>17</v>
      </c>
      <c r="D20" s="48">
        <v>646069.34666666761</v>
      </c>
      <c r="E20" s="9">
        <f t="shared" ref="E20:E30" si="2">+D20/D19-1</f>
        <v>-0.1285177224437305</v>
      </c>
      <c r="F20" s="51">
        <v>267858.86299999285</v>
      </c>
      <c r="G20" s="9">
        <f t="shared" ref="G20:G30" si="3">+F20/F19-1</f>
        <v>-0.12308472785692559</v>
      </c>
    </row>
    <row r="21" spans="2:7" ht="14.5" x14ac:dyDescent="0.35">
      <c r="B21" s="13"/>
      <c r="C21" s="8" t="s">
        <v>7</v>
      </c>
      <c r="D21" s="48">
        <v>839902.04203333263</v>
      </c>
      <c r="E21" s="9">
        <f t="shared" si="2"/>
        <v>0.30001840571252303</v>
      </c>
      <c r="F21" s="51">
        <v>327133.51499999379</v>
      </c>
      <c r="G21" s="9">
        <f t="shared" si="3"/>
        <v>0.22129061303453113</v>
      </c>
    </row>
    <row r="22" spans="2:7" ht="14.5" x14ac:dyDescent="0.35">
      <c r="B22" s="13"/>
      <c r="C22" s="8" t="s">
        <v>8</v>
      </c>
      <c r="D22" s="48">
        <v>761892.14478334016</v>
      </c>
      <c r="E22" s="9">
        <f t="shared" si="2"/>
        <v>-9.2879756621542464E-2</v>
      </c>
      <c r="F22" s="51">
        <v>304669.01399999287</v>
      </c>
      <c r="G22" s="9">
        <f t="shared" si="3"/>
        <v>-6.8670741363817012E-2</v>
      </c>
    </row>
    <row r="23" spans="2:7" ht="14.5" x14ac:dyDescent="0.35">
      <c r="B23" s="13"/>
      <c r="C23" s="8" t="s">
        <v>9</v>
      </c>
      <c r="D23" s="48">
        <v>768502.98421666864</v>
      </c>
      <c r="E23" s="9">
        <f t="shared" si="2"/>
        <v>8.6768704449740053E-3</v>
      </c>
      <c r="F23" s="51">
        <v>306035.98399999138</v>
      </c>
      <c r="G23" s="9">
        <f t="shared" si="3"/>
        <v>4.4867378603803409E-3</v>
      </c>
    </row>
    <row r="24" spans="2:7" ht="14.5" x14ac:dyDescent="0.35">
      <c r="B24" s="13"/>
      <c r="C24" s="8" t="s">
        <v>10</v>
      </c>
      <c r="D24" s="48">
        <v>754767.40991666447</v>
      </c>
      <c r="E24" s="9">
        <f t="shared" si="2"/>
        <v>-1.7873156750334296E-2</v>
      </c>
      <c r="F24" s="51">
        <v>299286.52299999143</v>
      </c>
      <c r="G24" s="9">
        <f t="shared" si="3"/>
        <v>-2.2054468601313659E-2</v>
      </c>
    </row>
    <row r="25" spans="2:7" ht="14.5" x14ac:dyDescent="0.35">
      <c r="B25" s="13"/>
      <c r="C25" s="8" t="s">
        <v>11</v>
      </c>
      <c r="D25" s="48">
        <v>767121.38378333393</v>
      </c>
      <c r="E25" s="9">
        <f t="shared" si="2"/>
        <v>1.6367921699260268E-2</v>
      </c>
      <c r="F25" s="51">
        <v>305892.79199999257</v>
      </c>
      <c r="G25" s="9">
        <f t="shared" si="3"/>
        <v>2.2073392860397334E-2</v>
      </c>
    </row>
    <row r="26" spans="2:7" ht="14.5" x14ac:dyDescent="0.35">
      <c r="B26" s="13"/>
      <c r="C26" s="8" t="s">
        <v>12</v>
      </c>
      <c r="D26" s="48">
        <v>801329.36503334017</v>
      </c>
      <c r="E26" s="9">
        <f t="shared" si="2"/>
        <v>4.4592657659075163E-2</v>
      </c>
      <c r="F26" s="51">
        <v>314147.85299998958</v>
      </c>
      <c r="G26" s="9">
        <f t="shared" si="3"/>
        <v>2.6986778426597358E-2</v>
      </c>
    </row>
    <row r="27" spans="2:7" ht="14.5" x14ac:dyDescent="0.35">
      <c r="B27" s="13"/>
      <c r="C27" s="8" t="s">
        <v>13</v>
      </c>
      <c r="D27" s="48">
        <v>729688.49055000069</v>
      </c>
      <c r="E27" s="9">
        <f t="shared" si="2"/>
        <v>-8.9402532353670572E-2</v>
      </c>
      <c r="F27" s="51">
        <v>288298.57099999057</v>
      </c>
      <c r="G27" s="9">
        <f t="shared" si="3"/>
        <v>-8.2283809210053294E-2</v>
      </c>
    </row>
    <row r="28" spans="2:7" ht="14.5" x14ac:dyDescent="0.35">
      <c r="B28" s="13"/>
      <c r="C28" s="8" t="s">
        <v>14</v>
      </c>
      <c r="D28" s="48">
        <v>738826.50873333681</v>
      </c>
      <c r="E28" s="9">
        <f t="shared" si="2"/>
        <v>1.2523177084029946E-2</v>
      </c>
      <c r="F28" s="51">
        <v>293059.71799999056</v>
      </c>
      <c r="G28" s="9">
        <f t="shared" si="3"/>
        <v>1.6514639609504611E-2</v>
      </c>
    </row>
    <row r="29" spans="2:7" ht="14.5" x14ac:dyDescent="0.35">
      <c r="B29" s="13"/>
      <c r="C29" s="8" t="s">
        <v>15</v>
      </c>
      <c r="D29" s="48">
        <v>765781.32815000415</v>
      </c>
      <c r="E29" s="9">
        <f t="shared" si="2"/>
        <v>3.6483286804204429E-2</v>
      </c>
      <c r="F29" s="51">
        <v>300280.58699998731</v>
      </c>
      <c r="G29" s="9">
        <f t="shared" si="3"/>
        <v>2.4639582161875229E-2</v>
      </c>
    </row>
    <row r="30" spans="2:7" ht="14.5" x14ac:dyDescent="0.35">
      <c r="B30" s="13"/>
      <c r="C30" s="8" t="s">
        <v>16</v>
      </c>
      <c r="D30" s="48">
        <v>755540.75538333773</v>
      </c>
      <c r="E30" s="9">
        <f t="shared" si="2"/>
        <v>-1.3372711491158817E-2</v>
      </c>
      <c r="F30" s="51">
        <v>307972.09699999209</v>
      </c>
      <c r="G30" s="9">
        <f t="shared" si="3"/>
        <v>2.5614409765374324E-2</v>
      </c>
    </row>
    <row r="31" spans="2:7" ht="15" thickBot="1" x14ac:dyDescent="0.4">
      <c r="B31" s="10" t="s">
        <v>18</v>
      </c>
      <c r="C31" s="11"/>
      <c r="D31" s="56">
        <f>SUM(D19:D30)</f>
        <v>9070767.1237000264</v>
      </c>
      <c r="E31" s="57"/>
      <c r="F31" s="58">
        <f>SUM(F19:F30)</f>
        <v>3620091.324999894</v>
      </c>
      <c r="G31" s="12"/>
    </row>
    <row r="32" spans="2:7" ht="14.5" x14ac:dyDescent="0.35">
      <c r="B32" s="13">
        <v>2011</v>
      </c>
      <c r="C32" s="8" t="s">
        <v>6</v>
      </c>
      <c r="D32" s="48">
        <v>690442.01145000302</v>
      </c>
      <c r="E32" s="9">
        <f>+D32/D30-1</f>
        <v>-8.6161790041763719E-2</v>
      </c>
      <c r="F32" s="51">
        <v>275169.99499999016</v>
      </c>
      <c r="G32" s="9">
        <f>+F32/F30-1</f>
        <v>-0.106509980350599</v>
      </c>
    </row>
    <row r="33" spans="2:7" ht="14.5" x14ac:dyDescent="0.35">
      <c r="B33" s="13"/>
      <c r="C33" s="8" t="s">
        <v>17</v>
      </c>
      <c r="D33" s="48">
        <v>568385.51491666667</v>
      </c>
      <c r="E33" s="9">
        <f t="shared" ref="E33:E43" si="4">+D33/D32-1</f>
        <v>-0.17678022847567532</v>
      </c>
      <c r="F33" s="51">
        <v>231503.14999999251</v>
      </c>
      <c r="G33" s="9">
        <f t="shared" ref="G33:G43" si="5">+F33/F32-1</f>
        <v>-0.15869043061907684</v>
      </c>
    </row>
    <row r="34" spans="2:7" ht="14.5" x14ac:dyDescent="0.35">
      <c r="B34" s="13"/>
      <c r="C34" s="8" t="s">
        <v>7</v>
      </c>
      <c r="D34" s="48">
        <v>739238.64650000341</v>
      </c>
      <c r="E34" s="9">
        <f t="shared" si="4"/>
        <v>0.30059374684871454</v>
      </c>
      <c r="F34" s="51">
        <v>292379.72499999171</v>
      </c>
      <c r="G34" s="9">
        <f t="shared" si="5"/>
        <v>0.26296218863545118</v>
      </c>
    </row>
    <row r="35" spans="2:7" ht="14.5" x14ac:dyDescent="0.35">
      <c r="B35" s="13"/>
      <c r="C35" s="8" t="s">
        <v>8</v>
      </c>
      <c r="D35" s="48">
        <v>693764.61941666761</v>
      </c>
      <c r="E35" s="9">
        <f t="shared" si="4"/>
        <v>-6.151467770068153E-2</v>
      </c>
      <c r="F35" s="51">
        <v>272783.43699999159</v>
      </c>
      <c r="G35" s="9">
        <f t="shared" si="5"/>
        <v>-6.7023416209864295E-2</v>
      </c>
    </row>
    <row r="36" spans="2:7" ht="14.5" x14ac:dyDescent="0.35">
      <c r="B36" s="13"/>
      <c r="C36" s="8" t="s">
        <v>9</v>
      </c>
      <c r="D36" s="48">
        <v>728938.97591666435</v>
      </c>
      <c r="E36" s="9">
        <f t="shared" si="4"/>
        <v>5.0700706717462962E-2</v>
      </c>
      <c r="F36" s="51">
        <v>286508.98799999058</v>
      </c>
      <c r="G36" s="9">
        <f t="shared" si="5"/>
        <v>5.0316658338751763E-2</v>
      </c>
    </row>
    <row r="37" spans="2:7" ht="14.5" x14ac:dyDescent="0.35">
      <c r="B37" s="13"/>
      <c r="C37" s="8" t="s">
        <v>10</v>
      </c>
      <c r="D37" s="48">
        <v>706945.38543333882</v>
      </c>
      <c r="E37" s="9">
        <f t="shared" si="4"/>
        <v>-3.017205995284844E-2</v>
      </c>
      <c r="F37" s="51">
        <v>276515.43899999146</v>
      </c>
      <c r="G37" s="9">
        <f t="shared" si="5"/>
        <v>-3.4880403123686454E-2</v>
      </c>
    </row>
    <row r="38" spans="2:7" ht="14.5" x14ac:dyDescent="0.35">
      <c r="B38" s="13"/>
      <c r="C38" s="8" t="s">
        <v>11</v>
      </c>
      <c r="D38" s="48">
        <v>685921.14928333752</v>
      </c>
      <c r="E38" s="9">
        <f t="shared" si="4"/>
        <v>-2.973954789607125E-2</v>
      </c>
      <c r="F38" s="51">
        <v>266630.42899999541</v>
      </c>
      <c r="G38" s="9">
        <f t="shared" si="5"/>
        <v>-3.5748492148376387E-2</v>
      </c>
    </row>
    <row r="39" spans="2:7" ht="14.5" x14ac:dyDescent="0.35">
      <c r="B39" s="13"/>
      <c r="C39" s="8" t="s">
        <v>12</v>
      </c>
      <c r="D39" s="48">
        <v>718908.39636666747</v>
      </c>
      <c r="E39" s="9">
        <f t="shared" si="4"/>
        <v>4.8091893824524279E-2</v>
      </c>
      <c r="F39" s="51">
        <v>283641.90599999682</v>
      </c>
      <c r="G39" s="9">
        <f t="shared" si="5"/>
        <v>6.3801708843973293E-2</v>
      </c>
    </row>
    <row r="40" spans="2:7" ht="14.5" x14ac:dyDescent="0.35">
      <c r="B40" s="13"/>
      <c r="C40" s="8" t="s">
        <v>13</v>
      </c>
      <c r="D40" s="48">
        <v>690563.53168333147</v>
      </c>
      <c r="E40" s="9">
        <f t="shared" si="4"/>
        <v>-3.9427644504626325E-2</v>
      </c>
      <c r="F40" s="51">
        <v>276300.93999999494</v>
      </c>
      <c r="G40" s="9">
        <f t="shared" si="5"/>
        <v>-2.588110517069353E-2</v>
      </c>
    </row>
    <row r="41" spans="2:7" ht="14.5" x14ac:dyDescent="0.35">
      <c r="B41" s="13"/>
      <c r="C41" s="8" t="s">
        <v>14</v>
      </c>
      <c r="D41" s="48">
        <v>672562.56531666825</v>
      </c>
      <c r="E41" s="9">
        <f t="shared" si="4"/>
        <v>-2.6067067750860984E-2</v>
      </c>
      <c r="F41" s="51">
        <v>266368.9419999948</v>
      </c>
      <c r="G41" s="9">
        <f t="shared" si="5"/>
        <v>-3.594630550297917E-2</v>
      </c>
    </row>
    <row r="42" spans="2:7" ht="14.5" x14ac:dyDescent="0.35">
      <c r="B42" s="13"/>
      <c r="C42" s="8" t="s">
        <v>15</v>
      </c>
      <c r="D42" s="48">
        <v>709479.24728333473</v>
      </c>
      <c r="E42" s="9">
        <f t="shared" si="4"/>
        <v>5.4889587780260651E-2</v>
      </c>
      <c r="F42" s="51">
        <v>279030.9029999958</v>
      </c>
      <c r="G42" s="9">
        <f t="shared" si="5"/>
        <v>4.7535425507682749E-2</v>
      </c>
    </row>
    <row r="43" spans="2:7" ht="14.5" x14ac:dyDescent="0.35">
      <c r="B43" s="13"/>
      <c r="C43" s="8" t="s">
        <v>16</v>
      </c>
      <c r="D43" s="48">
        <v>677915.5588499998</v>
      </c>
      <c r="E43" s="9">
        <f t="shared" si="4"/>
        <v>-4.4488529515409159E-2</v>
      </c>
      <c r="F43" s="51">
        <v>275531.15299999667</v>
      </c>
      <c r="G43" s="9">
        <f t="shared" si="5"/>
        <v>-1.2542517557631139E-2</v>
      </c>
    </row>
    <row r="44" spans="2:7" ht="15" thickBot="1" x14ac:dyDescent="0.4">
      <c r="B44" s="10" t="s">
        <v>19</v>
      </c>
      <c r="C44" s="11"/>
      <c r="D44" s="56">
        <f>SUM(D32:D43)</f>
        <v>8283065.6024166821</v>
      </c>
      <c r="E44" s="57"/>
      <c r="F44" s="58">
        <f>SUM(F32:F43)</f>
        <v>3282365.006999922</v>
      </c>
      <c r="G44" s="12"/>
    </row>
    <row r="45" spans="2:7" ht="14.5" x14ac:dyDescent="0.35">
      <c r="B45" s="13">
        <v>2012</v>
      </c>
      <c r="C45" s="8" t="s">
        <v>6</v>
      </c>
      <c r="D45" s="48">
        <v>654446.03600000148</v>
      </c>
      <c r="E45" s="9">
        <f>+D45/D43-1</f>
        <v>-3.4620127158331404E-2</v>
      </c>
      <c r="F45" s="51">
        <v>256723.47099999577</v>
      </c>
      <c r="G45" s="9">
        <f>+F45/F43-1</f>
        <v>-6.8259729599437047E-2</v>
      </c>
    </row>
    <row r="46" spans="2:7" ht="14.5" x14ac:dyDescent="0.35">
      <c r="B46" s="13"/>
      <c r="C46" s="8" t="s">
        <v>17</v>
      </c>
      <c r="D46" s="48">
        <v>575315.89029999718</v>
      </c>
      <c r="E46" s="9">
        <f t="shared" ref="E46:E55" si="6">+D46/D45-1</f>
        <v>-0.12091164335512017</v>
      </c>
      <c r="F46" s="51">
        <v>225443.08999999627</v>
      </c>
      <c r="G46" s="9">
        <f t="shared" ref="G46:G55" si="7">+F46/F45-1</f>
        <v>-0.12184464816619756</v>
      </c>
    </row>
    <row r="47" spans="2:7" ht="14.5" x14ac:dyDescent="0.35">
      <c r="B47" s="13"/>
      <c r="C47" s="8" t="s">
        <v>7</v>
      </c>
      <c r="D47" s="48">
        <v>687565.56071666826</v>
      </c>
      <c r="E47" s="9">
        <f t="shared" si="6"/>
        <v>0.19510962987331837</v>
      </c>
      <c r="F47" s="51">
        <v>268224.99399999355</v>
      </c>
      <c r="G47" s="9">
        <f t="shared" si="7"/>
        <v>0.18976808736962392</v>
      </c>
    </row>
    <row r="48" spans="2:7" ht="14.5" x14ac:dyDescent="0.35">
      <c r="B48" s="13"/>
      <c r="C48" s="8" t="s">
        <v>8</v>
      </c>
      <c r="D48" s="48">
        <v>622613.90943333227</v>
      </c>
      <c r="E48" s="9">
        <f t="shared" si="6"/>
        <v>-9.4466120751648952E-2</v>
      </c>
      <c r="F48" s="51">
        <v>239902.87999999642</v>
      </c>
      <c r="G48" s="9">
        <f t="shared" si="7"/>
        <v>-0.10559088315236498</v>
      </c>
    </row>
    <row r="49" spans="2:7" ht="14.5" x14ac:dyDescent="0.35">
      <c r="B49" s="13"/>
      <c r="C49" s="8" t="s">
        <v>9</v>
      </c>
      <c r="D49" s="48">
        <v>655872.03819999332</v>
      </c>
      <c r="E49" s="9">
        <f t="shared" si="6"/>
        <v>5.34169382706704E-2</v>
      </c>
      <c r="F49" s="51">
        <v>255815.42899999482</v>
      </c>
      <c r="G49" s="9">
        <f t="shared" si="7"/>
        <v>6.632912868740326E-2</v>
      </c>
    </row>
    <row r="50" spans="2:7" ht="14.5" x14ac:dyDescent="0.35">
      <c r="B50" s="13"/>
      <c r="C50" s="8" t="s">
        <v>10</v>
      </c>
      <c r="D50" s="48">
        <v>609244.02546666993</v>
      </c>
      <c r="E50" s="9">
        <f t="shared" si="6"/>
        <v>-7.1093155398561536E-2</v>
      </c>
      <c r="F50" s="51">
        <v>239290.11999999578</v>
      </c>
      <c r="G50" s="9">
        <f t="shared" si="7"/>
        <v>-6.459856258317942E-2</v>
      </c>
    </row>
    <row r="51" spans="2:7" ht="14.5" x14ac:dyDescent="0.35">
      <c r="B51" s="13"/>
      <c r="C51" s="8" t="s">
        <v>11</v>
      </c>
      <c r="D51" s="48">
        <v>623400.23053333559</v>
      </c>
      <c r="E51" s="9">
        <f t="shared" si="6"/>
        <v>2.3235689600439313E-2</v>
      </c>
      <c r="F51" s="51">
        <v>243120.02299999524</v>
      </c>
      <c r="G51" s="9">
        <f t="shared" si="7"/>
        <v>1.6005270088040202E-2</v>
      </c>
    </row>
    <row r="52" spans="2:7" ht="14.5" x14ac:dyDescent="0.35">
      <c r="B52" s="13"/>
      <c r="C52" s="8" t="s">
        <v>12</v>
      </c>
      <c r="D52" s="48">
        <v>649481.88071666437</v>
      </c>
      <c r="E52" s="9">
        <f t="shared" si="6"/>
        <v>4.1837729448728656E-2</v>
      </c>
      <c r="F52" s="51">
        <v>255078.75999999102</v>
      </c>
      <c r="G52" s="9">
        <f t="shared" si="7"/>
        <v>4.9188614135644571E-2</v>
      </c>
    </row>
    <row r="53" spans="2:7" ht="14.5" x14ac:dyDescent="0.35">
      <c r="B53" s="13"/>
      <c r="C53" s="8" t="s">
        <v>13</v>
      </c>
      <c r="D53" s="48">
        <v>542166.69601666718</v>
      </c>
      <c r="E53" s="9">
        <f t="shared" si="6"/>
        <v>-0.16523199166323366</v>
      </c>
      <c r="F53" s="51">
        <v>215629.28699999416</v>
      </c>
      <c r="G53" s="9">
        <f t="shared" si="7"/>
        <v>-0.15465604819467615</v>
      </c>
    </row>
    <row r="54" spans="2:7" ht="14.5" x14ac:dyDescent="0.35">
      <c r="B54" s="13"/>
      <c r="C54" s="8" t="s">
        <v>14</v>
      </c>
      <c r="D54" s="48">
        <v>643925.16591666208</v>
      </c>
      <c r="E54" s="9">
        <f t="shared" si="6"/>
        <v>0.1876885294645001</v>
      </c>
      <c r="F54" s="51">
        <v>253549.17999999656</v>
      </c>
      <c r="G54" s="9">
        <f t="shared" si="7"/>
        <v>0.17585687699279662</v>
      </c>
    </row>
    <row r="55" spans="2:7" ht="14.5" x14ac:dyDescent="0.35">
      <c r="B55" s="13"/>
      <c r="C55" s="8" t="s">
        <v>15</v>
      </c>
      <c r="D55" s="49">
        <v>589598.08315000182</v>
      </c>
      <c r="E55" s="15">
        <f t="shared" si="6"/>
        <v>-8.436862797452982E-2</v>
      </c>
      <c r="F55" s="52">
        <v>229490.42699999487</v>
      </c>
      <c r="G55" s="15">
        <f t="shared" si="7"/>
        <v>-9.4887914841617738E-2</v>
      </c>
    </row>
    <row r="56" spans="2:7" ht="14.5" x14ac:dyDescent="0.35">
      <c r="B56" s="13"/>
      <c r="C56" s="8" t="s">
        <v>16</v>
      </c>
      <c r="D56" s="49">
        <v>574408.06723333371</v>
      </c>
      <c r="E56" s="15">
        <f>+D56/D55-1</f>
        <v>-2.5763340062968876E-2</v>
      </c>
      <c r="F56" s="52">
        <v>239546.8689999941</v>
      </c>
      <c r="G56" s="15">
        <f>+F56/F55-1</f>
        <v>4.3820747259315729E-2</v>
      </c>
    </row>
    <row r="57" spans="2:7" ht="15" thickBot="1" x14ac:dyDescent="0.4">
      <c r="B57" s="10" t="s">
        <v>20</v>
      </c>
      <c r="C57" s="11"/>
      <c r="D57" s="56">
        <f>SUM(D45:D56)</f>
        <v>7428037.5836833268</v>
      </c>
      <c r="E57" s="57"/>
      <c r="F57" s="56">
        <f>SUM(F45:F56)</f>
        <v>2921814.5299999379</v>
      </c>
      <c r="G57" s="12"/>
    </row>
    <row r="58" spans="2:7" ht="14.5" x14ac:dyDescent="0.35">
      <c r="B58" s="14">
        <v>2013</v>
      </c>
      <c r="C58" s="16" t="s">
        <v>6</v>
      </c>
      <c r="D58" s="48">
        <v>565664.35853333422</v>
      </c>
      <c r="E58" s="9">
        <f>+D58/D56-1</f>
        <v>-1.522212029875214E-2</v>
      </c>
      <c r="F58" s="51">
        <v>230428.9449999943</v>
      </c>
      <c r="G58" s="9">
        <f>+F58/F56-1</f>
        <v>-3.8063215094662817E-2</v>
      </c>
    </row>
    <row r="59" spans="2:7" ht="14.5" x14ac:dyDescent="0.35">
      <c r="B59" s="17"/>
      <c r="C59" s="18" t="s">
        <v>17</v>
      </c>
      <c r="D59" s="48">
        <v>441244.86511666741</v>
      </c>
      <c r="E59" s="9">
        <f>+D59/D58-1</f>
        <v>-0.21995285992432712</v>
      </c>
      <c r="F59" s="51">
        <v>184216.03999999212</v>
      </c>
      <c r="G59" s="9">
        <f>+F59/F58-1</f>
        <v>-0.20055164944665838</v>
      </c>
    </row>
    <row r="60" spans="2:7" ht="14.5" x14ac:dyDescent="0.35">
      <c r="B60" s="17"/>
      <c r="C60" s="18" t="s">
        <v>7</v>
      </c>
      <c r="D60" s="48">
        <v>515028.54366666818</v>
      </c>
      <c r="E60" s="9">
        <f t="shared" ref="E60:E69" si="8">+D60/D59-1</f>
        <v>0.16721708145088998</v>
      </c>
      <c r="F60" s="51">
        <v>203631.99399999672</v>
      </c>
      <c r="G60" s="9">
        <f t="shared" ref="G60:G69" si="9">+F60/F59-1</f>
        <v>0.10539773843800693</v>
      </c>
    </row>
    <row r="61" spans="2:7" ht="14.5" x14ac:dyDescent="0.35">
      <c r="B61" s="13"/>
      <c r="C61" s="18" t="s">
        <v>8</v>
      </c>
      <c r="D61" s="48">
        <v>523141.94095000048</v>
      </c>
      <c r="E61" s="9">
        <f t="shared" si="8"/>
        <v>1.5753296362120528E-2</v>
      </c>
      <c r="F61" s="51">
        <v>203866.67299999562</v>
      </c>
      <c r="G61" s="9">
        <f t="shared" si="9"/>
        <v>1.1524662475137504E-3</v>
      </c>
    </row>
    <row r="62" spans="2:7" ht="14.5" x14ac:dyDescent="0.35">
      <c r="B62" s="17"/>
      <c r="C62" s="18" t="s">
        <v>9</v>
      </c>
      <c r="D62" s="48">
        <v>536456.53306666925</v>
      </c>
      <c r="E62" s="9">
        <f t="shared" si="8"/>
        <v>2.5451203725876281E-2</v>
      </c>
      <c r="F62" s="51">
        <v>214628.81899999373</v>
      </c>
      <c r="G62" s="9">
        <f t="shared" si="9"/>
        <v>5.279011935412492E-2</v>
      </c>
    </row>
    <row r="63" spans="2:7" ht="14.5" x14ac:dyDescent="0.35">
      <c r="B63" s="17"/>
      <c r="C63" s="18" t="s">
        <v>10</v>
      </c>
      <c r="D63" s="48">
        <v>532065.13118333125</v>
      </c>
      <c r="E63" s="9">
        <f t="shared" si="8"/>
        <v>-8.1859416609849633E-3</v>
      </c>
      <c r="F63" s="51">
        <v>214356.44499999363</v>
      </c>
      <c r="G63" s="9">
        <f t="shared" si="9"/>
        <v>-1.2690467257340243E-3</v>
      </c>
    </row>
    <row r="64" spans="2:7" ht="14.5" x14ac:dyDescent="0.35">
      <c r="B64" s="17"/>
      <c r="C64" s="18" t="s">
        <v>11</v>
      </c>
      <c r="D64" s="48">
        <v>553894.68815000018</v>
      </c>
      <c r="E64" s="9">
        <f t="shared" si="8"/>
        <v>4.1027978883185323E-2</v>
      </c>
      <c r="F64" s="51">
        <v>223815.99099999468</v>
      </c>
      <c r="G64" s="9">
        <f t="shared" si="9"/>
        <v>4.4129981722739187E-2</v>
      </c>
    </row>
    <row r="65" spans="2:7" ht="14.5" x14ac:dyDescent="0.35">
      <c r="B65" s="17"/>
      <c r="C65" s="18" t="s">
        <v>12</v>
      </c>
      <c r="D65" s="48">
        <v>550072.17418333318</v>
      </c>
      <c r="E65" s="9">
        <f t="shared" si="8"/>
        <v>-6.9011565708170242E-3</v>
      </c>
      <c r="F65" s="51">
        <v>219918.43299999469</v>
      </c>
      <c r="G65" s="9">
        <f t="shared" si="9"/>
        <v>-1.7414117653461458E-2</v>
      </c>
    </row>
    <row r="66" spans="2:7" ht="14.5" x14ac:dyDescent="0.35">
      <c r="B66" s="17"/>
      <c r="C66" s="18" t="s">
        <v>13</v>
      </c>
      <c r="D66" s="48">
        <v>491245.04138333717</v>
      </c>
      <c r="E66" s="9">
        <f t="shared" si="8"/>
        <v>-0.10694438941096041</v>
      </c>
      <c r="F66" s="51">
        <v>197829.73299999288</v>
      </c>
      <c r="G66" s="9">
        <f t="shared" si="9"/>
        <v>-0.10044042101737938</v>
      </c>
    </row>
    <row r="67" spans="2:7" ht="14.5" x14ac:dyDescent="0.35">
      <c r="B67" s="17"/>
      <c r="C67" s="18" t="s">
        <v>14</v>
      </c>
      <c r="D67" s="48">
        <v>561869.74188333645</v>
      </c>
      <c r="E67" s="9">
        <f t="shared" si="8"/>
        <v>0.14376674480239315</v>
      </c>
      <c r="F67" s="51">
        <v>221894.06799999418</v>
      </c>
      <c r="G67" s="9">
        <f t="shared" si="9"/>
        <v>0.12164164928636967</v>
      </c>
    </row>
    <row r="68" spans="2:7" ht="14.5" x14ac:dyDescent="0.35">
      <c r="B68" s="17"/>
      <c r="C68" s="18" t="s">
        <v>15</v>
      </c>
      <c r="D68" s="49">
        <v>521668.49413332995</v>
      </c>
      <c r="E68" s="9">
        <f t="shared" si="8"/>
        <v>-7.1549052659884427E-2</v>
      </c>
      <c r="F68" s="52">
        <v>208511.20899999246</v>
      </c>
      <c r="G68" s="9">
        <f t="shared" si="9"/>
        <v>-6.0311927761863671E-2</v>
      </c>
    </row>
    <row r="69" spans="2:7" ht="14.5" x14ac:dyDescent="0.35">
      <c r="B69" s="17"/>
      <c r="C69" s="18" t="s">
        <v>16</v>
      </c>
      <c r="D69" s="49">
        <v>518104.96003333578</v>
      </c>
      <c r="E69" s="9">
        <f t="shared" si="8"/>
        <v>-6.8310318527371461E-3</v>
      </c>
      <c r="F69" s="52">
        <v>211715.94799999389</v>
      </c>
      <c r="G69" s="9">
        <f t="shared" si="9"/>
        <v>1.5369624565370721E-2</v>
      </c>
    </row>
    <row r="70" spans="2:7" ht="15" thickBot="1" x14ac:dyDescent="0.4">
      <c r="B70" s="10" t="s">
        <v>21</v>
      </c>
      <c r="C70" s="11"/>
      <c r="D70" s="56">
        <f>SUM(D58:D69)</f>
        <v>6310456.4722833438</v>
      </c>
      <c r="E70" s="57"/>
      <c r="F70" s="56">
        <f>SUM(F58:F69)</f>
        <v>2534814.2979999287</v>
      </c>
      <c r="G70" s="12"/>
    </row>
    <row r="71" spans="2:7" ht="14.5" x14ac:dyDescent="0.35">
      <c r="B71" s="14">
        <v>2014</v>
      </c>
      <c r="C71" s="16" t="s">
        <v>6</v>
      </c>
      <c r="D71" s="48">
        <v>477973.97083333106</v>
      </c>
      <c r="E71" s="9">
        <f>+D71/D69-1</f>
        <v>-7.7457257304432314E-2</v>
      </c>
      <c r="F71" s="51">
        <v>193641.13399999257</v>
      </c>
      <c r="G71" s="9">
        <f>+F71/F69-1</f>
        <v>-8.5372945074510098E-2</v>
      </c>
    </row>
    <row r="72" spans="2:7" ht="14.5" x14ac:dyDescent="0.35">
      <c r="B72" s="17"/>
      <c r="C72" s="18" t="s">
        <v>17</v>
      </c>
      <c r="D72" s="48">
        <v>445050.06085000088</v>
      </c>
      <c r="E72" s="9">
        <f>+D72/D71-1</f>
        <v>-6.888222370337127E-2</v>
      </c>
      <c r="F72" s="51">
        <v>174658.76899999444</v>
      </c>
      <c r="G72" s="9">
        <f>+F72/F71-1</f>
        <v>-9.8028577956989493E-2</v>
      </c>
    </row>
    <row r="73" spans="2:7" ht="14.5" x14ac:dyDescent="0.35">
      <c r="B73" s="17"/>
      <c r="C73" s="18" t="s">
        <v>7</v>
      </c>
      <c r="D73" s="48">
        <v>520450.48328333418</v>
      </c>
      <c r="E73" s="9">
        <f t="shared" ref="E73:E79" si="10">+D73/D72-1</f>
        <v>0.16942009240337152</v>
      </c>
      <c r="F73" s="51">
        <v>199114.62499999485</v>
      </c>
      <c r="G73" s="9">
        <f t="shared" ref="G73:G79" si="11">+F73/F72-1</f>
        <v>0.14002077387824241</v>
      </c>
    </row>
    <row r="74" spans="2:7" ht="14.5" x14ac:dyDescent="0.35">
      <c r="B74" s="17"/>
      <c r="C74" s="18" t="s">
        <v>8</v>
      </c>
      <c r="D74" s="48">
        <v>504835.65366666828</v>
      </c>
      <c r="E74" s="9">
        <f t="shared" si="10"/>
        <v>-3.0002526884320591E-2</v>
      </c>
      <c r="F74" s="51">
        <v>194306.06699999509</v>
      </c>
      <c r="G74" s="9">
        <f t="shared" si="11"/>
        <v>-2.4149697692974037E-2</v>
      </c>
    </row>
    <row r="75" spans="2:7" ht="14.5" x14ac:dyDescent="0.35">
      <c r="B75" s="17"/>
      <c r="C75" s="18" t="s">
        <v>9</v>
      </c>
      <c r="D75" s="48">
        <v>495096.53203332942</v>
      </c>
      <c r="E75" s="9">
        <f t="shared" si="10"/>
        <v>-1.9291667620150665E-2</v>
      </c>
      <c r="F75" s="51">
        <v>189878.14499999504</v>
      </c>
      <c r="G75" s="9">
        <f t="shared" si="11"/>
        <v>-2.2788387765576901E-2</v>
      </c>
    </row>
    <row r="76" spans="2:7" ht="14.5" x14ac:dyDescent="0.35">
      <c r="B76" s="17"/>
      <c r="C76" s="18" t="s">
        <v>10</v>
      </c>
      <c r="D76" s="48">
        <v>493877.45224999805</v>
      </c>
      <c r="E76" s="9">
        <f t="shared" si="10"/>
        <v>-2.462307256172247E-3</v>
      </c>
      <c r="F76" s="51">
        <v>189186.15399999448</v>
      </c>
      <c r="G76" s="9">
        <f t="shared" si="11"/>
        <v>-3.6443951988290868E-3</v>
      </c>
    </row>
    <row r="77" spans="2:7" ht="14.5" x14ac:dyDescent="0.35">
      <c r="B77" s="17"/>
      <c r="C77" s="18" t="s">
        <v>11</v>
      </c>
      <c r="D77" s="48">
        <v>511713.60834999674</v>
      </c>
      <c r="E77" s="9">
        <f t="shared" si="10"/>
        <v>3.6114538168813048E-2</v>
      </c>
      <c r="F77" s="51">
        <v>192880.38299999372</v>
      </c>
      <c r="G77" s="9">
        <f t="shared" si="11"/>
        <v>1.9526952273681397E-2</v>
      </c>
    </row>
    <row r="78" spans="2:7" ht="14.5" x14ac:dyDescent="0.35">
      <c r="B78" s="17"/>
      <c r="C78" s="18" t="s">
        <v>12</v>
      </c>
      <c r="D78" s="49">
        <v>520082.43400000135</v>
      </c>
      <c r="E78" s="9">
        <f t="shared" si="10"/>
        <v>1.6354510635332886E-2</v>
      </c>
      <c r="F78" s="52">
        <v>197082.12399999538</v>
      </c>
      <c r="G78" s="9">
        <f t="shared" si="11"/>
        <v>2.1784180094674532E-2</v>
      </c>
    </row>
    <row r="79" spans="2:7" ht="14.5" x14ac:dyDescent="0.35">
      <c r="B79" s="17"/>
      <c r="C79" s="18" t="s">
        <v>13</v>
      </c>
      <c r="D79" s="49">
        <v>492286.53868333512</v>
      </c>
      <c r="E79" s="9">
        <f t="shared" si="10"/>
        <v>-5.3445172341018088E-2</v>
      </c>
      <c r="F79" s="52">
        <v>190545.31899999228</v>
      </c>
      <c r="G79" s="9">
        <f t="shared" si="11"/>
        <v>-3.3167924453682329E-2</v>
      </c>
    </row>
    <row r="80" spans="2:7" ht="14.5" x14ac:dyDescent="0.35">
      <c r="B80" s="17"/>
      <c r="C80" s="18" t="s">
        <v>14</v>
      </c>
      <c r="D80" s="48">
        <v>528342.3025300029</v>
      </c>
      <c r="E80" s="9">
        <f>+D80/D79-1</f>
        <v>7.3241417372699624E-2</v>
      </c>
      <c r="F80" s="51">
        <v>201530.40049999105</v>
      </c>
      <c r="G80" s="9">
        <f>+F80/F79-1</f>
        <v>5.7650754989154063E-2</v>
      </c>
    </row>
    <row r="81" spans="2:7" ht="14.5" x14ac:dyDescent="0.35">
      <c r="B81" s="17"/>
      <c r="C81" s="18" t="s">
        <v>15</v>
      </c>
      <c r="D81" s="49">
        <v>521878.96566000278</v>
      </c>
      <c r="E81" s="9">
        <f>+D81/D80-1</f>
        <v>-1.2233237503508576E-2</v>
      </c>
      <c r="F81" s="52">
        <v>195053.68639999389</v>
      </c>
      <c r="G81" s="9">
        <f>+F81/F80-1</f>
        <v>-3.213765309813621E-2</v>
      </c>
    </row>
    <row r="82" spans="2:7" ht="14.5" x14ac:dyDescent="0.35">
      <c r="B82" s="17"/>
      <c r="C82" s="18" t="s">
        <v>16</v>
      </c>
      <c r="D82" s="49">
        <v>514939.52944666869</v>
      </c>
      <c r="E82" s="9">
        <f>+D82/D81-1</f>
        <v>-1.3297022240699063E-2</v>
      </c>
      <c r="F82" s="52">
        <v>200488.32439999326</v>
      </c>
      <c r="G82" s="9">
        <f>+F82/F81-1</f>
        <v>2.7862267564913612E-2</v>
      </c>
    </row>
    <row r="83" spans="2:7" ht="15" thickBot="1" x14ac:dyDescent="0.4">
      <c r="B83" s="10" t="s">
        <v>27</v>
      </c>
      <c r="C83" s="11"/>
      <c r="D83" s="56">
        <f>SUM(D71:D82)</f>
        <v>6026527.5315866703</v>
      </c>
      <c r="E83" s="57"/>
      <c r="F83" s="56">
        <f>SUM(F71:F82)</f>
        <v>2318365.131299926</v>
      </c>
      <c r="G83" s="12"/>
    </row>
    <row r="84" spans="2:7" ht="14.5" x14ac:dyDescent="0.35">
      <c r="B84" s="14">
        <v>2015</v>
      </c>
      <c r="C84" s="38" t="s">
        <v>6</v>
      </c>
      <c r="D84" s="47">
        <v>490611.11479666771</v>
      </c>
      <c r="E84" s="7">
        <f>+D84/D82-1</f>
        <v>-4.7245187558514368E-2</v>
      </c>
      <c r="F84" s="50">
        <v>185713.79255999436</v>
      </c>
      <c r="G84" s="7">
        <f>+F84/F82-1</f>
        <v>-7.3692729410627988E-2</v>
      </c>
    </row>
    <row r="85" spans="2:7" ht="14.5" x14ac:dyDescent="0.35">
      <c r="B85" s="17"/>
      <c r="C85" s="39" t="s">
        <v>17</v>
      </c>
      <c r="D85" s="48">
        <v>409173.41301666567</v>
      </c>
      <c r="E85" s="9">
        <f t="shared" ref="E85:E94" si="12">+D85/D84-1</f>
        <v>-0.16599237017643531</v>
      </c>
      <c r="F85" s="51">
        <v>157835.89599999512</v>
      </c>
      <c r="G85" s="9">
        <f t="shared" ref="G85:G94" si="13">+F85/F84-1</f>
        <v>-0.15011214932242234</v>
      </c>
    </row>
    <row r="86" spans="2:7" ht="14.5" x14ac:dyDescent="0.35">
      <c r="B86" s="17"/>
      <c r="C86" s="39" t="s">
        <v>7</v>
      </c>
      <c r="D86" s="48">
        <v>537490.55888333742</v>
      </c>
      <c r="E86" s="9">
        <f t="shared" si="12"/>
        <v>0.31360088848550238</v>
      </c>
      <c r="F86" s="51">
        <v>197583.79699999493</v>
      </c>
      <c r="G86" s="9">
        <f t="shared" si="13"/>
        <v>0.25183055317151082</v>
      </c>
    </row>
    <row r="87" spans="2:7" ht="14.5" x14ac:dyDescent="0.35">
      <c r="B87" s="17"/>
      <c r="C87" s="39" t="s">
        <v>8</v>
      </c>
      <c r="D87" s="48">
        <v>507112.76894999977</v>
      </c>
      <c r="E87" s="9">
        <f t="shared" si="12"/>
        <v>-5.6517811208533608E-2</v>
      </c>
      <c r="F87" s="51">
        <v>187689.93499999458</v>
      </c>
      <c r="G87" s="9">
        <f t="shared" si="13"/>
        <v>-5.0074257860327487E-2</v>
      </c>
    </row>
    <row r="88" spans="2:7" ht="14.5" x14ac:dyDescent="0.35">
      <c r="B88" s="17"/>
      <c r="C88" s="39" t="s">
        <v>9</v>
      </c>
      <c r="D88" s="48">
        <v>473560.54931666917</v>
      </c>
      <c r="E88" s="9">
        <f t="shared" si="12"/>
        <v>-6.6163231706434789E-2</v>
      </c>
      <c r="F88" s="51">
        <v>176971.68799999307</v>
      </c>
      <c r="G88" s="9">
        <f t="shared" si="13"/>
        <v>-5.7106136245408279E-2</v>
      </c>
    </row>
    <row r="89" spans="2:7" ht="14.5" x14ac:dyDescent="0.35">
      <c r="B89" s="17"/>
      <c r="C89" s="39" t="s">
        <v>10</v>
      </c>
      <c r="D89" s="48">
        <v>479251.57211666735</v>
      </c>
      <c r="E89" s="9">
        <f t="shared" si="12"/>
        <v>1.2017518790807369E-2</v>
      </c>
      <c r="F89" s="51">
        <v>180013.25599999478</v>
      </c>
      <c r="G89" s="9">
        <f t="shared" si="13"/>
        <v>1.7186749103064614E-2</v>
      </c>
    </row>
    <row r="90" spans="2:7" ht="14.5" x14ac:dyDescent="0.35">
      <c r="B90" s="17"/>
      <c r="C90" s="39" t="s">
        <v>11</v>
      </c>
      <c r="D90" s="48">
        <v>491709.72610000026</v>
      </c>
      <c r="E90" s="9">
        <f t="shared" si="12"/>
        <v>2.5995019543306075E-2</v>
      </c>
      <c r="F90" s="51">
        <v>184537.43099999541</v>
      </c>
      <c r="G90" s="9">
        <f t="shared" si="13"/>
        <v>2.5132454689896555E-2</v>
      </c>
    </row>
    <row r="91" spans="2:7" ht="14.5" x14ac:dyDescent="0.35">
      <c r="B91" s="17"/>
      <c r="C91" s="39" t="s">
        <v>12</v>
      </c>
      <c r="D91" s="48">
        <v>496778.54510000075</v>
      </c>
      <c r="E91" s="9">
        <f t="shared" si="12"/>
        <v>1.0308559564611075E-2</v>
      </c>
      <c r="F91" s="51">
        <v>182185.08599999486</v>
      </c>
      <c r="G91" s="9">
        <f t="shared" si="13"/>
        <v>-1.2747251260914139E-2</v>
      </c>
    </row>
    <row r="92" spans="2:7" ht="14.5" x14ac:dyDescent="0.35">
      <c r="B92" s="17"/>
      <c r="C92" s="39" t="s">
        <v>13</v>
      </c>
      <c r="D92" s="48">
        <v>468651.34036666644</v>
      </c>
      <c r="E92" s="9">
        <f t="shared" si="12"/>
        <v>-5.6619201877312064E-2</v>
      </c>
      <c r="F92" s="51">
        <v>174801.13199999515</v>
      </c>
      <c r="G92" s="9">
        <f t="shared" si="13"/>
        <v>-4.0529958637777419E-2</v>
      </c>
    </row>
    <row r="93" spans="2:7" ht="14.5" x14ac:dyDescent="0.35">
      <c r="B93" s="13"/>
      <c r="C93" s="39" t="s">
        <v>14</v>
      </c>
      <c r="D93" s="48">
        <v>483905.64743333426</v>
      </c>
      <c r="E93" s="9">
        <f t="shared" si="12"/>
        <v>3.2549372535098486E-2</v>
      </c>
      <c r="F93" s="51">
        <v>179543.18299999644</v>
      </c>
      <c r="G93" s="9">
        <f t="shared" si="13"/>
        <v>2.7128262533227865E-2</v>
      </c>
    </row>
    <row r="94" spans="2:7" ht="14.5" x14ac:dyDescent="0.35">
      <c r="B94" s="17"/>
      <c r="C94" s="39" t="s">
        <v>15</v>
      </c>
      <c r="D94" s="48">
        <v>452991.83590000164</v>
      </c>
      <c r="E94" s="9">
        <f t="shared" si="12"/>
        <v>-6.388396518474504E-2</v>
      </c>
      <c r="F94" s="51">
        <v>169857.23199999626</v>
      </c>
      <c r="G94" s="9">
        <f t="shared" si="13"/>
        <v>-5.3947751388591425E-2</v>
      </c>
    </row>
    <row r="95" spans="2:7" ht="14.5" x14ac:dyDescent="0.35">
      <c r="B95" s="17"/>
      <c r="C95" s="39" t="s">
        <v>16</v>
      </c>
      <c r="D95" s="48">
        <v>440589.27583333454</v>
      </c>
      <c r="E95" s="9">
        <f>+D95/D94-1</f>
        <v>-2.7379213230246724E-2</v>
      </c>
      <c r="F95" s="51">
        <v>169097.75599999493</v>
      </c>
      <c r="G95" s="9">
        <f>+F95/F94-1</f>
        <v>-4.4712608998677128E-3</v>
      </c>
    </row>
    <row r="96" spans="2:7" ht="15" thickBot="1" x14ac:dyDescent="0.4">
      <c r="B96" s="10" t="s">
        <v>32</v>
      </c>
      <c r="C96" s="11"/>
      <c r="D96" s="56">
        <f>SUM(D84:D95)</f>
        <v>5731826.3478133446</v>
      </c>
      <c r="E96" s="57"/>
      <c r="F96" s="56">
        <f>SUM(F84:F95)</f>
        <v>2145830.1845599399</v>
      </c>
      <c r="G96" s="12"/>
    </row>
    <row r="97" spans="2:7" ht="14.5" x14ac:dyDescent="0.35">
      <c r="B97" s="14">
        <v>2016</v>
      </c>
      <c r="C97" s="38" t="s">
        <v>6</v>
      </c>
      <c r="D97" s="47">
        <v>436963.30420000217</v>
      </c>
      <c r="E97" s="7">
        <f>+D97/D95-1</f>
        <v>-8.2298227220219955E-3</v>
      </c>
      <c r="F97" s="50">
        <v>162908.15499999377</v>
      </c>
      <c r="G97" s="7">
        <f>+F97/F95-1</f>
        <v>-3.6603685030576871E-2</v>
      </c>
    </row>
    <row r="98" spans="2:7" ht="14.5" x14ac:dyDescent="0.35">
      <c r="B98" s="17"/>
      <c r="C98" s="39" t="s">
        <v>17</v>
      </c>
      <c r="D98" s="48">
        <v>380559.66055000026</v>
      </c>
      <c r="E98" s="9">
        <f>+D98/D97-1</f>
        <v>-0.12908096196605434</v>
      </c>
      <c r="F98" s="51">
        <v>146133.04199999728</v>
      </c>
      <c r="G98" s="9">
        <f>+F98/F97-1</f>
        <v>-0.10297282539353003</v>
      </c>
    </row>
    <row r="99" spans="2:7" ht="14.5" x14ac:dyDescent="0.35">
      <c r="B99" s="17"/>
      <c r="C99" s="39" t="s">
        <v>7</v>
      </c>
      <c r="D99" s="48">
        <v>433608.49766666692</v>
      </c>
      <c r="E99" s="9">
        <f>+D99/D98-1</f>
        <v>0.13939690044919195</v>
      </c>
      <c r="F99" s="51">
        <v>162437.12299999801</v>
      </c>
      <c r="G99" s="9">
        <f>+F99/F98-1</f>
        <v>0.1115701197816783</v>
      </c>
    </row>
    <row r="100" spans="2:7" ht="14.5" x14ac:dyDescent="0.35">
      <c r="B100" s="17"/>
      <c r="C100" s="39" t="s">
        <v>8</v>
      </c>
      <c r="D100" s="48">
        <v>413342.0827166682</v>
      </c>
      <c r="E100" s="9">
        <f t="shared" ref="E100:E102" si="14">+D100/D99-1</f>
        <v>-4.6738970889768749E-2</v>
      </c>
      <c r="F100" s="51">
        <v>154137.85399999685</v>
      </c>
      <c r="G100" s="9">
        <f t="shared" ref="G100:G102" si="15">+F100/F99-1</f>
        <v>-5.1092193993126034E-2</v>
      </c>
    </row>
    <row r="101" spans="2:7" ht="14.5" x14ac:dyDescent="0.35">
      <c r="B101" s="17"/>
      <c r="C101" s="39" t="s">
        <v>9</v>
      </c>
      <c r="D101" s="48">
        <v>407827.22356666694</v>
      </c>
      <c r="E101" s="9">
        <f t="shared" si="14"/>
        <v>-1.3342118745217402E-2</v>
      </c>
      <c r="F101" s="51">
        <v>153903.26199999481</v>
      </c>
      <c r="G101" s="9">
        <f t="shared" si="15"/>
        <v>-1.521962281906708E-3</v>
      </c>
    </row>
    <row r="102" spans="2:7" ht="14.5" x14ac:dyDescent="0.35">
      <c r="B102" s="17"/>
      <c r="C102" s="39" t="s">
        <v>10</v>
      </c>
      <c r="D102" s="48">
        <v>381534.88431666838</v>
      </c>
      <c r="E102" s="9">
        <f t="shared" si="14"/>
        <v>-6.4469308890313881E-2</v>
      </c>
      <c r="F102" s="51">
        <v>146756.12199999744</v>
      </c>
      <c r="G102" s="9">
        <f t="shared" si="15"/>
        <v>-4.6439171640154098E-2</v>
      </c>
    </row>
    <row r="103" spans="2:7" ht="14.5" x14ac:dyDescent="0.35">
      <c r="B103" s="17"/>
      <c r="C103" s="39" t="s">
        <v>11</v>
      </c>
      <c r="D103" s="48">
        <v>370429.29923333379</v>
      </c>
      <c r="E103" s="9">
        <f>+D103/D102-1</f>
        <v>-2.9107653165777458E-2</v>
      </c>
      <c r="F103" s="51">
        <v>141074.07799999695</v>
      </c>
      <c r="G103" s="9">
        <f>+F103/F102-1</f>
        <v>-3.8717594350173634E-2</v>
      </c>
    </row>
    <row r="104" spans="2:7" ht="14.5" x14ac:dyDescent="0.35">
      <c r="B104" s="17"/>
      <c r="C104" s="39" t="s">
        <v>12</v>
      </c>
      <c r="D104" s="48">
        <v>378251.71988333261</v>
      </c>
      <c r="E104" s="9">
        <f t="shared" ref="E104:E105" si="16">+D104/D103-1</f>
        <v>2.1117175844860725E-2</v>
      </c>
      <c r="F104" s="51">
        <v>140134.24799999766</v>
      </c>
      <c r="G104" s="9">
        <f t="shared" ref="G104:G105" si="17">+F104/F103-1</f>
        <v>-6.6619609592579732E-3</v>
      </c>
    </row>
    <row r="105" spans="2:7" ht="14.5" x14ac:dyDescent="0.35">
      <c r="B105" s="17"/>
      <c r="C105" s="39" t="s">
        <v>13</v>
      </c>
      <c r="D105" s="48">
        <v>357785.8856333333</v>
      </c>
      <c r="E105" s="9">
        <f t="shared" si="16"/>
        <v>-5.4106387821083235E-2</v>
      </c>
      <c r="F105" s="51">
        <v>133389.71499999854</v>
      </c>
      <c r="G105" s="9">
        <f t="shared" si="17"/>
        <v>-4.8129084048028292E-2</v>
      </c>
    </row>
    <row r="106" spans="2:7" ht="14.5" x14ac:dyDescent="0.35">
      <c r="B106" s="17"/>
      <c r="C106" s="39" t="s">
        <v>14</v>
      </c>
      <c r="D106" s="48">
        <v>346849.29813333566</v>
      </c>
      <c r="E106" s="9">
        <f>+D106/D105-1</f>
        <v>-3.0567408998368628E-2</v>
      </c>
      <c r="F106" s="51">
        <v>128976.83099999663</v>
      </c>
      <c r="G106" s="9">
        <f>+F106/F105-1</f>
        <v>-3.3082640591907353E-2</v>
      </c>
    </row>
    <row r="107" spans="2:7" ht="14.5" x14ac:dyDescent="0.35">
      <c r="B107" s="17"/>
      <c r="C107" s="39" t="s">
        <v>15</v>
      </c>
      <c r="D107" s="48">
        <v>350662.13003333443</v>
      </c>
      <c r="E107" s="9">
        <f t="shared" ref="E107:E108" si="18">+D107/D106-1</f>
        <v>1.0992762333724038E-2</v>
      </c>
      <c r="F107" s="51">
        <v>130280.8059999994</v>
      </c>
      <c r="G107" s="9">
        <f t="shared" ref="G107:G108" si="19">+F107/F106-1</f>
        <v>1.0110149163168769E-2</v>
      </c>
    </row>
    <row r="108" spans="2:7" ht="14.5" x14ac:dyDescent="0.35">
      <c r="B108" s="17"/>
      <c r="C108" s="39" t="s">
        <v>16</v>
      </c>
      <c r="D108" s="48">
        <v>341811.37641666777</v>
      </c>
      <c r="E108" s="9">
        <f t="shared" si="18"/>
        <v>-2.5240118218141427E-2</v>
      </c>
      <c r="F108" s="51">
        <v>133072.42499999815</v>
      </c>
      <c r="G108" s="9">
        <f t="shared" si="19"/>
        <v>2.1427707470575319E-2</v>
      </c>
    </row>
    <row r="109" spans="2:7" ht="15" thickBot="1" x14ac:dyDescent="0.4">
      <c r="B109" s="40" t="s">
        <v>33</v>
      </c>
      <c r="C109" s="41"/>
      <c r="D109" s="53">
        <f>SUM(D97:D108)</f>
        <v>4599625.3623500094</v>
      </c>
      <c r="E109" s="42"/>
      <c r="F109" s="53">
        <f>SUM(F97:F108)</f>
        <v>1733203.6609999652</v>
      </c>
      <c r="G109" s="42"/>
    </row>
    <row r="110" spans="2:7" ht="14.5" x14ac:dyDescent="0.35">
      <c r="B110" s="14">
        <v>2017</v>
      </c>
      <c r="C110" s="38" t="s">
        <v>6</v>
      </c>
      <c r="D110" s="47">
        <v>340156.28895000112</v>
      </c>
      <c r="E110" s="7">
        <f>+D110/D108-1</f>
        <v>-4.8421076092245441E-3</v>
      </c>
      <c r="F110" s="50">
        <v>127795.16699999859</v>
      </c>
      <c r="G110" s="7">
        <f>+F110/F108-1</f>
        <v>-3.965703638450746E-2</v>
      </c>
    </row>
    <row r="111" spans="2:7" ht="14.5" x14ac:dyDescent="0.35">
      <c r="B111" s="17"/>
      <c r="C111" s="39" t="s">
        <v>17</v>
      </c>
      <c r="D111" s="48">
        <v>285885.74993333389</v>
      </c>
      <c r="E111" s="9">
        <f t="shared" ref="E111:E118" si="20">+D111/D110-1</f>
        <v>-0.15954589340150149</v>
      </c>
      <c r="F111" s="51">
        <v>108743.06999999654</v>
      </c>
      <c r="G111" s="9">
        <f t="shared" ref="G111:G118" si="21">+F111/F110-1</f>
        <v>-0.14908307917467845</v>
      </c>
    </row>
    <row r="112" spans="2:7" ht="14.5" x14ac:dyDescent="0.35">
      <c r="B112" s="17"/>
      <c r="C112" s="39" t="s">
        <v>7</v>
      </c>
      <c r="D112" s="48">
        <v>350610.5250499993</v>
      </c>
      <c r="E112" s="9">
        <f t="shared" si="20"/>
        <v>0.22640084415455708</v>
      </c>
      <c r="F112" s="51">
        <v>129403.23999999715</v>
      </c>
      <c r="G112" s="9">
        <f t="shared" si="21"/>
        <v>0.18999068170506184</v>
      </c>
    </row>
    <row r="113" spans="2:7" ht="14.5" x14ac:dyDescent="0.35">
      <c r="B113" s="13"/>
      <c r="C113" s="39" t="s">
        <v>8</v>
      </c>
      <c r="D113" s="48">
        <v>319220.69851666631</v>
      </c>
      <c r="E113" s="9">
        <f t="shared" si="20"/>
        <v>-8.9529048019470037E-2</v>
      </c>
      <c r="F113" s="51">
        <v>118806.50799999702</v>
      </c>
      <c r="G113" s="9">
        <f t="shared" si="21"/>
        <v>-8.1889232448896676E-2</v>
      </c>
    </row>
    <row r="114" spans="2:7" ht="14.5" x14ac:dyDescent="0.35">
      <c r="B114" s="17"/>
      <c r="C114" s="39" t="s">
        <v>9</v>
      </c>
      <c r="D114" s="48">
        <v>320294.89033333183</v>
      </c>
      <c r="E114" s="9">
        <f t="shared" si="20"/>
        <v>3.3650443773132199E-3</v>
      </c>
      <c r="F114" s="51">
        <v>123920.90499999799</v>
      </c>
      <c r="G114" s="9">
        <f t="shared" si="21"/>
        <v>4.3048121572608622E-2</v>
      </c>
    </row>
    <row r="115" spans="2:7" ht="14.5" x14ac:dyDescent="0.35">
      <c r="B115" s="17"/>
      <c r="C115" s="39" t="s">
        <v>10</v>
      </c>
      <c r="D115" s="48">
        <v>294186.57289999962</v>
      </c>
      <c r="E115" s="9">
        <f t="shared" si="20"/>
        <v>-8.1513374772108294E-2</v>
      </c>
      <c r="F115" s="51">
        <v>112905.11499999624</v>
      </c>
      <c r="G115" s="9">
        <f t="shared" si="21"/>
        <v>-8.8893718134175459E-2</v>
      </c>
    </row>
    <row r="116" spans="2:7" ht="14.5" x14ac:dyDescent="0.35">
      <c r="B116" s="17"/>
      <c r="C116" s="39" t="s">
        <v>11</v>
      </c>
      <c r="D116" s="48">
        <v>295136.17373333359</v>
      </c>
      <c r="E116" s="9">
        <f t="shared" si="20"/>
        <v>3.2278863850687678E-3</v>
      </c>
      <c r="F116" s="51">
        <v>114026.61099999605</v>
      </c>
      <c r="G116" s="9">
        <f t="shared" si="21"/>
        <v>9.9330840768361295E-3</v>
      </c>
    </row>
    <row r="117" spans="2:7" ht="14.5" x14ac:dyDescent="0.35">
      <c r="B117" s="17"/>
      <c r="C117" s="39" t="s">
        <v>12</v>
      </c>
      <c r="D117" s="48">
        <v>306065.86191666551</v>
      </c>
      <c r="E117" s="9">
        <f t="shared" si="20"/>
        <v>3.7032695941932481E-2</v>
      </c>
      <c r="F117" s="51">
        <v>117490.37699999871</v>
      </c>
      <c r="G117" s="9">
        <f t="shared" si="21"/>
        <v>3.0376821424630274E-2</v>
      </c>
    </row>
    <row r="118" spans="2:7" ht="14.5" x14ac:dyDescent="0.35">
      <c r="B118" s="13"/>
      <c r="C118" s="39" t="s">
        <v>13</v>
      </c>
      <c r="D118" s="48">
        <v>265543.17671666661</v>
      </c>
      <c r="E118" s="9">
        <f t="shared" si="20"/>
        <v>-0.13239857900595353</v>
      </c>
      <c r="F118" s="51">
        <v>101768.88199999651</v>
      </c>
      <c r="G118" s="9">
        <f t="shared" si="21"/>
        <v>-0.1338109162761677</v>
      </c>
    </row>
    <row r="119" spans="2:7" ht="14.5" x14ac:dyDescent="0.35">
      <c r="B119" s="17"/>
      <c r="C119" s="39" t="s">
        <v>14</v>
      </c>
      <c r="D119" s="48">
        <v>278395.8206333355</v>
      </c>
      <c r="E119" s="9">
        <f t="shared" ref="E119:E121" si="22">+D119/D118-1</f>
        <v>4.8401333732565055E-2</v>
      </c>
      <c r="F119" s="51">
        <v>106040.3019999981</v>
      </c>
      <c r="G119" s="9">
        <f t="shared" ref="G119:G121" si="23">+F119/F118-1</f>
        <v>4.1971768934257803E-2</v>
      </c>
    </row>
    <row r="120" spans="2:7" ht="14.5" x14ac:dyDescent="0.35">
      <c r="B120" s="17"/>
      <c r="C120" s="39" t="s">
        <v>15</v>
      </c>
      <c r="D120" s="48">
        <v>280203.21196666703</v>
      </c>
      <c r="E120" s="9">
        <f t="shared" si="22"/>
        <v>6.4921640318442719E-3</v>
      </c>
      <c r="F120" s="51">
        <v>104483.56599999721</v>
      </c>
      <c r="G120" s="9">
        <f t="shared" si="23"/>
        <v>-1.4680607001674839E-2</v>
      </c>
    </row>
    <row r="121" spans="2:7" ht="14.5" x14ac:dyDescent="0.35">
      <c r="B121" s="13"/>
      <c r="C121" s="39" t="s">
        <v>16</v>
      </c>
      <c r="D121" s="48">
        <v>260189.72330000161</v>
      </c>
      <c r="E121" s="9">
        <f t="shared" si="22"/>
        <v>-7.1424908109355423E-2</v>
      </c>
      <c r="F121" s="51">
        <v>101234.0429999984</v>
      </c>
      <c r="G121" s="9">
        <f t="shared" si="23"/>
        <v>-3.1100804886377009E-2</v>
      </c>
    </row>
    <row r="122" spans="2:7" ht="15" thickBot="1" x14ac:dyDescent="0.4">
      <c r="B122" s="40" t="s">
        <v>34</v>
      </c>
      <c r="C122" s="41"/>
      <c r="D122" s="53">
        <f>SUM(D110:D121)</f>
        <v>3595888.6939500016</v>
      </c>
      <c r="E122" s="54"/>
      <c r="F122" s="55">
        <f>SUM(F110:F121)</f>
        <v>1366617.7859999686</v>
      </c>
      <c r="G122" s="54"/>
    </row>
    <row r="123" spans="2:7" ht="14.5" x14ac:dyDescent="0.35">
      <c r="B123" s="14">
        <v>2018</v>
      </c>
      <c r="C123" s="38" t="s">
        <v>6</v>
      </c>
      <c r="D123" s="47">
        <v>246926.42681666734</v>
      </c>
      <c r="E123" s="7">
        <f>+D123/D121-1</f>
        <v>-5.0975481718167459E-2</v>
      </c>
      <c r="F123" s="50">
        <v>92511.623999997406</v>
      </c>
      <c r="G123" s="7">
        <f>+F123/F121-1</f>
        <v>-8.6160927110271901E-2</v>
      </c>
    </row>
    <row r="124" spans="2:7" ht="14.5" x14ac:dyDescent="0.35">
      <c r="B124" s="17"/>
      <c r="C124" s="39" t="s">
        <v>17</v>
      </c>
      <c r="D124" s="48">
        <v>200274.40368333505</v>
      </c>
      <c r="E124" s="9">
        <f t="shared" ref="E124:E125" si="24">+D124/D123-1</f>
        <v>-0.18893086388023383</v>
      </c>
      <c r="F124" s="51">
        <v>76309.937999995876</v>
      </c>
      <c r="G124" s="9">
        <f t="shared" ref="G124:G125" si="25">+F124/F123-1</f>
        <v>-0.17513135430421134</v>
      </c>
    </row>
    <row r="125" spans="2:7" ht="14.5" x14ac:dyDescent="0.35">
      <c r="B125" s="17"/>
      <c r="C125" s="39" t="s">
        <v>7</v>
      </c>
      <c r="D125" s="48">
        <v>248778.07815000007</v>
      </c>
      <c r="E125" s="9">
        <f t="shared" si="24"/>
        <v>0.24218608855955881</v>
      </c>
      <c r="F125" s="51">
        <v>91473.955999998376</v>
      </c>
      <c r="G125" s="9">
        <f t="shared" si="25"/>
        <v>0.19871616197622011</v>
      </c>
    </row>
    <row r="126" spans="2:7" ht="14.5" x14ac:dyDescent="0.35">
      <c r="B126" s="13"/>
      <c r="C126" s="39" t="s">
        <v>8</v>
      </c>
      <c r="D126" s="48">
        <v>231253.84371666654</v>
      </c>
      <c r="E126" s="9">
        <f>+D126/D124-1</f>
        <v>0.15468496953966615</v>
      </c>
      <c r="F126" s="51">
        <v>83967.566999995805</v>
      </c>
      <c r="G126" s="9">
        <f>+F126/F124-1</f>
        <v>0.10034903972796227</v>
      </c>
    </row>
    <row r="127" spans="2:7" ht="14.5" x14ac:dyDescent="0.35">
      <c r="B127" s="17"/>
      <c r="C127" s="39" t="s">
        <v>9</v>
      </c>
      <c r="D127" s="48">
        <v>224084.52435000072</v>
      </c>
      <c r="E127" s="9">
        <f t="shared" ref="E127:E130" si="26">+D127/D126-1</f>
        <v>-3.1001946827961535E-2</v>
      </c>
      <c r="F127" s="51">
        <v>82593.556999998502</v>
      </c>
      <c r="G127" s="9">
        <f t="shared" ref="G127:G130" si="27">+F127/F126-1</f>
        <v>-1.6363579999851274E-2</v>
      </c>
    </row>
    <row r="128" spans="2:7" ht="14.5" x14ac:dyDescent="0.35">
      <c r="B128" s="17"/>
      <c r="C128" s="39" t="s">
        <v>10</v>
      </c>
      <c r="D128" s="48">
        <v>212953.30945000058</v>
      </c>
      <c r="E128" s="9">
        <f t="shared" si="26"/>
        <v>-4.9674179563663823E-2</v>
      </c>
      <c r="F128" s="51">
        <v>79975.798999995561</v>
      </c>
      <c r="G128" s="9">
        <f t="shared" si="27"/>
        <v>-3.1694457716635038E-2</v>
      </c>
    </row>
    <row r="129" spans="2:7" ht="14.5" x14ac:dyDescent="0.35">
      <c r="B129" s="17"/>
      <c r="C129" s="39" t="s">
        <v>11</v>
      </c>
      <c r="D129" s="48">
        <v>202311.0639333328</v>
      </c>
      <c r="E129" s="9">
        <f t="shared" si="26"/>
        <v>-4.9974548618914372E-2</v>
      </c>
      <c r="F129" s="51">
        <v>76312.160999998261</v>
      </c>
      <c r="G129" s="9">
        <f t="shared" si="27"/>
        <v>-4.580933289578637E-2</v>
      </c>
    </row>
    <row r="130" spans="2:7" ht="14.5" x14ac:dyDescent="0.35">
      <c r="B130" s="17"/>
      <c r="C130" s="39" t="s">
        <v>12</v>
      </c>
      <c r="D130" s="48">
        <v>211960.70416666681</v>
      </c>
      <c r="E130" s="9">
        <f t="shared" si="26"/>
        <v>4.769704654666751E-2</v>
      </c>
      <c r="F130" s="51">
        <v>81476.241999997932</v>
      </c>
      <c r="G130" s="9">
        <f t="shared" si="27"/>
        <v>6.7670485704104166E-2</v>
      </c>
    </row>
    <row r="131" spans="2:7" ht="14.5" x14ac:dyDescent="0.35">
      <c r="B131" s="17"/>
      <c r="C131" s="39" t="s">
        <v>13</v>
      </c>
      <c r="D131" s="48">
        <v>168955.30608333289</v>
      </c>
      <c r="E131" s="9">
        <f>+D131/D129-1</f>
        <v>-0.16487362184498011</v>
      </c>
      <c r="F131" s="51">
        <v>64749.05499999904</v>
      </c>
      <c r="G131" s="9">
        <f>+F131/F129-1</f>
        <v>-0.15152376565511605</v>
      </c>
    </row>
    <row r="132" spans="2:7" ht="14.5" x14ac:dyDescent="0.35">
      <c r="B132" s="13"/>
      <c r="C132" s="39" t="s">
        <v>14</v>
      </c>
      <c r="D132" s="48">
        <v>194840.72528333435</v>
      </c>
      <c r="E132" s="9">
        <f>+D132/D130-1</f>
        <v>-8.0769588639745482E-2</v>
      </c>
      <c r="F132" s="51">
        <v>74747.518999996697</v>
      </c>
      <c r="G132" s="9">
        <f>+F132/F130-1</f>
        <v>-8.258509271943848E-2</v>
      </c>
    </row>
    <row r="133" spans="2:7" ht="14.5" x14ac:dyDescent="0.35">
      <c r="B133" s="17"/>
      <c r="C133" s="39" t="s">
        <v>15</v>
      </c>
      <c r="D133" s="48">
        <v>179136.63134999954</v>
      </c>
      <c r="E133" s="9">
        <f t="shared" ref="E133:E134" si="28">+D133/D132-1</f>
        <v>-8.0599648305035632E-2</v>
      </c>
      <c r="F133" s="51">
        <v>68080.964999993696</v>
      </c>
      <c r="G133" s="9">
        <f t="shared" ref="G133:G134" si="29">+F133/F132-1</f>
        <v>-8.9187629090449083E-2</v>
      </c>
    </row>
    <row r="134" spans="2:7" ht="14.5" x14ac:dyDescent="0.35">
      <c r="B134" s="17"/>
      <c r="C134" s="39" t="s">
        <v>16</v>
      </c>
      <c r="D134" s="48">
        <v>169772.1485666662</v>
      </c>
      <c r="E134" s="9">
        <f t="shared" si="28"/>
        <v>-5.2275644086646311E-2</v>
      </c>
      <c r="F134" s="51">
        <v>65422.627999995726</v>
      </c>
      <c r="G134" s="9">
        <f t="shared" si="29"/>
        <v>-3.9046699763997439E-2</v>
      </c>
    </row>
    <row r="135" spans="2:7" ht="15" thickBot="1" x14ac:dyDescent="0.4">
      <c r="B135" s="40" t="s">
        <v>35</v>
      </c>
      <c r="C135" s="41"/>
      <c r="D135" s="53">
        <f>SUM(D123:D134)</f>
        <v>2491247.1655500028</v>
      </c>
      <c r="E135" s="54"/>
      <c r="F135" s="55">
        <f>SUM(F123:F134)</f>
        <v>937621.0109999628</v>
      </c>
      <c r="G135" s="54"/>
    </row>
    <row r="136" spans="2:7" ht="14.5" x14ac:dyDescent="0.35">
      <c r="B136" s="14">
        <v>2019</v>
      </c>
      <c r="C136" s="38" t="s">
        <v>6</v>
      </c>
      <c r="D136" s="47">
        <v>170420.51053333265</v>
      </c>
      <c r="E136" s="7">
        <f>+D136/D134-1</f>
        <v>3.819012553827994E-3</v>
      </c>
      <c r="F136" s="50">
        <v>65805.826999994679</v>
      </c>
      <c r="G136" s="7">
        <f>+F136/F134-1</f>
        <v>5.8572853416860582E-3</v>
      </c>
    </row>
    <row r="137" spans="2:7" ht="14.5" x14ac:dyDescent="0.35">
      <c r="B137" s="17"/>
      <c r="C137" s="39" t="s">
        <v>17</v>
      </c>
      <c r="D137" s="48">
        <v>137557.03043333374</v>
      </c>
      <c r="E137" s="9">
        <f t="shared" ref="E137:E144" si="30">+D137/D136-1</f>
        <v>-0.19283758743095136</v>
      </c>
      <c r="F137" s="51">
        <v>56156.222999995276</v>
      </c>
      <c r="G137" s="9">
        <f t="shared" ref="G137:G144" si="31">+F137/F136-1</f>
        <v>-0.14663753105025457</v>
      </c>
    </row>
    <row r="138" spans="2:7" ht="14.5" x14ac:dyDescent="0.35">
      <c r="B138" s="17"/>
      <c r="C138" s="39" t="s">
        <v>7</v>
      </c>
      <c r="D138" s="48">
        <v>168074.2616500007</v>
      </c>
      <c r="E138" s="9">
        <f t="shared" si="30"/>
        <v>0.22185148313053293</v>
      </c>
      <c r="F138" s="51">
        <v>64375.085999994364</v>
      </c>
      <c r="G138" s="9">
        <f t="shared" si="31"/>
        <v>0.14635711878271773</v>
      </c>
    </row>
    <row r="139" spans="2:7" ht="14.5" x14ac:dyDescent="0.35">
      <c r="B139" s="17"/>
      <c r="C139" s="39" t="s">
        <v>8</v>
      </c>
      <c r="D139" s="48">
        <v>149071.17416666707</v>
      </c>
      <c r="E139" s="9">
        <f t="shared" si="30"/>
        <v>-0.11306363804177122</v>
      </c>
      <c r="F139" s="51">
        <v>66511.169699997452</v>
      </c>
      <c r="G139" s="9">
        <f t="shared" si="31"/>
        <v>3.3181838390138552E-2</v>
      </c>
    </row>
    <row r="140" spans="2:7" ht="14.5" x14ac:dyDescent="0.35">
      <c r="B140" s="17"/>
      <c r="C140" s="39" t="s">
        <v>9</v>
      </c>
      <c r="D140" s="48">
        <v>155433.93167283354</v>
      </c>
      <c r="E140" s="9">
        <f t="shared" si="30"/>
        <v>4.2682681891622165E-2</v>
      </c>
      <c r="F140" s="51">
        <v>60465.88947999743</v>
      </c>
      <c r="G140" s="9">
        <f t="shared" si="31"/>
        <v>-9.0891202895207135E-2</v>
      </c>
    </row>
    <row r="141" spans="2:7" ht="14.5" x14ac:dyDescent="0.35">
      <c r="B141" s="17"/>
      <c r="C141" s="39" t="s">
        <v>10</v>
      </c>
      <c r="D141" s="48">
        <v>149193.15061666752</v>
      </c>
      <c r="E141" s="9">
        <f t="shared" si="30"/>
        <v>-4.015069932929427E-2</v>
      </c>
      <c r="F141" s="51">
        <v>58317.248999995405</v>
      </c>
      <c r="G141" s="9">
        <f t="shared" si="31"/>
        <v>-3.5534753535922281E-2</v>
      </c>
    </row>
    <row r="142" spans="2:7" ht="14.5" x14ac:dyDescent="0.35">
      <c r="B142" s="17"/>
      <c r="C142" s="39" t="s">
        <v>11</v>
      </c>
      <c r="D142" s="48">
        <v>149575.83449999939</v>
      </c>
      <c r="E142" s="9">
        <f t="shared" si="30"/>
        <v>2.5650231377920552E-3</v>
      </c>
      <c r="F142" s="51">
        <v>59185.845999996593</v>
      </c>
      <c r="G142" s="9">
        <f t="shared" si="31"/>
        <v>1.4894341123691479E-2</v>
      </c>
    </row>
    <row r="143" spans="2:7" ht="14.5" x14ac:dyDescent="0.35">
      <c r="B143" s="17"/>
      <c r="C143" s="39" t="s">
        <v>12</v>
      </c>
      <c r="D143" s="48">
        <v>141995.23498333315</v>
      </c>
      <c r="E143" s="9">
        <f t="shared" si="30"/>
        <v>-5.0680643313852025E-2</v>
      </c>
      <c r="F143" s="51">
        <v>56121.763959996046</v>
      </c>
      <c r="G143" s="9">
        <f t="shared" si="31"/>
        <v>-5.1770520269334708E-2</v>
      </c>
    </row>
    <row r="144" spans="2:7" ht="14.5" x14ac:dyDescent="0.35">
      <c r="B144" s="17"/>
      <c r="C144" s="39" t="s">
        <v>13</v>
      </c>
      <c r="D144" s="48">
        <v>125279.67984999869</v>
      </c>
      <c r="E144" s="9">
        <f t="shared" si="30"/>
        <v>-0.11771912723195588</v>
      </c>
      <c r="F144" s="51">
        <v>49667.322999996955</v>
      </c>
      <c r="G144" s="9">
        <f t="shared" si="31"/>
        <v>-0.11500780632269247</v>
      </c>
    </row>
    <row r="145" spans="2:7" ht="14.5" x14ac:dyDescent="0.35">
      <c r="B145" s="17"/>
      <c r="C145" s="39" t="s">
        <v>14</v>
      </c>
      <c r="D145" s="48">
        <v>149877.20545000021</v>
      </c>
      <c r="E145" s="9">
        <f t="shared" ref="E145:E147" si="32">+D145/D144-1</f>
        <v>0.19634090404328064</v>
      </c>
      <c r="F145" s="51">
        <v>54345.216999998534</v>
      </c>
      <c r="G145" s="9">
        <f t="shared" ref="G145:G147" si="33">+F145/F144-1</f>
        <v>9.4184540608356571E-2</v>
      </c>
    </row>
    <row r="146" spans="2:7" ht="14.5" x14ac:dyDescent="0.35">
      <c r="B146" s="17"/>
      <c r="C146" s="39" t="s">
        <v>15</v>
      </c>
      <c r="D146" s="48">
        <v>138257.67713333367</v>
      </c>
      <c r="E146" s="9">
        <f t="shared" si="32"/>
        <v>-7.7526988055184098E-2</v>
      </c>
      <c r="F146" s="51">
        <v>50569.940999998325</v>
      </c>
      <c r="G146" s="9">
        <f t="shared" si="33"/>
        <v>-6.9468413384020766E-2</v>
      </c>
    </row>
    <row r="147" spans="2:7" ht="14.5" x14ac:dyDescent="0.35">
      <c r="B147" s="17"/>
      <c r="C147" s="39" t="s">
        <v>16</v>
      </c>
      <c r="D147" s="48">
        <v>130728.3441833336</v>
      </c>
      <c r="E147" s="9">
        <f t="shared" si="32"/>
        <v>-5.4458697022219504E-2</v>
      </c>
      <c r="F147" s="51">
        <v>50786.921999999911</v>
      </c>
      <c r="G147" s="9">
        <f t="shared" si="33"/>
        <v>4.2907109581478142E-3</v>
      </c>
    </row>
    <row r="148" spans="2:7" ht="15" thickBot="1" x14ac:dyDescent="0.4">
      <c r="B148" s="40" t="s">
        <v>36</v>
      </c>
      <c r="C148" s="41"/>
      <c r="D148" s="53">
        <f>SUM(D136:D147)</f>
        <v>1765464.0351728341</v>
      </c>
      <c r="E148" s="54"/>
      <c r="F148" s="53">
        <f>SUM(F136:F147)</f>
        <v>692308.45713996107</v>
      </c>
      <c r="G148" s="54"/>
    </row>
    <row r="149" spans="2:7" ht="14.5" x14ac:dyDescent="0.35">
      <c r="B149" s="14">
        <v>2020</v>
      </c>
      <c r="C149" s="38" t="s">
        <v>6</v>
      </c>
      <c r="D149" s="47">
        <v>127290.32576666727</v>
      </c>
      <c r="E149" s="7">
        <f>+D149/D147-1</f>
        <v>-2.6298951754830213E-2</v>
      </c>
      <c r="F149" s="50">
        <v>49275.775999998776</v>
      </c>
      <c r="G149" s="7">
        <f>+F149/F147-1</f>
        <v>-2.9754628563651409E-2</v>
      </c>
    </row>
    <row r="150" spans="2:7" ht="14.5" x14ac:dyDescent="0.35">
      <c r="B150" s="17"/>
      <c r="C150" s="39" t="s">
        <v>17</v>
      </c>
      <c r="D150" s="48">
        <v>103653.93468333366</v>
      </c>
      <c r="E150" s="9">
        <f t="shared" ref="E150:E160" si="34">+D150/D149-1</f>
        <v>-0.18568882545450383</v>
      </c>
      <c r="F150" s="51">
        <v>41078.915999999816</v>
      </c>
      <c r="G150" s="9">
        <f t="shared" ref="G150:G160" si="35">+F150/F149-1</f>
        <v>-0.16634664464744631</v>
      </c>
    </row>
    <row r="151" spans="2:7" ht="14.5" x14ac:dyDescent="0.35">
      <c r="B151" s="17"/>
      <c r="C151" s="39" t="s">
        <v>7</v>
      </c>
      <c r="D151" s="48">
        <v>144193.69394999978</v>
      </c>
      <c r="E151" s="9">
        <f t="shared" si="34"/>
        <v>0.39110680545332399</v>
      </c>
      <c r="F151" s="51">
        <v>45831.068999998708</v>
      </c>
      <c r="G151" s="9">
        <f t="shared" si="35"/>
        <v>0.11568350537776872</v>
      </c>
    </row>
    <row r="152" spans="2:7" ht="14.5" x14ac:dyDescent="0.35">
      <c r="B152" s="17"/>
      <c r="C152" s="39" t="s">
        <v>8</v>
      </c>
      <c r="D152" s="48">
        <v>138562.63048333302</v>
      </c>
      <c r="E152" s="9">
        <f t="shared" si="34"/>
        <v>-3.9052078578549865E-2</v>
      </c>
      <c r="F152" s="51">
        <v>36676.684000001587</v>
      </c>
      <c r="G152" s="9">
        <f t="shared" si="35"/>
        <v>-0.19974190433998773</v>
      </c>
    </row>
    <row r="153" spans="2:7" ht="14.5" x14ac:dyDescent="0.35">
      <c r="B153" s="17"/>
      <c r="C153" s="39" t="s">
        <v>9</v>
      </c>
      <c r="D153" s="48">
        <v>137785.44751666667</v>
      </c>
      <c r="E153" s="9">
        <f t="shared" si="34"/>
        <v>-5.6088929890792949E-3</v>
      </c>
      <c r="F153" s="51">
        <v>36229.225000001388</v>
      </c>
      <c r="G153" s="9">
        <f t="shared" si="35"/>
        <v>-1.220009420699486E-2</v>
      </c>
    </row>
    <row r="154" spans="2:7" ht="14.5" x14ac:dyDescent="0.35">
      <c r="B154" s="17"/>
      <c r="C154" s="39" t="s">
        <v>10</v>
      </c>
      <c r="D154" s="48">
        <v>135183.2268666662</v>
      </c>
      <c r="E154" s="9">
        <f t="shared" si="34"/>
        <v>-1.8886034025369036E-2</v>
      </c>
      <c r="F154" s="51">
        <v>38291.353000001574</v>
      </c>
      <c r="G154" s="9">
        <f t="shared" si="35"/>
        <v>5.6918910078813667E-2</v>
      </c>
    </row>
    <row r="155" spans="2:7" ht="14.5" x14ac:dyDescent="0.35">
      <c r="B155" s="17"/>
      <c r="C155" s="39" t="s">
        <v>11</v>
      </c>
      <c r="D155" s="48">
        <v>130056.35923333274</v>
      </c>
      <c r="E155" s="9">
        <f t="shared" si="34"/>
        <v>-3.7925323667485689E-2</v>
      </c>
      <c r="F155" s="51">
        <v>37252.427000001146</v>
      </c>
      <c r="G155" s="9">
        <f t="shared" si="35"/>
        <v>-2.7132130849499836E-2</v>
      </c>
    </row>
    <row r="156" spans="2:7" ht="14.5" x14ac:dyDescent="0.35">
      <c r="B156" s="17"/>
      <c r="C156" s="39" t="s">
        <v>12</v>
      </c>
      <c r="D156" s="48">
        <v>123786.85021666666</v>
      </c>
      <c r="E156" s="9">
        <f t="shared" si="34"/>
        <v>-4.8206093524562066E-2</v>
      </c>
      <c r="F156" s="51">
        <v>36246.136000001512</v>
      </c>
      <c r="G156" s="9">
        <f t="shared" si="35"/>
        <v>-2.7012763490539937E-2</v>
      </c>
    </row>
    <row r="157" spans="2:7" ht="14.5" x14ac:dyDescent="0.35">
      <c r="B157" s="17"/>
      <c r="C157" s="39" t="s">
        <v>13</v>
      </c>
      <c r="D157" s="48">
        <v>111061.23868333318</v>
      </c>
      <c r="E157" s="9">
        <f t="shared" si="34"/>
        <v>-0.10280261199844387</v>
      </c>
      <c r="F157" s="51">
        <v>33182.043000001475</v>
      </c>
      <c r="G157" s="9">
        <f t="shared" si="35"/>
        <v>-8.4535714372420578E-2</v>
      </c>
    </row>
    <row r="158" spans="2:7" ht="14.5" x14ac:dyDescent="0.35">
      <c r="B158" s="17"/>
      <c r="C158" s="39" t="s">
        <v>14</v>
      </c>
      <c r="D158" s="48">
        <v>109315.64819999978</v>
      </c>
      <c r="E158" s="9">
        <f t="shared" si="34"/>
        <v>-1.5717369120207381E-2</v>
      </c>
      <c r="F158" s="51">
        <v>34538.597000001166</v>
      </c>
      <c r="G158" s="9">
        <f t="shared" si="35"/>
        <v>4.0882172324339106E-2</v>
      </c>
    </row>
    <row r="159" spans="2:7" ht="14.5" x14ac:dyDescent="0.35">
      <c r="B159" s="17"/>
      <c r="C159" s="39" t="s">
        <v>15</v>
      </c>
      <c r="D159" s="48">
        <v>99822.077133333412</v>
      </c>
      <c r="E159" s="9">
        <f t="shared" si="34"/>
        <v>-8.6845490311664109E-2</v>
      </c>
      <c r="F159" s="51">
        <v>33782.571000001408</v>
      </c>
      <c r="G159" s="9">
        <f t="shared" si="35"/>
        <v>-2.1889308358406412E-2</v>
      </c>
    </row>
    <row r="160" spans="2:7" ht="14.5" x14ac:dyDescent="0.35">
      <c r="B160" s="17"/>
      <c r="C160" s="39" t="s">
        <v>16</v>
      </c>
      <c r="D160" s="48">
        <v>96490.756350000011</v>
      </c>
      <c r="E160" s="9">
        <f t="shared" si="34"/>
        <v>-3.3372585293769408E-2</v>
      </c>
      <c r="F160" s="51">
        <v>31536.743000001374</v>
      </c>
      <c r="G160" s="9">
        <f t="shared" si="35"/>
        <v>-6.6478895285972728E-2</v>
      </c>
    </row>
    <row r="161" spans="2:7" ht="15" thickBot="1" x14ac:dyDescent="0.4">
      <c r="B161" s="40" t="s">
        <v>37</v>
      </c>
      <c r="C161" s="41"/>
      <c r="D161" s="53">
        <f>SUM(D149:D160)</f>
        <v>1457202.1890833322</v>
      </c>
      <c r="E161" s="54"/>
      <c r="F161" s="53">
        <f>SUM(F149:F160)</f>
        <v>453921.54000000987</v>
      </c>
      <c r="G161" s="54"/>
    </row>
    <row r="162" spans="2:7" ht="14.5" x14ac:dyDescent="0.35">
      <c r="B162" s="14">
        <v>2021</v>
      </c>
      <c r="C162" s="38" t="s">
        <v>6</v>
      </c>
      <c r="D162" s="47">
        <v>93990.66478333321</v>
      </c>
      <c r="E162" s="7">
        <f>+D162/D160-1</f>
        <v>-2.5910166540701995E-2</v>
      </c>
      <c r="F162" s="50">
        <v>29271.729000001607</v>
      </c>
      <c r="G162" s="7">
        <f>+F162/F160-1</f>
        <v>-7.1821430640433226E-2</v>
      </c>
    </row>
    <row r="163" spans="2:7" ht="14.5" x14ac:dyDescent="0.35">
      <c r="B163" s="17"/>
      <c r="C163" s="39" t="s">
        <v>17</v>
      </c>
      <c r="D163" s="48">
        <v>82078.395566666775</v>
      </c>
      <c r="E163" s="9">
        <f t="shared" ref="E163:E173" si="36">+D163/D162-1</f>
        <v>-0.12673885480144798</v>
      </c>
      <c r="F163" s="51">
        <v>26919.866000001795</v>
      </c>
      <c r="G163" s="9">
        <f t="shared" ref="G163:G173" si="37">+F163/F162-1</f>
        <v>-8.0345885957050278E-2</v>
      </c>
    </row>
    <row r="164" spans="2:7" ht="14.5" x14ac:dyDescent="0.35">
      <c r="B164" s="17"/>
      <c r="C164" s="39" t="s">
        <v>7</v>
      </c>
      <c r="D164" s="48">
        <v>99248.962599999984</v>
      </c>
      <c r="E164" s="9">
        <f t="shared" si="36"/>
        <v>0.20919715736142419</v>
      </c>
      <c r="F164" s="51">
        <v>32067.256000001922</v>
      </c>
      <c r="G164" s="9">
        <f t="shared" si="37"/>
        <v>0.19121157586742021</v>
      </c>
    </row>
    <row r="165" spans="2:7" ht="14.5" x14ac:dyDescent="0.35">
      <c r="B165" s="17"/>
      <c r="C165" s="39" t="s">
        <v>8</v>
      </c>
      <c r="D165" s="48">
        <v>81301.396599999789</v>
      </c>
      <c r="E165" s="9">
        <f t="shared" si="36"/>
        <v>-0.18083378939015926</v>
      </c>
      <c r="F165" s="51">
        <v>26016.676000001356</v>
      </c>
      <c r="G165" s="9">
        <f t="shared" si="37"/>
        <v>-0.18868405828051527</v>
      </c>
    </row>
    <row r="166" spans="2:7" ht="14.5" x14ac:dyDescent="0.35">
      <c r="B166" s="17"/>
      <c r="C166" s="39" t="s">
        <v>9</v>
      </c>
      <c r="D166" s="48">
        <v>78308.92426666629</v>
      </c>
      <c r="E166" s="9">
        <f t="shared" si="36"/>
        <v>-3.680714549168651E-2</v>
      </c>
      <c r="F166" s="51">
        <v>24834.854000001222</v>
      </c>
      <c r="G166" s="9">
        <f t="shared" si="37"/>
        <v>-4.5425557054255217E-2</v>
      </c>
    </row>
    <row r="167" spans="2:7" ht="14.5" x14ac:dyDescent="0.35">
      <c r="B167" s="17"/>
      <c r="C167" s="39" t="s">
        <v>10</v>
      </c>
      <c r="D167" s="48">
        <v>71833.376499999911</v>
      </c>
      <c r="E167" s="9">
        <f t="shared" si="36"/>
        <v>-8.26923345877556E-2</v>
      </c>
      <c r="F167" s="51">
        <v>24111.097000001679</v>
      </c>
      <c r="G167" s="9">
        <f t="shared" si="37"/>
        <v>-2.9142792625215685E-2</v>
      </c>
    </row>
    <row r="168" spans="2:7" ht="14.5" x14ac:dyDescent="0.35">
      <c r="B168" s="17"/>
      <c r="C168" s="39" t="s">
        <v>11</v>
      </c>
      <c r="D168" s="48">
        <v>68597.173133333097</v>
      </c>
      <c r="E168" s="9">
        <f t="shared" si="36"/>
        <v>-4.505152791567324E-2</v>
      </c>
      <c r="F168" s="51">
        <v>23455.600000001799</v>
      </c>
      <c r="G168" s="9">
        <f t="shared" si="37"/>
        <v>-2.7186527431739549E-2</v>
      </c>
    </row>
    <row r="169" spans="2:7" ht="14.5" x14ac:dyDescent="0.35">
      <c r="B169" s="17"/>
      <c r="C169" s="39" t="s">
        <v>12</v>
      </c>
      <c r="D169" s="48">
        <v>66820.474883333198</v>
      </c>
      <c r="E169" s="9">
        <f t="shared" si="36"/>
        <v>-2.5900458704712359E-2</v>
      </c>
      <c r="F169" s="51">
        <v>22840.511000001799</v>
      </c>
      <c r="G169" s="9">
        <f t="shared" si="37"/>
        <v>-2.6223545763056744E-2</v>
      </c>
    </row>
    <row r="170" spans="2:7" ht="14.5" x14ac:dyDescent="0.35">
      <c r="B170" s="17"/>
      <c r="C170" s="39" t="s">
        <v>13</v>
      </c>
      <c r="D170" s="48">
        <v>58133.510366666575</v>
      </c>
      <c r="E170" s="9">
        <f t="shared" si="36"/>
        <v>-0.1300045312732937</v>
      </c>
      <c r="F170" s="51">
        <v>22044.534000001593</v>
      </c>
      <c r="G170" s="9">
        <f t="shared" si="37"/>
        <v>-3.4849351662935346E-2</v>
      </c>
    </row>
    <row r="171" spans="2:7" ht="14.5" x14ac:dyDescent="0.35">
      <c r="B171" s="17"/>
      <c r="C171" s="39" t="s">
        <v>14</v>
      </c>
      <c r="D171" s="48">
        <v>60946.398599999891</v>
      </c>
      <c r="E171" s="9">
        <f t="shared" si="36"/>
        <v>4.8386691524243686E-2</v>
      </c>
      <c r="F171" s="51">
        <v>22133.534000001215</v>
      </c>
      <c r="G171" s="9">
        <f t="shared" si="37"/>
        <v>4.0372819856211439E-3</v>
      </c>
    </row>
    <row r="172" spans="2:7" ht="14.5" x14ac:dyDescent="0.35">
      <c r="B172" s="17"/>
      <c r="C172" s="39" t="s">
        <v>15</v>
      </c>
      <c r="D172" s="48">
        <v>61184.487599999811</v>
      </c>
      <c r="E172" s="9">
        <f t="shared" si="36"/>
        <v>3.9065310743384707E-3</v>
      </c>
      <c r="F172" s="51">
        <v>22596.86100000139</v>
      </c>
      <c r="G172" s="9">
        <f t="shared" si="37"/>
        <v>2.093325900871279E-2</v>
      </c>
    </row>
    <row r="173" spans="2:7" ht="14.5" x14ac:dyDescent="0.35">
      <c r="B173" s="17"/>
      <c r="C173" s="39" t="s">
        <v>16</v>
      </c>
      <c r="D173" s="48">
        <v>54436.565383333349</v>
      </c>
      <c r="E173" s="9">
        <f t="shared" si="36"/>
        <v>-0.11028812173408609</v>
      </c>
      <c r="F173" s="51">
        <v>19929.040000001296</v>
      </c>
      <c r="G173" s="9">
        <f t="shared" si="37"/>
        <v>-0.11806157501256176</v>
      </c>
    </row>
    <row r="174" spans="2:7" ht="15" thickBot="1" x14ac:dyDescent="0.4">
      <c r="B174" s="40" t="s">
        <v>38</v>
      </c>
      <c r="C174" s="41"/>
      <c r="D174" s="53">
        <f>SUM(D162:D173)</f>
        <v>876880.3302833318</v>
      </c>
      <c r="E174" s="54"/>
      <c r="F174" s="53">
        <f>SUM(F162:F173)</f>
        <v>296221.5580000187</v>
      </c>
      <c r="G174" s="54"/>
    </row>
    <row r="175" spans="2:7" ht="14.5" x14ac:dyDescent="0.35">
      <c r="B175" s="14">
        <v>2022</v>
      </c>
      <c r="C175" s="38" t="s">
        <v>6</v>
      </c>
      <c r="D175" s="47">
        <v>58134.451916666505</v>
      </c>
      <c r="E175" s="7">
        <f>+D175/D173-1</f>
        <v>6.7930195582569297E-2</v>
      </c>
      <c r="F175" s="50">
        <v>20768.083000001519</v>
      </c>
      <c r="G175" s="7">
        <f>+F175/F173-1</f>
        <v>4.210152621501928E-2</v>
      </c>
    </row>
    <row r="176" spans="2:7" ht="14.5" x14ac:dyDescent="0.35">
      <c r="B176" s="17"/>
      <c r="C176" s="39" t="s">
        <v>17</v>
      </c>
      <c r="D176" s="48">
        <v>52373.086633333281</v>
      </c>
      <c r="E176" s="9">
        <f t="shared" ref="E176:E186" si="38">+D176/D175-1</f>
        <v>-9.910414725491723E-2</v>
      </c>
      <c r="F176" s="51">
        <v>19694.335000001374</v>
      </c>
      <c r="G176" s="9">
        <f t="shared" ref="G176:G186" si="39">+F176/F175-1</f>
        <v>-5.1701834974372307E-2</v>
      </c>
    </row>
    <row r="177" spans="2:7" ht="14.5" x14ac:dyDescent="0.35">
      <c r="B177" s="17"/>
      <c r="C177" s="39" t="s">
        <v>7</v>
      </c>
      <c r="D177" s="48">
        <v>58819.495283333548</v>
      </c>
      <c r="E177" s="9">
        <f t="shared" si="38"/>
        <v>0.12308628466242433</v>
      </c>
      <c r="F177" s="51">
        <v>20700.852000001272</v>
      </c>
      <c r="G177" s="9">
        <f t="shared" si="39"/>
        <v>5.1106929987726257E-2</v>
      </c>
    </row>
    <row r="178" spans="2:7" ht="14.5" x14ac:dyDescent="0.35">
      <c r="B178" s="17"/>
      <c r="C178" s="39" t="s">
        <v>8</v>
      </c>
      <c r="D178" s="48">
        <v>47915.012816666087</v>
      </c>
      <c r="E178" s="9">
        <f t="shared" si="38"/>
        <v>-0.18538891593918927</v>
      </c>
      <c r="F178" s="51">
        <v>18114.685000001271</v>
      </c>
      <c r="G178" s="9">
        <f t="shared" si="39"/>
        <v>-0.12493046179934253</v>
      </c>
    </row>
    <row r="179" spans="2:7" ht="14.5" x14ac:dyDescent="0.35">
      <c r="B179" s="17"/>
      <c r="C179" s="39" t="s">
        <v>9</v>
      </c>
      <c r="D179" s="48">
        <v>47526.641566666309</v>
      </c>
      <c r="E179" s="9">
        <f t="shared" si="38"/>
        <v>-8.1054188900204771E-3</v>
      </c>
      <c r="F179" s="51">
        <v>18990.398000001278</v>
      </c>
      <c r="G179" s="9">
        <f t="shared" si="39"/>
        <v>4.8342712004097566E-2</v>
      </c>
    </row>
    <row r="180" spans="2:7" ht="14.5" x14ac:dyDescent="0.35">
      <c r="B180" s="17"/>
      <c r="C180" s="39" t="s">
        <v>10</v>
      </c>
      <c r="D180" s="48">
        <v>45151.21583333359</v>
      </c>
      <c r="E180" s="9">
        <f t="shared" si="38"/>
        <v>-4.9980929748647873E-2</v>
      </c>
      <c r="F180" s="51">
        <v>17310.493000000908</v>
      </c>
      <c r="G180" s="9">
        <f t="shared" si="39"/>
        <v>-8.8460757905140075E-2</v>
      </c>
    </row>
    <row r="181" spans="2:7" ht="14.5" x14ac:dyDescent="0.35">
      <c r="B181" s="17"/>
      <c r="C181" s="39" t="s">
        <v>11</v>
      </c>
      <c r="D181" s="48">
        <v>44655.108633333504</v>
      </c>
      <c r="E181" s="9">
        <f t="shared" si="38"/>
        <v>-1.0987681967000951E-2</v>
      </c>
      <c r="F181" s="51">
        <v>16729.762000001159</v>
      </c>
      <c r="G181" s="9">
        <f t="shared" si="39"/>
        <v>-3.354791801710777E-2</v>
      </c>
    </row>
    <row r="182" spans="2:7" ht="14.5" x14ac:dyDescent="0.35">
      <c r="B182" s="17"/>
      <c r="C182" s="39" t="s">
        <v>12</v>
      </c>
      <c r="D182" s="48">
        <v>46618.789683333467</v>
      </c>
      <c r="E182" s="9">
        <f t="shared" si="38"/>
        <v>4.3974387479916333E-2</v>
      </c>
      <c r="F182" s="51">
        <v>17812.864000001118</v>
      </c>
      <c r="G182" s="9">
        <f t="shared" si="39"/>
        <v>6.4741028593227057E-2</v>
      </c>
    </row>
    <row r="183" spans="2:7" ht="14.5" x14ac:dyDescent="0.35">
      <c r="B183" s="17"/>
      <c r="C183" s="39" t="s">
        <v>13</v>
      </c>
      <c r="D183" s="48">
        <v>42756.254616666825</v>
      </c>
      <c r="E183" s="9">
        <f t="shared" si="38"/>
        <v>-8.2853611020440643E-2</v>
      </c>
      <c r="F183" s="51">
        <v>17039.208000000956</v>
      </c>
      <c r="G183" s="9">
        <f t="shared" si="39"/>
        <v>-4.3432431752699285E-2</v>
      </c>
    </row>
    <row r="184" spans="2:7" ht="14.5" x14ac:dyDescent="0.35">
      <c r="B184" s="17"/>
      <c r="C184" s="39" t="s">
        <v>14</v>
      </c>
      <c r="D184" s="48">
        <v>43002.190633333594</v>
      </c>
      <c r="E184" s="9">
        <f t="shared" si="38"/>
        <v>5.7520477149302085E-3</v>
      </c>
      <c r="F184" s="51">
        <v>16125.351000000785</v>
      </c>
      <c r="G184" s="9">
        <f t="shared" si="39"/>
        <v>-5.3632598416553101E-2</v>
      </c>
    </row>
    <row r="185" spans="2:7" ht="14.5" x14ac:dyDescent="0.35">
      <c r="B185" s="17"/>
      <c r="C185" s="39" t="s">
        <v>15</v>
      </c>
      <c r="D185" s="48">
        <v>42690.744233333076</v>
      </c>
      <c r="E185" s="9">
        <f t="shared" si="38"/>
        <v>-7.2425705624191705E-3</v>
      </c>
      <c r="F185" s="51">
        <v>16284.468000001138</v>
      </c>
      <c r="G185" s="9">
        <f t="shared" si="39"/>
        <v>9.8675061398878494E-3</v>
      </c>
    </row>
    <row r="186" spans="2:7" ht="14.5" x14ac:dyDescent="0.35">
      <c r="B186" s="17"/>
      <c r="C186" s="39" t="s">
        <v>16</v>
      </c>
      <c r="D186" s="48">
        <v>37907.130199999643</v>
      </c>
      <c r="E186" s="9">
        <f t="shared" si="38"/>
        <v>-0.11205272054260351</v>
      </c>
      <c r="F186" s="51">
        <v>15290.816000000807</v>
      </c>
      <c r="G186" s="9">
        <f t="shared" si="39"/>
        <v>-6.1018388810752833E-2</v>
      </c>
    </row>
    <row r="187" spans="2:7" ht="15" thickBot="1" x14ac:dyDescent="0.4">
      <c r="B187" s="40" t="s">
        <v>39</v>
      </c>
      <c r="C187" s="41"/>
      <c r="D187" s="53">
        <f>SUM(D175:D186)</f>
        <v>567550.12204999954</v>
      </c>
      <c r="E187" s="54"/>
      <c r="F187" s="53">
        <f>SUM(F175:F186)</f>
        <v>214861.31500001354</v>
      </c>
      <c r="G187" s="54"/>
    </row>
    <row r="188" spans="2:7" ht="14.5" x14ac:dyDescent="0.35">
      <c r="B188" s="14">
        <v>2023</v>
      </c>
      <c r="C188" s="38" t="s">
        <v>6</v>
      </c>
      <c r="D188" s="47">
        <v>36810.521216666406</v>
      </c>
      <c r="E188" s="7">
        <f>+D188/D186-1</f>
        <v>-2.8928831529780319E-2</v>
      </c>
      <c r="F188" s="50">
        <v>14216.599000000813</v>
      </c>
      <c r="G188" s="7">
        <f>+F188/F186-1</f>
        <v>-7.0252431263311044E-2</v>
      </c>
    </row>
    <row r="189" spans="2:7" ht="14.5" x14ac:dyDescent="0.35">
      <c r="B189" s="17"/>
      <c r="C189" s="39" t="s">
        <v>17</v>
      </c>
      <c r="D189" s="48">
        <v>30355.512899999867</v>
      </c>
      <c r="E189" s="9">
        <f t="shared" ref="E189:E199" si="40">+D189/D188-1</f>
        <v>-0.17535769946511803</v>
      </c>
      <c r="F189" s="51">
        <v>12311.417000000667</v>
      </c>
      <c r="G189" s="9">
        <f t="shared" ref="G189:G199" si="41">+F189/F188-1</f>
        <v>-0.13401109505867315</v>
      </c>
    </row>
    <row r="190" spans="2:7" ht="14.5" x14ac:dyDescent="0.35">
      <c r="B190" s="17"/>
      <c r="C190" s="39" t="s">
        <v>7</v>
      </c>
      <c r="D190" s="48">
        <v>37321.528633333313</v>
      </c>
      <c r="E190" s="9">
        <f t="shared" si="40"/>
        <v>0.22948107502849924</v>
      </c>
      <c r="F190" s="51">
        <v>15302.447000000993</v>
      </c>
      <c r="G190" s="9">
        <f t="shared" si="41"/>
        <v>0.24294766394478917</v>
      </c>
    </row>
    <row r="191" spans="2:7" ht="14.5" x14ac:dyDescent="0.35">
      <c r="B191" s="17"/>
      <c r="C191" s="39" t="s">
        <v>8</v>
      </c>
      <c r="D191" s="48">
        <v>32640.005283333114</v>
      </c>
      <c r="E191" s="9">
        <f t="shared" si="40"/>
        <v>-0.12543760991126574</v>
      </c>
      <c r="F191" s="51">
        <v>12833.589000001162</v>
      </c>
      <c r="G191" s="9">
        <f t="shared" si="41"/>
        <v>-0.16133746452444309</v>
      </c>
    </row>
    <row r="192" spans="2:7" ht="14.5" x14ac:dyDescent="0.35">
      <c r="B192" s="17"/>
      <c r="C192" s="39" t="s">
        <v>9</v>
      </c>
      <c r="D192" s="48">
        <v>33106.014733333315</v>
      </c>
      <c r="E192" s="9">
        <f t="shared" si="40"/>
        <v>1.4277247995365894E-2</v>
      </c>
      <c r="F192" s="51">
        <v>13110.940000000544</v>
      </c>
      <c r="G192" s="9">
        <f t="shared" si="41"/>
        <v>2.1611335691002598E-2</v>
      </c>
    </row>
    <row r="193" spans="2:7" ht="14.5" x14ac:dyDescent="0.35">
      <c r="B193" s="17"/>
      <c r="C193" s="39" t="s">
        <v>10</v>
      </c>
      <c r="D193" s="48">
        <v>30280.320966666382</v>
      </c>
      <c r="E193" s="9">
        <f t="shared" si="40"/>
        <v>-8.5352881928788538E-2</v>
      </c>
      <c r="F193" s="51">
        <v>13054.385000001526</v>
      </c>
      <c r="G193" s="9">
        <f t="shared" si="41"/>
        <v>-4.3135732448639219E-3</v>
      </c>
    </row>
    <row r="194" spans="2:7" ht="14.5" x14ac:dyDescent="0.35">
      <c r="B194" s="17"/>
      <c r="C194" s="39" t="s">
        <v>11</v>
      </c>
      <c r="D194" s="48">
        <v>29828.695583333261</v>
      </c>
      <c r="E194" s="9">
        <f t="shared" si="40"/>
        <v>-1.4914814933113973E-2</v>
      </c>
      <c r="F194" s="51">
        <v>12911.727000000541</v>
      </c>
      <c r="G194" s="9">
        <f t="shared" si="41"/>
        <v>-1.0927975542391999E-2</v>
      </c>
    </row>
    <row r="195" spans="2:7" ht="14.5" x14ac:dyDescent="0.35">
      <c r="B195" s="17"/>
      <c r="C195" s="39" t="s">
        <v>12</v>
      </c>
      <c r="D195" s="48">
        <v>33870.836766666485</v>
      </c>
      <c r="E195" s="9">
        <f t="shared" si="40"/>
        <v>0.13551183195525862</v>
      </c>
      <c r="F195" s="51">
        <v>14980.665000000889</v>
      </c>
      <c r="G195" s="9">
        <f t="shared" si="41"/>
        <v>0.1602371239726692</v>
      </c>
    </row>
    <row r="196" spans="2:7" ht="14.5" x14ac:dyDescent="0.35">
      <c r="B196" s="17"/>
      <c r="C196" s="39" t="s">
        <v>13</v>
      </c>
      <c r="D196" s="48">
        <v>29458.722216666432</v>
      </c>
      <c r="E196" s="9">
        <f t="shared" si="40"/>
        <v>-0.13026293328372018</v>
      </c>
      <c r="F196" s="51">
        <v>13408.579000000904</v>
      </c>
      <c r="G196" s="9">
        <f t="shared" si="41"/>
        <v>-0.10494100228527181</v>
      </c>
    </row>
    <row r="197" spans="2:7" ht="14.5" x14ac:dyDescent="0.35">
      <c r="B197" s="17"/>
      <c r="C197" s="39" t="s">
        <v>14</v>
      </c>
      <c r="D197" s="48">
        <v>26032.898233333188</v>
      </c>
      <c r="E197" s="9">
        <f t="shared" si="40"/>
        <v>-0.11629234826061352</v>
      </c>
      <c r="F197" s="51">
        <v>11156.735000000597</v>
      </c>
      <c r="G197" s="9">
        <f t="shared" si="41"/>
        <v>-0.16794054015717508</v>
      </c>
    </row>
    <row r="198" spans="2:7" ht="14.5" x14ac:dyDescent="0.35">
      <c r="B198" s="17"/>
      <c r="C198" s="39" t="s">
        <v>15</v>
      </c>
      <c r="D198" s="48">
        <v>27509.794749999939</v>
      </c>
      <c r="E198" s="9">
        <f t="shared" si="40"/>
        <v>5.6731928325048919E-2</v>
      </c>
      <c r="F198" s="51">
        <v>11512.702000000809</v>
      </c>
      <c r="G198" s="9">
        <f t="shared" si="41"/>
        <v>3.1906019099691152E-2</v>
      </c>
    </row>
    <row r="199" spans="2:7" ht="14.5" x14ac:dyDescent="0.35">
      <c r="B199" s="17"/>
      <c r="C199" s="39" t="s">
        <v>16</v>
      </c>
      <c r="D199" s="48">
        <v>24611.259499999913</v>
      </c>
      <c r="E199" s="9">
        <f t="shared" si="40"/>
        <v>-0.10536375412252152</v>
      </c>
      <c r="F199" s="51">
        <v>12008.732000000397</v>
      </c>
      <c r="G199" s="9">
        <f t="shared" si="41"/>
        <v>4.3085454656913047E-2</v>
      </c>
    </row>
    <row r="200" spans="2:7" ht="15" thickBot="1" x14ac:dyDescent="0.4">
      <c r="B200" s="40" t="s">
        <v>40</v>
      </c>
      <c r="C200" s="41"/>
      <c r="D200" s="53">
        <f>SUM(D188:D199)</f>
        <v>371826.11078333168</v>
      </c>
      <c r="E200" s="54"/>
      <c r="F200" s="53">
        <f>SUM(F188:F199)</f>
        <v>156808.51700000983</v>
      </c>
      <c r="G200" s="54"/>
    </row>
    <row r="201" spans="2:7" ht="14.5" x14ac:dyDescent="0.35">
      <c r="B201" s="14">
        <v>2024</v>
      </c>
      <c r="C201" s="38" t="s">
        <v>6</v>
      </c>
      <c r="D201" s="47">
        <v>23791.168533333264</v>
      </c>
      <c r="E201" s="7">
        <f>+D201/D199-1</f>
        <v>-3.3321779678388674E-2</v>
      </c>
      <c r="F201" s="50">
        <v>11183.586000000107</v>
      </c>
      <c r="G201" s="7">
        <f>+F201/F199-1</f>
        <v>-6.871216711308592E-2</v>
      </c>
    </row>
    <row r="202" spans="2:7" ht="14.5" x14ac:dyDescent="0.35">
      <c r="B202" s="17"/>
      <c r="C202" s="39" t="s">
        <v>17</v>
      </c>
      <c r="D202" s="48">
        <v>19201.555166666596</v>
      </c>
      <c r="E202" s="9">
        <f t="shared" ref="E202:E212" si="42">+D202/D201-1</f>
        <v>-0.19291248179912923</v>
      </c>
      <c r="F202" s="51">
        <v>9297.5560000001278</v>
      </c>
      <c r="G202" s="9">
        <f t="shared" ref="G202:G212" si="43">+F202/F201-1</f>
        <v>-0.16864268759590717</v>
      </c>
    </row>
    <row r="203" spans="2:7" ht="14.5" x14ac:dyDescent="0.35">
      <c r="B203" s="17"/>
      <c r="C203" s="39" t="s">
        <v>7</v>
      </c>
      <c r="D203" s="48">
        <v>21478.337849999814</v>
      </c>
      <c r="E203" s="9">
        <f t="shared" si="42"/>
        <v>0.11857282723045559</v>
      </c>
      <c r="F203" s="51">
        <v>9401.787000000113</v>
      </c>
      <c r="G203" s="9">
        <f t="shared" si="43"/>
        <v>1.1210580500938594E-2</v>
      </c>
    </row>
    <row r="204" spans="2:7" ht="14.5" x14ac:dyDescent="0.35">
      <c r="B204" s="17"/>
      <c r="C204" s="39" t="s">
        <v>8</v>
      </c>
      <c r="D204" s="48">
        <v>27222.664299999989</v>
      </c>
      <c r="E204" s="9">
        <f t="shared" si="42"/>
        <v>0.26744743890878997</v>
      </c>
      <c r="F204" s="51">
        <v>12167.09200000011</v>
      </c>
      <c r="G204" s="9">
        <f t="shared" si="43"/>
        <v>0.29412546784988458</v>
      </c>
    </row>
    <row r="205" spans="2:7" ht="14.5" x14ac:dyDescent="0.35">
      <c r="B205" s="17"/>
      <c r="C205" s="39" t="s">
        <v>9</v>
      </c>
      <c r="D205" s="48">
        <v>22301.170499999978</v>
      </c>
      <c r="E205" s="9">
        <f t="shared" si="42"/>
        <v>-0.18078663226214831</v>
      </c>
      <c r="F205" s="51">
        <v>9840.8610000001281</v>
      </c>
      <c r="G205" s="9">
        <f t="shared" si="43"/>
        <v>-0.19119038468682248</v>
      </c>
    </row>
    <row r="206" spans="2:7" ht="14.5" x14ac:dyDescent="0.35">
      <c r="B206" s="17"/>
      <c r="C206" s="39" t="s">
        <v>10</v>
      </c>
      <c r="D206" s="48">
        <v>21038.927383333325</v>
      </c>
      <c r="E206" s="9">
        <f t="shared" si="42"/>
        <v>-5.6599859485700788E-2</v>
      </c>
      <c r="F206" s="51">
        <v>9132.9060000000918</v>
      </c>
      <c r="G206" s="9">
        <f t="shared" si="43"/>
        <v>-7.1940351560704552E-2</v>
      </c>
    </row>
    <row r="207" spans="2:7" ht="14.5" x14ac:dyDescent="0.35">
      <c r="B207" s="17"/>
      <c r="C207" s="39" t="s">
        <v>11</v>
      </c>
      <c r="D207" s="48">
        <v>21923.588566666596</v>
      </c>
      <c r="E207" s="9">
        <f t="shared" si="42"/>
        <v>4.204877783047456E-2</v>
      </c>
      <c r="F207" s="51">
        <v>9864.9600000001083</v>
      </c>
      <c r="G207" s="9">
        <f t="shared" si="43"/>
        <v>8.0155648158429349E-2</v>
      </c>
    </row>
    <row r="208" spans="2:7" ht="14.5" x14ac:dyDescent="0.35">
      <c r="B208" s="17"/>
      <c r="C208" s="39" t="s">
        <v>12</v>
      </c>
      <c r="D208" s="48">
        <v>19407.395133333259</v>
      </c>
      <c r="E208" s="9">
        <f t="shared" si="42"/>
        <v>-0.1147710570138617</v>
      </c>
      <c r="F208" s="51">
        <v>9341.7220000000816</v>
      </c>
      <c r="G208" s="9">
        <f t="shared" si="43"/>
        <v>-5.3040052874012811E-2</v>
      </c>
    </row>
    <row r="209" spans="2:7" ht="14.5" x14ac:dyDescent="0.35">
      <c r="B209" s="17"/>
      <c r="C209" s="39" t="s">
        <v>13</v>
      </c>
      <c r="D209" s="48">
        <v>17267.802599999937</v>
      </c>
      <c r="E209" s="9">
        <f t="shared" si="42"/>
        <v>-0.11024624987711285</v>
      </c>
      <c r="F209" s="51">
        <v>8548.2069999999621</v>
      </c>
      <c r="G209" s="9">
        <f t="shared" si="43"/>
        <v>-8.4943118624180025E-2</v>
      </c>
    </row>
    <row r="210" spans="2:7" ht="14.5" x14ac:dyDescent="0.35">
      <c r="B210" s="17"/>
      <c r="C210" s="39" t="s">
        <v>14</v>
      </c>
      <c r="D210" s="48">
        <v>19564.912383333314</v>
      </c>
      <c r="E210" s="9">
        <f t="shared" si="42"/>
        <v>0.13302849450765586</v>
      </c>
      <c r="F210" s="51">
        <v>10081.445000000072</v>
      </c>
      <c r="G210" s="9">
        <f t="shared" si="43"/>
        <v>0.17936369580195199</v>
      </c>
    </row>
    <row r="211" spans="2:7" ht="14.5" x14ac:dyDescent="0.35">
      <c r="B211" s="17"/>
      <c r="C211" s="39" t="s">
        <v>15</v>
      </c>
      <c r="D211" s="48">
        <v>18265.296649999993</v>
      </c>
      <c r="E211" s="9">
        <f t="shared" si="42"/>
        <v>-6.642583968024407E-2</v>
      </c>
      <c r="F211" s="51">
        <v>8512.5980000001</v>
      </c>
      <c r="G211" s="9">
        <f t="shared" si="43"/>
        <v>-0.15561727510292034</v>
      </c>
    </row>
    <row r="212" spans="2:7" ht="14.5" x14ac:dyDescent="0.35">
      <c r="B212" s="17"/>
      <c r="C212" s="39" t="s">
        <v>16</v>
      </c>
      <c r="D212" s="48">
        <v>22911.703416666718</v>
      </c>
      <c r="E212" s="9">
        <f t="shared" si="42"/>
        <v>0.25438441300468706</v>
      </c>
      <c r="F212" s="51">
        <v>8784.2030000000741</v>
      </c>
      <c r="G212" s="9">
        <f t="shared" si="43"/>
        <v>3.1906240609502534E-2</v>
      </c>
    </row>
    <row r="213" spans="2:7" ht="15" thickBot="1" x14ac:dyDescent="0.4">
      <c r="B213" s="40" t="s">
        <v>41</v>
      </c>
      <c r="C213" s="41"/>
      <c r="D213" s="53">
        <f>SUM(D201:D212)</f>
        <v>254374.52248333278</v>
      </c>
      <c r="E213" s="54"/>
      <c r="F213" s="53">
        <f>SUM(F201:F212)</f>
        <v>116156.92300000109</v>
      </c>
      <c r="G213" s="54"/>
    </row>
    <row r="214" spans="2:7" ht="14.5" x14ac:dyDescent="0.35">
      <c r="B214" s="14">
        <v>2025</v>
      </c>
      <c r="C214" s="38" t="s">
        <v>6</v>
      </c>
      <c r="D214" s="47">
        <v>16447.840766666683</v>
      </c>
      <c r="E214" s="7">
        <f>+D214/D212-1</f>
        <v>-0.28212056224933546</v>
      </c>
      <c r="F214" s="50">
        <v>7826.2730000003085</v>
      </c>
      <c r="G214" s="7">
        <f>+F214/F212-1</f>
        <v>-0.10905144154794211</v>
      </c>
    </row>
    <row r="215" spans="2:7" ht="14.5" x14ac:dyDescent="0.35">
      <c r="B215" s="17"/>
      <c r="C215" s="39" t="s">
        <v>17</v>
      </c>
      <c r="D215" s="48">
        <v>12196.327616666709</v>
      </c>
      <c r="E215" s="9">
        <f t="shared" ref="E215:E219" si="44">+D215/D214-1</f>
        <v>-0.25848457620140153</v>
      </c>
      <c r="F215" s="51">
        <v>6238.1820000000589</v>
      </c>
      <c r="G215" s="9">
        <f t="shared" ref="G215:G219" si="45">+F215/F214-1</f>
        <v>-0.2029179150791427</v>
      </c>
    </row>
    <row r="216" spans="2:7" ht="14.5" x14ac:dyDescent="0.35">
      <c r="B216" s="17"/>
      <c r="C216" s="39" t="s">
        <v>7</v>
      </c>
      <c r="D216" s="48">
        <v>19474.523000000001</v>
      </c>
      <c r="E216" s="9">
        <f t="shared" si="44"/>
        <v>0.59675302370423222</v>
      </c>
      <c r="F216" s="51">
        <v>8561.2569999999978</v>
      </c>
      <c r="G216" s="9">
        <f t="shared" si="45"/>
        <v>0.37239615644428414</v>
      </c>
    </row>
    <row r="217" spans="2:7" ht="14.5" x14ac:dyDescent="0.35">
      <c r="B217" s="17"/>
      <c r="C217" s="39" t="s">
        <v>8</v>
      </c>
      <c r="D217" s="48">
        <v>19003.502616666665</v>
      </c>
      <c r="E217" s="9">
        <f t="shared" si="44"/>
        <v>-2.4186491414107336E-2</v>
      </c>
      <c r="F217" s="51">
        <v>9289.8229999999967</v>
      </c>
      <c r="G217" s="9">
        <f t="shared" si="45"/>
        <v>8.5100353838227116E-2</v>
      </c>
    </row>
    <row r="218" spans="2:7" ht="14.5" x14ac:dyDescent="0.35">
      <c r="B218" s="17"/>
      <c r="C218" s="39" t="s">
        <v>9</v>
      </c>
      <c r="D218" s="48">
        <v>17719.312533333334</v>
      </c>
      <c r="E218" s="9">
        <f t="shared" si="44"/>
        <v>-6.7576494146245225E-2</v>
      </c>
      <c r="F218" s="51">
        <v>7838.9539999999979</v>
      </c>
      <c r="G218" s="9">
        <f t="shared" si="45"/>
        <v>-0.15617832546432797</v>
      </c>
    </row>
    <row r="219" spans="2:7" ht="14.5" x14ac:dyDescent="0.35">
      <c r="B219" s="17"/>
      <c r="C219" s="39" t="s">
        <v>10</v>
      </c>
      <c r="D219" s="48">
        <v>17393.579616666662</v>
      </c>
      <c r="E219" s="9">
        <f t="shared" si="44"/>
        <v>-1.8382931959347037E-2</v>
      </c>
      <c r="F219" s="51">
        <v>7560.3340000000017</v>
      </c>
      <c r="G219" s="9">
        <f t="shared" si="45"/>
        <v>-3.5543007396139359E-2</v>
      </c>
    </row>
    <row r="220" spans="2:7" ht="15" thickBot="1" x14ac:dyDescent="0.4">
      <c r="B220" s="40" t="s">
        <v>42</v>
      </c>
      <c r="C220" s="41"/>
      <c r="D220" s="53">
        <f>SUM(D214:D219)</f>
        <v>102235.08615000005</v>
      </c>
      <c r="E220" s="54"/>
      <c r="F220" s="53">
        <f>SUM(F214:F219)</f>
        <v>47314.82300000036</v>
      </c>
      <c r="G220" s="54"/>
    </row>
    <row r="221" spans="2:7" ht="15" thickBot="1" x14ac:dyDescent="0.4">
      <c r="D221" s="4"/>
    </row>
    <row r="222" spans="2:7" ht="15" thickBot="1" x14ac:dyDescent="0.4">
      <c r="B222" s="66" t="s">
        <v>43</v>
      </c>
      <c r="C222" s="60"/>
      <c r="D222" s="61">
        <f>D220/SUM(D201:D206)-1</f>
        <v>-0.24289275587799708</v>
      </c>
      <c r="E222" s="62"/>
      <c r="F222" s="61">
        <f>F220/SUM(F201:F206)-1</f>
        <v>-0.22464952519827452</v>
      </c>
      <c r="G222" s="60"/>
    </row>
    <row r="223" spans="2:7" ht="14.5" x14ac:dyDescent="0.35">
      <c r="D223" s="59"/>
    </row>
    <row r="224" spans="2:7" ht="14.5" x14ac:dyDescent="0.35">
      <c r="D224" s="59"/>
    </row>
    <row r="225" spans="4:4" ht="14.5" x14ac:dyDescent="0.35">
      <c r="D225" s="59"/>
    </row>
    <row r="226" spans="4:4" ht="14.5" x14ac:dyDescent="0.35"/>
    <row r="227" spans="4:4" ht="14.5" x14ac:dyDescent="0.35"/>
    <row r="228" spans="4:4" ht="14.5" x14ac:dyDescent="0.35"/>
    <row r="229" spans="4:4" ht="14.5" x14ac:dyDescent="0.35"/>
    <row r="230" spans="4:4" ht="14.5" x14ac:dyDescent="0.35"/>
    <row r="231" spans="4:4" ht="14.5" x14ac:dyDescent="0.35"/>
    <row r="232" spans="4:4" ht="14.5" x14ac:dyDescent="0.35"/>
    <row r="233" spans="4:4" ht="14.5" x14ac:dyDescent="0.35"/>
    <row r="234" spans="4:4" ht="14.5" x14ac:dyDescent="0.35"/>
    <row r="235" spans="4:4" ht="14.5" x14ac:dyDescent="0.35"/>
    <row r="236" spans="4:4" ht="14.5" x14ac:dyDescent="0.35"/>
    <row r="237" spans="4:4" ht="14.5" x14ac:dyDescent="0.35"/>
    <row r="238" spans="4:4" ht="14.5" x14ac:dyDescent="0.35"/>
    <row r="239" spans="4:4" ht="14.5" x14ac:dyDescent="0.35"/>
    <row r="240" spans="4:4" ht="14.5" x14ac:dyDescent="0.35"/>
    <row r="241" ht="14.5" x14ac:dyDescent="0.35"/>
    <row r="242" ht="15" customHeight="1" x14ac:dyDescent="0.35"/>
    <row r="243" ht="15" customHeight="1" x14ac:dyDescent="0.35"/>
    <row r="244" ht="15" hidden="1" customHeight="1" x14ac:dyDescent="0.35"/>
    <row r="245" ht="15" hidden="1" customHeight="1" x14ac:dyDescent="0.35"/>
    <row r="246" ht="15" hidden="1" customHeight="1" x14ac:dyDescent="0.35"/>
    <row r="247" ht="15" hidden="1" customHeight="1" x14ac:dyDescent="0.35"/>
    <row r="248" ht="15" hidden="1" customHeight="1" x14ac:dyDescent="0.35"/>
    <row r="249" ht="15" hidden="1" customHeight="1" x14ac:dyDescent="0.35"/>
    <row r="250" ht="15" hidden="1" customHeight="1" x14ac:dyDescent="0.35"/>
    <row r="251" ht="15" hidden="1" customHeight="1" x14ac:dyDescent="0.35"/>
    <row r="252" ht="15" hidden="1" customHeight="1" x14ac:dyDescent="0.35"/>
    <row r="253" ht="15" hidden="1" customHeight="1" x14ac:dyDescent="0.35"/>
    <row r="254" ht="15" hidden="1" customHeight="1" x14ac:dyDescent="0.35"/>
    <row r="255" ht="15" hidden="1" customHeight="1" x14ac:dyDescent="0.35"/>
    <row r="256" ht="15" hidden="1" customHeight="1" x14ac:dyDescent="0.35"/>
    <row r="257" ht="15" hidden="1" customHeight="1" x14ac:dyDescent="0.35"/>
    <row r="258" ht="15" hidden="1" customHeight="1" x14ac:dyDescent="0.35"/>
    <row r="259" ht="15" hidden="1" customHeight="1" x14ac:dyDescent="0.35"/>
    <row r="260" ht="15" hidden="1" customHeight="1" x14ac:dyDescent="0.35"/>
    <row r="261" ht="15" hidden="1" customHeight="1" x14ac:dyDescent="0.35"/>
    <row r="262" ht="15" hidden="1" customHeight="1" x14ac:dyDescent="0.35"/>
    <row r="263" ht="15" hidden="1" customHeight="1" x14ac:dyDescent="0.35"/>
    <row r="264" ht="15" hidden="1" customHeight="1" x14ac:dyDescent="0.35"/>
    <row r="265" ht="15" hidden="1" customHeight="1" x14ac:dyDescent="0.35"/>
    <row r="266" ht="15" hidden="1" customHeight="1" x14ac:dyDescent="0.35"/>
    <row r="267" ht="15" hidden="1" customHeight="1" x14ac:dyDescent="0.35"/>
    <row r="268" ht="15" hidden="1" customHeight="1" x14ac:dyDescent="0.35"/>
    <row r="269" ht="15" hidden="1" customHeight="1" x14ac:dyDescent="0.35"/>
    <row r="270" ht="15" hidden="1" customHeight="1" x14ac:dyDescent="0.35"/>
    <row r="271" ht="15" hidden="1" customHeight="1" x14ac:dyDescent="0.35"/>
    <row r="272" ht="15" hidden="1" customHeight="1" x14ac:dyDescent="0.35"/>
    <row r="273" ht="15" hidden="1" customHeight="1" x14ac:dyDescent="0.35"/>
    <row r="274" ht="15" hidden="1" customHeight="1" x14ac:dyDescent="0.35"/>
    <row r="275" ht="15" hidden="1" customHeight="1" x14ac:dyDescent="0.35"/>
    <row r="276" ht="15" hidden="1" customHeight="1" x14ac:dyDescent="0.35"/>
    <row r="277" ht="15" hidden="1" customHeight="1" x14ac:dyDescent="0.35"/>
    <row r="278" ht="15" hidden="1" customHeight="1" x14ac:dyDescent="0.35"/>
    <row r="279" ht="15" hidden="1" customHeight="1" x14ac:dyDescent="0.35"/>
    <row r="280" ht="15" hidden="1" customHeight="1" x14ac:dyDescent="0.35"/>
    <row r="281" ht="15" hidden="1" customHeight="1" x14ac:dyDescent="0.35"/>
    <row r="282" ht="15" hidden="1" customHeight="1" x14ac:dyDescent="0.35"/>
    <row r="283" ht="15" hidden="1" customHeight="1" x14ac:dyDescent="0.35"/>
    <row r="284" ht="15" hidden="1" customHeight="1" x14ac:dyDescent="0.35"/>
    <row r="285" ht="15" hidden="1" customHeight="1" x14ac:dyDescent="0.35"/>
    <row r="286" ht="15" hidden="1" customHeight="1" x14ac:dyDescent="0.35"/>
    <row r="287" ht="15" hidden="1" customHeight="1" x14ac:dyDescent="0.35"/>
    <row r="288" ht="15" hidden="1" customHeight="1" x14ac:dyDescent="0.35"/>
    <row r="289" ht="15" hidden="1" customHeight="1" x14ac:dyDescent="0.35"/>
    <row r="290" ht="15" hidden="1" customHeight="1" x14ac:dyDescent="0.35"/>
    <row r="291" ht="15" hidden="1" customHeight="1" x14ac:dyDescent="0.35"/>
    <row r="292" ht="15" hidden="1" customHeight="1" x14ac:dyDescent="0.35"/>
    <row r="293" ht="15" hidden="1" customHeight="1" x14ac:dyDescent="0.35"/>
  </sheetData>
  <mergeCells count="13">
    <mergeCell ref="B18:C18"/>
    <mergeCell ref="B11:C11"/>
    <mergeCell ref="B12:C12"/>
    <mergeCell ref="B13:C13"/>
    <mergeCell ref="B14:C14"/>
    <mergeCell ref="B15:C15"/>
    <mergeCell ref="B16:C16"/>
    <mergeCell ref="B10:C10"/>
    <mergeCell ref="B5:G5"/>
    <mergeCell ref="B6:C6"/>
    <mergeCell ref="B7:C7"/>
    <mergeCell ref="B8:C8"/>
    <mergeCell ref="B9:C9"/>
  </mergeCells>
  <phoneticPr fontId="21" type="noConversion"/>
  <pageMargins left="0.7" right="0.7" top="0.75" bottom="0.75" header="0.3" footer="0.3"/>
  <pageSetup orientation="portrait" r:id="rId1"/>
  <ignoredErrors>
    <ignoredError sqref="E126:G128 E129 G129" formula="1"/>
    <ignoredError sqref="D222:F222" formulaRange="1"/>
    <ignoredError sqref="E124:E125 G124:G125 E133:E134 G133:G134 E146:E147 G146:G147 E153:E154 G153:G154 E192:E193 G192:G193 E205:E206 G205:G206 E218:E219 G218:G219" evalError="1"/>
    <ignoredError sqref="E130:E131 G130:G131" evalError="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4"/>
  <sheetViews>
    <sheetView showGridLines="0" topLeftCell="A210" workbookViewId="0">
      <selection activeCell="J218" sqref="J218"/>
    </sheetView>
  </sheetViews>
  <sheetFormatPr baseColWidth="10" defaultColWidth="0" defaultRowHeight="15" customHeight="1" zeroHeight="1" x14ac:dyDescent="0.35"/>
  <cols>
    <col min="1" max="1" width="19" customWidth="1"/>
    <col min="2" max="2" width="3.7265625" customWidth="1"/>
    <col min="3" max="3" width="15.453125" customWidth="1"/>
    <col min="4" max="4" width="9.1796875" customWidth="1"/>
    <col min="5" max="5" width="15.453125" customWidth="1"/>
    <col min="6" max="6" width="11.453125" customWidth="1"/>
    <col min="7" max="7" width="14.81640625" customWidth="1"/>
    <col min="8" max="8" width="11.453125" customWidth="1"/>
    <col min="9" max="9" width="13" bestFit="1" customWidth="1"/>
    <col min="10" max="12" width="11.453125" customWidth="1"/>
    <col min="13" max="17" width="11.453125" hidden="1" customWidth="1"/>
    <col min="18" max="16384" width="11.453125" hidden="1"/>
  </cols>
  <sheetData>
    <row r="1" spans="2:9" ht="14.5" x14ac:dyDescent="0.35"/>
    <row r="2" spans="2:9" ht="14.5" x14ac:dyDescent="0.35">
      <c r="B2" s="1" t="s">
        <v>28</v>
      </c>
      <c r="C2" s="19"/>
      <c r="D2" s="20"/>
      <c r="E2" s="36"/>
      <c r="F2" s="37"/>
    </row>
    <row r="3" spans="2:9" ht="14.5" x14ac:dyDescent="0.35">
      <c r="B3" s="1" t="s">
        <v>31</v>
      </c>
      <c r="C3" s="19"/>
      <c r="D3" s="20"/>
      <c r="E3" s="36"/>
      <c r="F3" s="37"/>
    </row>
    <row r="4" spans="2:9" thickBot="1" x14ac:dyDescent="0.4"/>
    <row r="5" spans="2:9" ht="23.5" thickBot="1" x14ac:dyDescent="0.4">
      <c r="C5" s="75" t="s">
        <v>1</v>
      </c>
      <c r="D5" s="76"/>
      <c r="E5" s="63" t="s">
        <v>2</v>
      </c>
      <c r="F5" s="64" t="s">
        <v>3</v>
      </c>
      <c r="G5" s="65" t="s">
        <v>4</v>
      </c>
      <c r="H5" s="64" t="s">
        <v>3</v>
      </c>
    </row>
    <row r="6" spans="2:9" ht="14.5" x14ac:dyDescent="0.35">
      <c r="C6" s="77">
        <v>2000</v>
      </c>
      <c r="D6" s="78"/>
      <c r="E6" s="43">
        <v>1627028</v>
      </c>
      <c r="F6" s="2"/>
      <c r="G6" s="46">
        <v>933748.56099999999</v>
      </c>
      <c r="H6" s="3"/>
      <c r="I6" s="4"/>
    </row>
    <row r="7" spans="2:9" ht="14.5" x14ac:dyDescent="0.35">
      <c r="C7" s="70">
        <v>2001</v>
      </c>
      <c r="D7" s="71"/>
      <c r="E7" s="44">
        <v>1752982</v>
      </c>
      <c r="F7" s="5">
        <f t="shared" ref="F7:F15" si="0">(E7-E6)/E6</f>
        <v>7.7413541746054776E-2</v>
      </c>
      <c r="G7" s="45">
        <v>1068780.318</v>
      </c>
      <c r="H7" s="5">
        <f t="shared" ref="H7:H15" si="1">(G7-G6)/G6</f>
        <v>0.14461254628910747</v>
      </c>
      <c r="I7" s="4"/>
    </row>
    <row r="8" spans="2:9" ht="14.5" x14ac:dyDescent="0.35">
      <c r="C8" s="70">
        <v>2002</v>
      </c>
      <c r="D8" s="71"/>
      <c r="E8" s="44">
        <v>1700120</v>
      </c>
      <c r="F8" s="5">
        <f t="shared" si="0"/>
        <v>-3.0155472218197334E-2</v>
      </c>
      <c r="G8" s="45">
        <v>1136730.665</v>
      </c>
      <c r="H8" s="5">
        <f t="shared" si="1"/>
        <v>6.3577468499003614E-2</v>
      </c>
      <c r="I8" s="4"/>
    </row>
    <row r="9" spans="2:9" ht="14.5" x14ac:dyDescent="0.35">
      <c r="C9" s="70">
        <v>2003</v>
      </c>
      <c r="D9" s="71"/>
      <c r="E9" s="44">
        <v>1497591</v>
      </c>
      <c r="F9" s="5">
        <f t="shared" si="0"/>
        <v>-0.11912629696727289</v>
      </c>
      <c r="G9" s="45">
        <v>1091777.0190000001</v>
      </c>
      <c r="H9" s="5">
        <f t="shared" si="1"/>
        <v>-3.9546435566599189E-2</v>
      </c>
      <c r="I9" s="4"/>
    </row>
    <row r="10" spans="2:9" ht="14.5" x14ac:dyDescent="0.35">
      <c r="C10" s="70">
        <v>2004</v>
      </c>
      <c r="D10" s="71"/>
      <c r="E10" s="44">
        <v>1562293</v>
      </c>
      <c r="F10" s="5">
        <f t="shared" si="0"/>
        <v>4.3204052374780567E-2</v>
      </c>
      <c r="G10" s="45">
        <v>1157582.7579999999</v>
      </c>
      <c r="H10" s="5">
        <f t="shared" si="1"/>
        <v>6.0273973398225392E-2</v>
      </c>
      <c r="I10" s="4"/>
    </row>
    <row r="11" spans="2:9" ht="14.5" x14ac:dyDescent="0.35">
      <c r="C11" s="70">
        <v>2005</v>
      </c>
      <c r="D11" s="71"/>
      <c r="E11" s="44">
        <v>1690428</v>
      </c>
      <c r="F11" s="5">
        <f t="shared" si="0"/>
        <v>8.2017265647352955E-2</v>
      </c>
      <c r="G11" s="45">
        <v>1294469.327</v>
      </c>
      <c r="H11" s="5">
        <f t="shared" si="1"/>
        <v>0.11825208008151772</v>
      </c>
      <c r="I11" s="4"/>
    </row>
    <row r="12" spans="2:9" ht="14.5" x14ac:dyDescent="0.35">
      <c r="C12" s="70">
        <v>2006</v>
      </c>
      <c r="D12" s="71"/>
      <c r="E12" s="44">
        <v>1668463.4230833338</v>
      </c>
      <c r="F12" s="5">
        <f t="shared" si="0"/>
        <v>-1.2993500413307301E-2</v>
      </c>
      <c r="G12" s="45">
        <v>1283320.205000001</v>
      </c>
      <c r="H12" s="5">
        <f t="shared" si="1"/>
        <v>-8.6128900603907807E-3</v>
      </c>
      <c r="I12" s="4"/>
    </row>
    <row r="13" spans="2:9" ht="14.5" x14ac:dyDescent="0.35">
      <c r="C13" s="70">
        <v>2007</v>
      </c>
      <c r="D13" s="71"/>
      <c r="E13" s="44">
        <v>1397811.018533333</v>
      </c>
      <c r="F13" s="5">
        <f t="shared" si="0"/>
        <v>-0.1622165645380664</v>
      </c>
      <c r="G13" s="45">
        <v>1033121.7669999971</v>
      </c>
      <c r="H13" s="5">
        <f t="shared" si="1"/>
        <v>-0.19496181625224526</v>
      </c>
      <c r="I13" s="4"/>
    </row>
    <row r="14" spans="2:9" ht="14.5" x14ac:dyDescent="0.35">
      <c r="C14" s="70">
        <v>2008</v>
      </c>
      <c r="D14" s="71"/>
      <c r="E14" s="44">
        <v>1314507.0337499997</v>
      </c>
      <c r="F14" s="5">
        <f t="shared" si="0"/>
        <v>-5.9596028131714676E-2</v>
      </c>
      <c r="G14" s="45">
        <v>1035918.7099999988</v>
      </c>
      <c r="H14" s="5">
        <f t="shared" si="1"/>
        <v>2.7072733237666112E-3</v>
      </c>
      <c r="I14" s="4"/>
    </row>
    <row r="15" spans="2:9" thickBot="1" x14ac:dyDescent="0.4">
      <c r="C15" s="70">
        <v>2009</v>
      </c>
      <c r="D15" s="71"/>
      <c r="E15" s="44">
        <v>1120321.3498166667</v>
      </c>
      <c r="F15" s="5">
        <f t="shared" si="0"/>
        <v>-0.14772510070133588</v>
      </c>
      <c r="G15" s="45">
        <v>822598.61199999822</v>
      </c>
      <c r="H15" s="5">
        <f t="shared" si="1"/>
        <v>-0.2059235883479707</v>
      </c>
      <c r="I15" s="4"/>
    </row>
    <row r="16" spans="2:9" ht="23.5" thickBot="1" x14ac:dyDescent="0.4">
      <c r="C16" s="75" t="s">
        <v>1</v>
      </c>
      <c r="D16" s="76"/>
      <c r="E16" s="63" t="s">
        <v>2</v>
      </c>
      <c r="F16" s="64" t="s">
        <v>5</v>
      </c>
      <c r="G16" s="65" t="s">
        <v>4</v>
      </c>
      <c r="H16" s="64" t="s">
        <v>5</v>
      </c>
    </row>
    <row r="17" spans="3:8" ht="14.5" x14ac:dyDescent="0.35">
      <c r="C17" s="14">
        <v>2010</v>
      </c>
      <c r="D17" s="6" t="s">
        <v>6</v>
      </c>
      <c r="E17" s="47">
        <v>90889.358266666517</v>
      </c>
      <c r="F17" s="7"/>
      <c r="G17" s="50">
        <v>62849.144</v>
      </c>
      <c r="H17" s="7"/>
    </row>
    <row r="18" spans="3:8" ht="14.5" x14ac:dyDescent="0.35">
      <c r="C18" s="13"/>
      <c r="D18" s="8" t="s">
        <v>17</v>
      </c>
      <c r="E18" s="48">
        <v>82250.782533333258</v>
      </c>
      <c r="F18" s="9">
        <f t="shared" ref="F18:H20" si="2">+E18/E17-1</f>
        <v>-9.5044963437721175E-2</v>
      </c>
      <c r="G18" s="51">
        <v>55356.583999999908</v>
      </c>
      <c r="H18" s="9">
        <f t="shared" si="2"/>
        <v>-0.11921498883103476</v>
      </c>
    </row>
    <row r="19" spans="3:8" ht="14.5" x14ac:dyDescent="0.35">
      <c r="C19" s="13"/>
      <c r="D19" s="8" t="s">
        <v>7</v>
      </c>
      <c r="E19" s="48">
        <v>99044.815616666296</v>
      </c>
      <c r="F19" s="9">
        <f t="shared" si="2"/>
        <v>0.20418083045625757</v>
      </c>
      <c r="G19" s="51">
        <v>64286.474999999889</v>
      </c>
      <c r="H19" s="9">
        <f t="shared" si="2"/>
        <v>0.16131578856094153</v>
      </c>
    </row>
    <row r="20" spans="3:8" ht="14.5" x14ac:dyDescent="0.35">
      <c r="C20" s="13"/>
      <c r="D20" s="8" t="s">
        <v>8</v>
      </c>
      <c r="E20" s="48">
        <v>87487.933066666563</v>
      </c>
      <c r="F20" s="9">
        <f t="shared" si="2"/>
        <v>-0.11668336679759594</v>
      </c>
      <c r="G20" s="51">
        <v>60870.465000000004</v>
      </c>
      <c r="H20" s="9">
        <f t="shared" si="2"/>
        <v>-5.3137304541894581E-2</v>
      </c>
    </row>
    <row r="21" spans="3:8" ht="14.5" x14ac:dyDescent="0.35">
      <c r="C21" s="13"/>
      <c r="D21" s="8" t="s">
        <v>9</v>
      </c>
      <c r="E21" s="48">
        <v>85551.949899999934</v>
      </c>
      <c r="F21" s="9">
        <f t="shared" ref="F21:F28" si="3">+E21/E20-1</f>
        <v>-2.2128573607875679E-2</v>
      </c>
      <c r="G21" s="51">
        <v>59966.673999999912</v>
      </c>
      <c r="H21" s="9">
        <f t="shared" ref="H21:H28" si="4">+G21/G20-1</f>
        <v>-1.4847775518062711E-2</v>
      </c>
    </row>
    <row r="22" spans="3:8" ht="14.5" x14ac:dyDescent="0.35">
      <c r="C22" s="13"/>
      <c r="D22" s="8" t="s">
        <v>10</v>
      </c>
      <c r="E22" s="48">
        <v>82034.638250000047</v>
      </c>
      <c r="F22" s="9">
        <f t="shared" si="3"/>
        <v>-4.1113167544529428E-2</v>
      </c>
      <c r="G22" s="51">
        <v>57353.476999999853</v>
      </c>
      <c r="H22" s="9">
        <f t="shared" si="4"/>
        <v>-4.3577487722598396E-2</v>
      </c>
    </row>
    <row r="23" spans="3:8" ht="14.5" x14ac:dyDescent="0.35">
      <c r="C23" s="13"/>
      <c r="D23" s="8" t="s">
        <v>11</v>
      </c>
      <c r="E23" s="48">
        <v>84126.295633333371</v>
      </c>
      <c r="F23" s="9">
        <f t="shared" si="3"/>
        <v>2.549724638218076E-2</v>
      </c>
      <c r="G23" s="51">
        <v>57994.010999999839</v>
      </c>
      <c r="H23" s="9">
        <f t="shared" si="4"/>
        <v>1.1168180788760029E-2</v>
      </c>
    </row>
    <row r="24" spans="3:8" ht="14.5" x14ac:dyDescent="0.35">
      <c r="C24" s="13"/>
      <c r="D24" s="8" t="s">
        <v>12</v>
      </c>
      <c r="E24" s="48">
        <v>86932.052983333633</v>
      </c>
      <c r="F24" s="9">
        <f t="shared" si="3"/>
        <v>3.3351728242370537E-2</v>
      </c>
      <c r="G24" s="51">
        <v>59713.905999999894</v>
      </c>
      <c r="H24" s="9">
        <f t="shared" si="4"/>
        <v>2.9656424350439581E-2</v>
      </c>
    </row>
    <row r="25" spans="3:8" ht="14.5" x14ac:dyDescent="0.35">
      <c r="C25" s="13"/>
      <c r="D25" s="8" t="s">
        <v>13</v>
      </c>
      <c r="E25" s="48">
        <v>81131.868800000055</v>
      </c>
      <c r="F25" s="9">
        <f t="shared" si="3"/>
        <v>-6.6720892746494509E-2</v>
      </c>
      <c r="G25" s="51">
        <v>56676.366000000162</v>
      </c>
      <c r="H25" s="9">
        <f t="shared" si="4"/>
        <v>-5.0868218200292192E-2</v>
      </c>
    </row>
    <row r="26" spans="3:8" ht="14.5" x14ac:dyDescent="0.35">
      <c r="C26" s="13"/>
      <c r="D26" s="8" t="s">
        <v>14</v>
      </c>
      <c r="E26" s="48">
        <v>83169.548016666624</v>
      </c>
      <c r="F26" s="9">
        <f t="shared" si="3"/>
        <v>2.5115645020943544E-2</v>
      </c>
      <c r="G26" s="51">
        <v>58084.043000000078</v>
      </c>
      <c r="H26" s="9">
        <f t="shared" si="4"/>
        <v>2.4837107587312612E-2</v>
      </c>
    </row>
    <row r="27" spans="3:8" ht="14.5" x14ac:dyDescent="0.35">
      <c r="C27" s="13"/>
      <c r="D27" s="8" t="s">
        <v>15</v>
      </c>
      <c r="E27" s="48">
        <v>86646.369550000149</v>
      </c>
      <c r="F27" s="9">
        <f t="shared" si="3"/>
        <v>4.1804021017846527E-2</v>
      </c>
      <c r="G27" s="51">
        <v>59718.244999999675</v>
      </c>
      <c r="H27" s="9">
        <f t="shared" si="4"/>
        <v>2.8135128265771581E-2</v>
      </c>
    </row>
    <row r="28" spans="3:8" ht="14.5" x14ac:dyDescent="0.35">
      <c r="C28" s="13"/>
      <c r="D28" s="8" t="s">
        <v>16</v>
      </c>
      <c r="E28" s="48">
        <v>87778.325266666623</v>
      </c>
      <c r="F28" s="9">
        <f t="shared" si="3"/>
        <v>1.3064087076530839E-2</v>
      </c>
      <c r="G28" s="51">
        <v>61711.398999999568</v>
      </c>
      <c r="H28" s="9">
        <f t="shared" si="4"/>
        <v>3.3375964079317866E-2</v>
      </c>
    </row>
    <row r="29" spans="3:8" thickBot="1" x14ac:dyDescent="0.4">
      <c r="C29" s="10" t="s">
        <v>18</v>
      </c>
      <c r="D29" s="11"/>
      <c r="E29" s="56">
        <f>SUM(E17:E28)</f>
        <v>1037043.9378833331</v>
      </c>
      <c r="F29" s="57"/>
      <c r="G29" s="58">
        <f>SUM(G17:G28)</f>
        <v>714580.78899999871</v>
      </c>
      <c r="H29" s="12"/>
    </row>
    <row r="30" spans="3:8" ht="14.5" x14ac:dyDescent="0.35">
      <c r="C30" s="13">
        <v>2011</v>
      </c>
      <c r="D30" s="8" t="s">
        <v>6</v>
      </c>
      <c r="E30" s="48">
        <v>82949.602433333319</v>
      </c>
      <c r="F30" s="9">
        <f>+E30/E28-1</f>
        <v>-5.501042334384787E-2</v>
      </c>
      <c r="G30" s="51">
        <v>54854.615000000078</v>
      </c>
      <c r="H30" s="9">
        <f>+G30/G28-1</f>
        <v>-0.11111049354106428</v>
      </c>
    </row>
    <row r="31" spans="3:8" ht="14.5" x14ac:dyDescent="0.35">
      <c r="C31" s="13"/>
      <c r="D31" s="8" t="s">
        <v>17</v>
      </c>
      <c r="E31" s="48">
        <v>71233.284750000021</v>
      </c>
      <c r="F31" s="9">
        <f t="shared" ref="F31:F41" si="5">+E31/E30-1</f>
        <v>-0.14124621866331089</v>
      </c>
      <c r="G31" s="51">
        <v>47071.253000000033</v>
      </c>
      <c r="H31" s="9">
        <f t="shared" ref="H31:H41" si="6">+G31/G30-1</f>
        <v>-0.14189074155383341</v>
      </c>
    </row>
    <row r="32" spans="3:8" ht="14.5" x14ac:dyDescent="0.35">
      <c r="C32" s="13"/>
      <c r="D32" s="8" t="s">
        <v>7</v>
      </c>
      <c r="E32" s="48">
        <v>83087.761249999909</v>
      </c>
      <c r="F32" s="9">
        <f t="shared" si="5"/>
        <v>0.16641765912668904</v>
      </c>
      <c r="G32" s="51">
        <v>55687.44999999991</v>
      </c>
      <c r="H32" s="9">
        <f t="shared" si="6"/>
        <v>0.18304583903895377</v>
      </c>
    </row>
    <row r="33" spans="3:8" ht="14.5" x14ac:dyDescent="0.35">
      <c r="C33" s="13"/>
      <c r="D33" s="8" t="s">
        <v>8</v>
      </c>
      <c r="E33" s="48">
        <v>77574.585233333433</v>
      </c>
      <c r="F33" s="9">
        <f t="shared" si="5"/>
        <v>-6.6353647441264818E-2</v>
      </c>
      <c r="G33" s="51">
        <v>53366.462999999909</v>
      </c>
      <c r="H33" s="9">
        <f t="shared" si="6"/>
        <v>-4.1678816322169632E-2</v>
      </c>
    </row>
    <row r="34" spans="3:8" ht="14.5" x14ac:dyDescent="0.35">
      <c r="C34" s="13"/>
      <c r="D34" s="8" t="s">
        <v>9</v>
      </c>
      <c r="E34" s="48">
        <v>80617.406500000128</v>
      </c>
      <c r="F34" s="9">
        <f t="shared" si="5"/>
        <v>3.9224460659561533E-2</v>
      </c>
      <c r="G34" s="51">
        <v>54458.68200000003</v>
      </c>
      <c r="H34" s="9">
        <f t="shared" si="6"/>
        <v>2.0466392910471143E-2</v>
      </c>
    </row>
    <row r="35" spans="3:8" ht="14.5" x14ac:dyDescent="0.35">
      <c r="C35" s="13"/>
      <c r="D35" s="8" t="s">
        <v>10</v>
      </c>
      <c r="E35" s="48">
        <v>79903.735599999985</v>
      </c>
      <c r="F35" s="9">
        <f t="shared" si="5"/>
        <v>-8.8525658537544905E-3</v>
      </c>
      <c r="G35" s="51">
        <v>53528.590999999811</v>
      </c>
      <c r="H35" s="9">
        <f t="shared" si="6"/>
        <v>-1.7078837860971752E-2</v>
      </c>
    </row>
    <row r="36" spans="3:8" ht="14.5" x14ac:dyDescent="0.35">
      <c r="C36" s="13"/>
      <c r="D36" s="8" t="s">
        <v>11</v>
      </c>
      <c r="E36" s="48">
        <v>75022.059383333399</v>
      </c>
      <c r="F36" s="9">
        <f t="shared" si="5"/>
        <v>-6.1094467987133583E-2</v>
      </c>
      <c r="G36" s="51">
        <v>49492.518999999651</v>
      </c>
      <c r="H36" s="9">
        <f t="shared" si="6"/>
        <v>-7.5400303363116206E-2</v>
      </c>
    </row>
    <row r="37" spans="3:8" ht="14.5" x14ac:dyDescent="0.35">
      <c r="C37" s="13"/>
      <c r="D37" s="8" t="s">
        <v>12</v>
      </c>
      <c r="E37" s="48">
        <v>81909.887700000036</v>
      </c>
      <c r="F37" s="9">
        <f t="shared" si="5"/>
        <v>9.1810707054474916E-2</v>
      </c>
      <c r="G37" s="51">
        <v>53690.075999999855</v>
      </c>
      <c r="H37" s="9">
        <f t="shared" si="6"/>
        <v>8.4811949054365954E-2</v>
      </c>
    </row>
    <row r="38" spans="3:8" ht="14.5" x14ac:dyDescent="0.35">
      <c r="C38" s="13"/>
      <c r="D38" s="8" t="s">
        <v>13</v>
      </c>
      <c r="E38" s="48">
        <v>77157.995450000031</v>
      </c>
      <c r="F38" s="9">
        <f t="shared" si="5"/>
        <v>-5.8013658465802087E-2</v>
      </c>
      <c r="G38" s="51">
        <v>52249.142000000058</v>
      </c>
      <c r="H38" s="9">
        <f t="shared" si="6"/>
        <v>-2.6837995163199291E-2</v>
      </c>
    </row>
    <row r="39" spans="3:8" ht="14.5" x14ac:dyDescent="0.35">
      <c r="C39" s="13"/>
      <c r="D39" s="8" t="s">
        <v>14</v>
      </c>
      <c r="E39" s="48">
        <v>79832.942216666575</v>
      </c>
      <c r="F39" s="9">
        <f t="shared" si="5"/>
        <v>3.4668432624068934E-2</v>
      </c>
      <c r="G39" s="51">
        <v>54200.001999999877</v>
      </c>
      <c r="H39" s="9">
        <f t="shared" si="6"/>
        <v>3.7337646616279585E-2</v>
      </c>
    </row>
    <row r="40" spans="3:8" ht="14.5" x14ac:dyDescent="0.35">
      <c r="C40" s="13"/>
      <c r="D40" s="8" t="s">
        <v>15</v>
      </c>
      <c r="E40" s="48">
        <v>81693.287683333314</v>
      </c>
      <c r="F40" s="9">
        <f t="shared" si="5"/>
        <v>2.3302980135916362E-2</v>
      </c>
      <c r="G40" s="51">
        <v>54364.905999999843</v>
      </c>
      <c r="H40" s="9">
        <f t="shared" si="6"/>
        <v>3.0425091128218895E-3</v>
      </c>
    </row>
    <row r="41" spans="3:8" ht="14.5" x14ac:dyDescent="0.35">
      <c r="C41" s="13"/>
      <c r="D41" s="8" t="s">
        <v>16</v>
      </c>
      <c r="E41" s="48">
        <v>73339.480416666614</v>
      </c>
      <c r="F41" s="9">
        <f t="shared" si="5"/>
        <v>-0.10225818428373767</v>
      </c>
      <c r="G41" s="51">
        <v>50760.279999999948</v>
      </c>
      <c r="H41" s="9">
        <f t="shared" si="6"/>
        <v>-6.6304280927109605E-2</v>
      </c>
    </row>
    <row r="42" spans="3:8" thickBot="1" x14ac:dyDescent="0.4">
      <c r="C42" s="10" t="s">
        <v>19</v>
      </c>
      <c r="D42" s="11"/>
      <c r="E42" s="56">
        <f>SUM(E30:E41)</f>
        <v>944322.02861666679</v>
      </c>
      <c r="F42" s="57"/>
      <c r="G42" s="58">
        <f>SUM(G30:G41)</f>
        <v>633723.978999999</v>
      </c>
      <c r="H42" s="12"/>
    </row>
    <row r="43" spans="3:8" ht="14.5" x14ac:dyDescent="0.35">
      <c r="C43" s="13">
        <v>2012</v>
      </c>
      <c r="D43" s="8" t="s">
        <v>6</v>
      </c>
      <c r="E43" s="47">
        <v>71665.608333333599</v>
      </c>
      <c r="F43" s="7">
        <f>+E43/E41-1</f>
        <v>-2.2823615245474604E-2</v>
      </c>
      <c r="G43" s="50">
        <v>47228.392999999545</v>
      </c>
      <c r="H43" s="7">
        <f>+G43/G41-1</f>
        <v>-6.9579738330844632E-2</v>
      </c>
    </row>
    <row r="44" spans="3:8" ht="14.5" x14ac:dyDescent="0.35">
      <c r="C44" s="13"/>
      <c r="D44" s="8" t="s">
        <v>17</v>
      </c>
      <c r="E44" s="48">
        <v>67589.132949999883</v>
      </c>
      <c r="F44" s="9">
        <f t="shared" ref="F44:F54" si="7">+E44/E43-1</f>
        <v>-5.6881891860501188E-2</v>
      </c>
      <c r="G44" s="51">
        <v>43855.224999999758</v>
      </c>
      <c r="H44" s="9">
        <f t="shared" ref="H44:H54" si="8">+G44/G43-1</f>
        <v>-7.1422459790232984E-2</v>
      </c>
    </row>
    <row r="45" spans="3:8" ht="14.5" x14ac:dyDescent="0.35">
      <c r="C45" s="13"/>
      <c r="D45" s="8" t="s">
        <v>7</v>
      </c>
      <c r="E45" s="48">
        <v>75269.081466666714</v>
      </c>
      <c r="F45" s="9">
        <f t="shared" si="7"/>
        <v>0.11362697199190586</v>
      </c>
      <c r="G45" s="51">
        <v>50979.099999999708</v>
      </c>
      <c r="H45" s="9">
        <f t="shared" si="8"/>
        <v>0.16244073539697923</v>
      </c>
    </row>
    <row r="46" spans="3:8" ht="14.5" x14ac:dyDescent="0.35">
      <c r="C46" s="13"/>
      <c r="D46" s="8" t="s">
        <v>8</v>
      </c>
      <c r="E46" s="48">
        <v>65979.426766666467</v>
      </c>
      <c r="F46" s="9">
        <f t="shared" si="7"/>
        <v>-0.12341926484268595</v>
      </c>
      <c r="G46" s="51">
        <v>43857.93400000011</v>
      </c>
      <c r="H46" s="9">
        <f t="shared" si="8"/>
        <v>-0.13968795055227801</v>
      </c>
    </row>
    <row r="47" spans="3:8" ht="14.5" x14ac:dyDescent="0.35">
      <c r="C47" s="13"/>
      <c r="D47" s="8" t="s">
        <v>9</v>
      </c>
      <c r="E47" s="48">
        <v>69810.196216666707</v>
      </c>
      <c r="F47" s="9">
        <f t="shared" si="7"/>
        <v>5.8060059593236568E-2</v>
      </c>
      <c r="G47" s="51">
        <v>45049.784999999967</v>
      </c>
      <c r="H47" s="9">
        <f t="shared" si="8"/>
        <v>2.7175265483318389E-2</v>
      </c>
    </row>
    <row r="48" spans="3:8" ht="14.5" x14ac:dyDescent="0.35">
      <c r="C48" s="13"/>
      <c r="D48" s="8" t="s">
        <v>10</v>
      </c>
      <c r="E48" s="48">
        <v>67253.511766666721</v>
      </c>
      <c r="F48" s="9">
        <f t="shared" si="7"/>
        <v>-3.6623367195028678E-2</v>
      </c>
      <c r="G48" s="51">
        <v>43446.600999999973</v>
      </c>
      <c r="H48" s="9">
        <f t="shared" si="8"/>
        <v>-3.5586940093054742E-2</v>
      </c>
    </row>
    <row r="49" spans="3:8" ht="14.5" x14ac:dyDescent="0.35">
      <c r="C49" s="13"/>
      <c r="D49" s="8" t="s">
        <v>11</v>
      </c>
      <c r="E49" s="48">
        <v>66886.922783333386</v>
      </c>
      <c r="F49" s="9">
        <f t="shared" si="7"/>
        <v>-5.4508526574077454E-3</v>
      </c>
      <c r="G49" s="51">
        <v>43228.280999999901</v>
      </c>
      <c r="H49" s="9">
        <f t="shared" si="8"/>
        <v>-5.0250191033373026E-3</v>
      </c>
    </row>
    <row r="50" spans="3:8" ht="14.5" x14ac:dyDescent="0.35">
      <c r="C50" s="13"/>
      <c r="D50" s="8" t="s">
        <v>12</v>
      </c>
      <c r="E50" s="48">
        <v>71243.406000000105</v>
      </c>
      <c r="F50" s="9">
        <f t="shared" si="7"/>
        <v>6.5132062223562937E-2</v>
      </c>
      <c r="G50" s="51">
        <v>47720.894999999793</v>
      </c>
      <c r="H50" s="9">
        <f t="shared" si="8"/>
        <v>0.10392765791450054</v>
      </c>
    </row>
    <row r="51" spans="3:8" ht="14.5" x14ac:dyDescent="0.35">
      <c r="C51" s="13"/>
      <c r="D51" s="8" t="s">
        <v>13</v>
      </c>
      <c r="E51" s="48">
        <v>59446.586399999927</v>
      </c>
      <c r="F51" s="9">
        <f t="shared" si="7"/>
        <v>-0.16558472232504096</v>
      </c>
      <c r="G51" s="51">
        <v>41704.733000000066</v>
      </c>
      <c r="H51" s="9">
        <f t="shared" si="8"/>
        <v>-0.12606976461777919</v>
      </c>
    </row>
    <row r="52" spans="3:8" ht="14.5" x14ac:dyDescent="0.35">
      <c r="C52" s="13"/>
      <c r="D52" s="8" t="s">
        <v>14</v>
      </c>
      <c r="E52" s="48">
        <v>70426.993566666642</v>
      </c>
      <c r="F52" s="9">
        <f t="shared" si="7"/>
        <v>0.18471047425301323</v>
      </c>
      <c r="G52" s="51">
        <v>47393.120999999584</v>
      </c>
      <c r="H52" s="9">
        <f t="shared" si="8"/>
        <v>0.13639670106506885</v>
      </c>
    </row>
    <row r="53" spans="3:8" ht="14.5" x14ac:dyDescent="0.35">
      <c r="C53" s="13"/>
      <c r="D53" s="8" t="s">
        <v>15</v>
      </c>
      <c r="E53" s="49">
        <v>66527.801399999895</v>
      </c>
      <c r="F53" s="15">
        <f t="shared" si="7"/>
        <v>-5.5365023681945846E-2</v>
      </c>
      <c r="G53" s="52">
        <v>41789.416999999725</v>
      </c>
      <c r="H53" s="15">
        <f t="shared" si="8"/>
        <v>-0.11823876296308722</v>
      </c>
    </row>
    <row r="54" spans="3:8" ht="14.5" x14ac:dyDescent="0.35">
      <c r="C54" s="13"/>
      <c r="D54" s="8" t="s">
        <v>16</v>
      </c>
      <c r="E54" s="49">
        <v>74412.477133333115</v>
      </c>
      <c r="F54" s="15">
        <f t="shared" si="7"/>
        <v>0.11851700443137192</v>
      </c>
      <c r="G54" s="52">
        <v>50509.562999999864</v>
      </c>
      <c r="H54" s="15">
        <f t="shared" si="8"/>
        <v>0.2086687641514644</v>
      </c>
    </row>
    <row r="55" spans="3:8" thickBot="1" x14ac:dyDescent="0.4">
      <c r="C55" s="10" t="s">
        <v>20</v>
      </c>
      <c r="D55" s="11"/>
      <c r="E55" s="56">
        <f>SUM(E43:E54)</f>
        <v>826511.14478333306</v>
      </c>
      <c r="F55" s="57"/>
      <c r="G55" s="58">
        <f>SUM(G43:G54)</f>
        <v>546763.04799999797</v>
      </c>
      <c r="H55" s="12"/>
    </row>
    <row r="56" spans="3:8" ht="14.5" x14ac:dyDescent="0.35">
      <c r="C56" s="14">
        <v>2013</v>
      </c>
      <c r="D56" s="16" t="s">
        <v>6</v>
      </c>
      <c r="E56" s="48">
        <v>76800.94969999991</v>
      </c>
      <c r="F56" s="9">
        <f>+E56/E54-1</f>
        <v>3.2097742995265355E-2</v>
      </c>
      <c r="G56" s="51">
        <v>48634.816000000057</v>
      </c>
      <c r="H56" s="9">
        <f>+G56/G54-1</f>
        <v>-3.7116674321649001E-2</v>
      </c>
    </row>
    <row r="57" spans="3:8" ht="14.5" x14ac:dyDescent="0.35">
      <c r="C57" s="17"/>
      <c r="D57" s="18" t="s">
        <v>17</v>
      </c>
      <c r="E57" s="48">
        <v>62355.020166666618</v>
      </c>
      <c r="F57" s="9">
        <f t="shared" ref="F57:F67" si="9">+E57/E56-1</f>
        <v>-0.18809571482855381</v>
      </c>
      <c r="G57" s="51">
        <v>39544.086999999839</v>
      </c>
      <c r="H57" s="9">
        <f t="shared" ref="H57:H64" si="10">+G57/G56-1</f>
        <v>-0.18691813288653558</v>
      </c>
    </row>
    <row r="58" spans="3:8" ht="14.5" x14ac:dyDescent="0.35">
      <c r="C58" s="17"/>
      <c r="D58" s="18" t="s">
        <v>7</v>
      </c>
      <c r="E58" s="48">
        <v>70827.919133333387</v>
      </c>
      <c r="F58" s="9">
        <f t="shared" si="9"/>
        <v>0.13588158489917634</v>
      </c>
      <c r="G58" s="51">
        <v>46267.6609999996</v>
      </c>
      <c r="H58" s="9">
        <f t="shared" si="10"/>
        <v>0.17002729131158811</v>
      </c>
    </row>
    <row r="59" spans="3:8" ht="14.5" x14ac:dyDescent="0.35">
      <c r="C59" s="13"/>
      <c r="D59" s="18" t="s">
        <v>8</v>
      </c>
      <c r="E59" s="48">
        <v>71125.256283333161</v>
      </c>
      <c r="F59" s="9">
        <f t="shared" si="9"/>
        <v>4.1980218201813635E-3</v>
      </c>
      <c r="G59" s="51">
        <v>46063.423999999897</v>
      </c>
      <c r="H59" s="9">
        <f t="shared" si="10"/>
        <v>-4.4142495121960446E-3</v>
      </c>
    </row>
    <row r="60" spans="3:8" ht="14.5" x14ac:dyDescent="0.35">
      <c r="C60" s="17"/>
      <c r="D60" s="18" t="s">
        <v>9</v>
      </c>
      <c r="E60" s="48">
        <v>74194.6890000001</v>
      </c>
      <c r="F60" s="9">
        <f t="shared" si="9"/>
        <v>4.3155313274930274E-2</v>
      </c>
      <c r="G60" s="51">
        <v>49250.82999999958</v>
      </c>
      <c r="H60" s="9">
        <f t="shared" si="10"/>
        <v>6.9196028501912643E-2</v>
      </c>
    </row>
    <row r="61" spans="3:8" ht="14.5" x14ac:dyDescent="0.35">
      <c r="C61" s="17"/>
      <c r="D61" s="18" t="s">
        <v>10</v>
      </c>
      <c r="E61" s="48">
        <v>68681.446816666386</v>
      </c>
      <c r="F61" s="9">
        <f t="shared" si="9"/>
        <v>-7.4307774015114569E-2</v>
      </c>
      <c r="G61" s="51">
        <v>46658.548999999512</v>
      </c>
      <c r="H61" s="9">
        <f t="shared" si="10"/>
        <v>-5.2634260173891279E-2</v>
      </c>
    </row>
    <row r="62" spans="3:8" ht="14.5" x14ac:dyDescent="0.35">
      <c r="C62" s="17"/>
      <c r="D62" s="18" t="s">
        <v>11</v>
      </c>
      <c r="E62" s="48">
        <v>71593.518516666591</v>
      </c>
      <c r="F62" s="9">
        <f t="shared" si="9"/>
        <v>4.2399684849002917E-2</v>
      </c>
      <c r="G62" s="51">
        <v>48700.749999999767</v>
      </c>
      <c r="H62" s="9">
        <f t="shared" si="10"/>
        <v>4.3769063628624094E-2</v>
      </c>
    </row>
    <row r="63" spans="3:8" ht="14.5" x14ac:dyDescent="0.35">
      <c r="C63" s="17"/>
      <c r="D63" s="18" t="s">
        <v>12</v>
      </c>
      <c r="E63" s="48">
        <v>70310.148516666639</v>
      </c>
      <c r="F63" s="9">
        <f t="shared" si="9"/>
        <v>-1.7925784716128823E-2</v>
      </c>
      <c r="G63" s="51">
        <v>49107.464999999604</v>
      </c>
      <c r="H63" s="9">
        <f t="shared" si="10"/>
        <v>8.3513087580753265E-3</v>
      </c>
    </row>
    <row r="64" spans="3:8" ht="14.5" x14ac:dyDescent="0.35">
      <c r="C64" s="17"/>
      <c r="D64" s="18" t="s">
        <v>13</v>
      </c>
      <c r="E64" s="48">
        <v>63014.34288333328</v>
      </c>
      <c r="F64" s="9">
        <f t="shared" si="9"/>
        <v>-0.10376603928811112</v>
      </c>
      <c r="G64" s="51">
        <v>45203.317999999686</v>
      </c>
      <c r="H64" s="9">
        <f t="shared" si="10"/>
        <v>-7.9502108284350448E-2</v>
      </c>
    </row>
    <row r="65" spans="3:8" ht="14.5" x14ac:dyDescent="0.35">
      <c r="C65" s="17"/>
      <c r="D65" s="18" t="s">
        <v>14</v>
      </c>
      <c r="E65" s="48">
        <v>75065.249616666915</v>
      </c>
      <c r="F65" s="9">
        <f t="shared" si="9"/>
        <v>0.19124069508500718</v>
      </c>
      <c r="G65" s="51">
        <v>53198.498999999676</v>
      </c>
      <c r="H65" s="9">
        <f>+G65/G64-1</f>
        <v>0.17687155177414282</v>
      </c>
    </row>
    <row r="66" spans="3:8" ht="14.5" x14ac:dyDescent="0.35">
      <c r="C66" s="17"/>
      <c r="D66" s="18" t="s">
        <v>15</v>
      </c>
      <c r="E66" s="48">
        <v>70158.422333333103</v>
      </c>
      <c r="F66" s="9">
        <f t="shared" si="9"/>
        <v>-6.5367494391763592E-2</v>
      </c>
      <c r="G66" s="51">
        <v>50688.408999999738</v>
      </c>
      <c r="H66" s="9">
        <f>+G66/G65-1</f>
        <v>-4.7183474105161327E-2</v>
      </c>
    </row>
    <row r="67" spans="3:8" ht="14.5" x14ac:dyDescent="0.35">
      <c r="C67" s="17"/>
      <c r="D67" s="18" t="s">
        <v>16</v>
      </c>
      <c r="E67" s="48">
        <v>69917.619683333556</v>
      </c>
      <c r="F67" s="9">
        <f t="shared" si="9"/>
        <v>-3.4322700253357485E-3</v>
      </c>
      <c r="G67" s="51">
        <v>51972.702999999594</v>
      </c>
      <c r="H67" s="9">
        <f>+G67/G66-1</f>
        <v>2.5337035139529895E-2</v>
      </c>
    </row>
    <row r="68" spans="3:8" thickBot="1" x14ac:dyDescent="0.4">
      <c r="C68" s="10" t="s">
        <v>21</v>
      </c>
      <c r="D68" s="11"/>
      <c r="E68" s="56">
        <f>SUM(E56:E67)</f>
        <v>844044.58264999965</v>
      </c>
      <c r="F68" s="57"/>
      <c r="G68" s="58">
        <f>SUM(G56:G67)</f>
        <v>575290.51099999656</v>
      </c>
      <c r="H68" s="12"/>
    </row>
    <row r="69" spans="3:8" ht="14.5" x14ac:dyDescent="0.35">
      <c r="C69" s="14">
        <v>2014</v>
      </c>
      <c r="D69" s="16" t="s">
        <v>6</v>
      </c>
      <c r="E69" s="48">
        <v>69544.795333333386</v>
      </c>
      <c r="F69" s="9">
        <f>+E69/E67-1</f>
        <v>-5.3323375665352835E-3</v>
      </c>
      <c r="G69" s="51">
        <v>45426.853999999563</v>
      </c>
      <c r="H69" s="9">
        <f>+G69/G67-1</f>
        <v>-0.12594782688135508</v>
      </c>
    </row>
    <row r="70" spans="3:8" ht="14.5" x14ac:dyDescent="0.35">
      <c r="C70" s="17"/>
      <c r="D70" s="18" t="s">
        <v>17</v>
      </c>
      <c r="E70" s="48">
        <v>61561.222600000023</v>
      </c>
      <c r="F70" s="9">
        <f t="shared" ref="F70:F77" si="11">+E70/E69-1</f>
        <v>-0.11479755882618536</v>
      </c>
      <c r="G70" s="51">
        <v>39841.963999999876</v>
      </c>
      <c r="H70" s="9">
        <f>+G70/G69-1</f>
        <v>-0.12294247803292169</v>
      </c>
    </row>
    <row r="71" spans="3:8" ht="14.5" x14ac:dyDescent="0.35">
      <c r="C71" s="17"/>
      <c r="D71" s="18" t="s">
        <v>7</v>
      </c>
      <c r="E71" s="48">
        <v>72482.28015000005</v>
      </c>
      <c r="F71" s="9">
        <f t="shared" si="11"/>
        <v>0.17740157015660096</v>
      </c>
      <c r="G71" s="51">
        <v>49619.595999999568</v>
      </c>
      <c r="H71" s="9">
        <f t="shared" ref="H71:H77" si="12">+G71/G70-1</f>
        <v>0.24541039191741953</v>
      </c>
    </row>
    <row r="72" spans="3:8" ht="14.5" x14ac:dyDescent="0.35">
      <c r="C72" s="17"/>
      <c r="D72" s="18" t="s">
        <v>8</v>
      </c>
      <c r="E72" s="48">
        <v>74432.929200000071</v>
      </c>
      <c r="F72" s="9">
        <f t="shared" si="11"/>
        <v>2.6912081766236051E-2</v>
      </c>
      <c r="G72" s="51">
        <v>51866.981999999778</v>
      </c>
      <c r="H72" s="9">
        <f t="shared" si="12"/>
        <v>4.5292307498840279E-2</v>
      </c>
    </row>
    <row r="73" spans="3:8" ht="14.5" x14ac:dyDescent="0.35">
      <c r="C73" s="17"/>
      <c r="D73" s="18" t="s">
        <v>9</v>
      </c>
      <c r="E73" s="48">
        <v>73548.838200000086</v>
      </c>
      <c r="F73" s="9">
        <f t="shared" si="11"/>
        <v>-1.1877686522647091E-2</v>
      </c>
      <c r="G73" s="51">
        <v>54152.928999999669</v>
      </c>
      <c r="H73" s="9">
        <f t="shared" si="12"/>
        <v>4.4073260325806052E-2</v>
      </c>
    </row>
    <row r="74" spans="3:8" ht="14.5" x14ac:dyDescent="0.35">
      <c r="C74" s="17"/>
      <c r="D74" s="18" t="s">
        <v>10</v>
      </c>
      <c r="E74" s="48">
        <v>76838.512616666485</v>
      </c>
      <c r="F74" s="9">
        <f t="shared" si="11"/>
        <v>4.4727755015257165E-2</v>
      </c>
      <c r="G74" s="51">
        <v>59083.999999999593</v>
      </c>
      <c r="H74" s="9">
        <f t="shared" si="12"/>
        <v>9.1058250976599142E-2</v>
      </c>
    </row>
    <row r="75" spans="3:8" ht="14.5" x14ac:dyDescent="0.35">
      <c r="C75" s="17"/>
      <c r="D75" s="18" t="s">
        <v>11</v>
      </c>
      <c r="E75" s="48">
        <v>85071.532499999827</v>
      </c>
      <c r="F75" s="9">
        <f t="shared" si="11"/>
        <v>0.10714704908990624</v>
      </c>
      <c r="G75" s="51">
        <v>62288.792999999445</v>
      </c>
      <c r="H75" s="9">
        <f t="shared" si="12"/>
        <v>5.4241300521289615E-2</v>
      </c>
    </row>
    <row r="76" spans="3:8" ht="14.5" x14ac:dyDescent="0.35">
      <c r="C76" s="17"/>
      <c r="D76" s="18" t="s">
        <v>12</v>
      </c>
      <c r="E76" s="48">
        <v>87287.160500000202</v>
      </c>
      <c r="F76" s="9">
        <f t="shared" si="11"/>
        <v>2.6044293959326392E-2</v>
      </c>
      <c r="G76" s="51">
        <v>63346.904999999948</v>
      </c>
      <c r="H76" s="9">
        <f t="shared" si="12"/>
        <v>1.69871970388078E-2</v>
      </c>
    </row>
    <row r="77" spans="3:8" ht="14.5" x14ac:dyDescent="0.35">
      <c r="C77" s="17"/>
      <c r="D77" s="18" t="s">
        <v>13</v>
      </c>
      <c r="E77" s="48">
        <v>85158.709149999922</v>
      </c>
      <c r="F77" s="9">
        <f t="shared" si="11"/>
        <v>-2.4384472330272189E-2</v>
      </c>
      <c r="G77" s="51">
        <v>62368.696999999876</v>
      </c>
      <c r="H77" s="9">
        <f t="shared" si="12"/>
        <v>-1.5442080398404223E-2</v>
      </c>
    </row>
    <row r="78" spans="3:8" ht="14.5" x14ac:dyDescent="0.35">
      <c r="C78" s="17"/>
      <c r="D78" s="18" t="s">
        <v>14</v>
      </c>
      <c r="E78" s="48">
        <v>92101.902295333362</v>
      </c>
      <c r="F78" s="9">
        <f>+E78/E77-1</f>
        <v>8.1532390693048074E-2</v>
      </c>
      <c r="G78" s="51">
        <v>65169.944599999428</v>
      </c>
      <c r="H78" s="9">
        <f>+G78/G77-1</f>
        <v>4.4914319758829535E-2</v>
      </c>
    </row>
    <row r="79" spans="3:8" ht="14.5" x14ac:dyDescent="0.35">
      <c r="C79" s="17"/>
      <c r="D79" s="18" t="s">
        <v>15</v>
      </c>
      <c r="E79" s="48">
        <v>95302.08246666679</v>
      </c>
      <c r="F79" s="9">
        <f>+E79/E78-1</f>
        <v>3.4746081151198815E-2</v>
      </c>
      <c r="G79" s="51">
        <v>69435.982540000216</v>
      </c>
      <c r="H79" s="9">
        <f>+G79/G78-1</f>
        <v>6.5460205101982361E-2</v>
      </c>
    </row>
    <row r="80" spans="3:8" ht="14.5" x14ac:dyDescent="0.35">
      <c r="C80" s="17"/>
      <c r="D80" s="18" t="s">
        <v>16</v>
      </c>
      <c r="E80" s="48">
        <v>100272.67131666631</v>
      </c>
      <c r="F80" s="9">
        <f>+E80/E79-1</f>
        <v>5.2156140992386524E-2</v>
      </c>
      <c r="G80" s="51">
        <v>75077.369000000021</v>
      </c>
      <c r="H80" s="9">
        <f>+G80/G79-1</f>
        <v>8.1245864948334967E-2</v>
      </c>
    </row>
    <row r="81" spans="3:8" thickBot="1" x14ac:dyDescent="0.4">
      <c r="C81" s="10" t="s">
        <v>27</v>
      </c>
      <c r="D81" s="11"/>
      <c r="E81" s="56">
        <f>SUM(E69:E80)</f>
        <v>973602.63632866659</v>
      </c>
      <c r="F81" s="57"/>
      <c r="G81" s="58">
        <f>SUM(G69:G80)</f>
        <v>697680.01613999705</v>
      </c>
      <c r="H81" s="12"/>
    </row>
    <row r="82" spans="3:8" ht="14.5" x14ac:dyDescent="0.35">
      <c r="C82" s="14">
        <v>2015</v>
      </c>
      <c r="D82" s="38" t="s">
        <v>6</v>
      </c>
      <c r="E82" s="47">
        <v>99710.653883333216</v>
      </c>
      <c r="F82" s="7">
        <f>+E82/E80-1</f>
        <v>-5.6048914021470386E-3</v>
      </c>
      <c r="G82" s="50">
        <v>73354.982299999348</v>
      </c>
      <c r="H82" s="7">
        <f>+G82/G80-1</f>
        <v>-2.2941489864950815E-2</v>
      </c>
    </row>
    <row r="83" spans="3:8" ht="14.5" x14ac:dyDescent="0.35">
      <c r="C83" s="17"/>
      <c r="D83" s="39" t="s">
        <v>17</v>
      </c>
      <c r="E83" s="48">
        <v>86903.248500000176</v>
      </c>
      <c r="F83" s="9">
        <f>+E83/E82-1</f>
        <v>-0.12844570649710496</v>
      </c>
      <c r="G83" s="51">
        <v>62198.354999999188</v>
      </c>
      <c r="H83" s="9">
        <f>+G83/G82-1</f>
        <v>-0.15209092757153131</v>
      </c>
    </row>
    <row r="84" spans="3:8" ht="14.5" x14ac:dyDescent="0.35">
      <c r="C84" s="17"/>
      <c r="D84" s="39" t="s">
        <v>7</v>
      </c>
      <c r="E84" s="48">
        <v>109508.58459999975</v>
      </c>
      <c r="F84" s="9">
        <f>+E84/E83-1</f>
        <v>0.26012072609690229</v>
      </c>
      <c r="G84" s="51">
        <v>80769.840999999025</v>
      </c>
      <c r="H84" s="9">
        <f>+G84/G83-1</f>
        <v>0.29858484199461666</v>
      </c>
    </row>
    <row r="85" spans="3:8" ht="14.5" x14ac:dyDescent="0.35">
      <c r="C85" s="17"/>
      <c r="D85" s="39" t="s">
        <v>8</v>
      </c>
      <c r="E85" s="48">
        <v>107590.57383333346</v>
      </c>
      <c r="F85" s="9">
        <f>+E85/E83-1</f>
        <v>0.23805008087048951</v>
      </c>
      <c r="G85" s="51">
        <v>80805.191999999573</v>
      </c>
      <c r="H85" s="9">
        <f>+G85/G83-1</f>
        <v>0.29915320107743404</v>
      </c>
    </row>
    <row r="86" spans="3:8" ht="14.5" x14ac:dyDescent="0.35">
      <c r="C86" s="17"/>
      <c r="D86" s="39" t="s">
        <v>9</v>
      </c>
      <c r="E86" s="48">
        <v>101235.54721666654</v>
      </c>
      <c r="F86" s="9">
        <f>+E86/E85-1</f>
        <v>-5.9066760128181572E-2</v>
      </c>
      <c r="G86" s="51">
        <v>76058.369999999326</v>
      </c>
      <c r="H86" s="9">
        <f>+G86/G85-1</f>
        <v>-5.8744022290056264E-2</v>
      </c>
    </row>
    <row r="87" spans="3:8" ht="14.5" x14ac:dyDescent="0.35">
      <c r="C87" s="17"/>
      <c r="D87" s="39" t="s">
        <v>10</v>
      </c>
      <c r="E87" s="48">
        <v>106195.21196666677</v>
      </c>
      <c r="F87" s="9">
        <f>+E87/E86-1</f>
        <v>4.8991336406622565E-2</v>
      </c>
      <c r="G87" s="51">
        <v>81137.596000000078</v>
      </c>
      <c r="H87" s="9">
        <f>+G87/G86-1</f>
        <v>6.6780631770057663E-2</v>
      </c>
    </row>
    <row r="88" spans="3:8" ht="14.5" x14ac:dyDescent="0.35">
      <c r="C88" s="17"/>
      <c r="D88" s="39" t="s">
        <v>11</v>
      </c>
      <c r="E88" s="48">
        <v>111990.56166666672</v>
      </c>
      <c r="F88" s="9">
        <f t="shared" ref="F88:F90" si="13">+E88/E87-1</f>
        <v>5.4572608243571574E-2</v>
      </c>
      <c r="G88" s="51">
        <v>85907.348999999682</v>
      </c>
      <c r="H88" s="9">
        <f t="shared" ref="H88:H90" si="14">+G88/G87-1</f>
        <v>5.8785978820466989E-2</v>
      </c>
    </row>
    <row r="89" spans="3:8" ht="14.5" x14ac:dyDescent="0.35">
      <c r="C89" s="17"/>
      <c r="D89" s="39" t="s">
        <v>12</v>
      </c>
      <c r="E89" s="48">
        <v>114177.62311666677</v>
      </c>
      <c r="F89" s="9">
        <f t="shared" si="13"/>
        <v>1.9528980098427517E-2</v>
      </c>
      <c r="G89" s="51">
        <v>85442.349999999526</v>
      </c>
      <c r="H89" s="9">
        <f t="shared" si="14"/>
        <v>-5.4127965233818909E-3</v>
      </c>
    </row>
    <row r="90" spans="3:8" ht="14.5" x14ac:dyDescent="0.35">
      <c r="C90" s="17"/>
      <c r="D90" s="39" t="s">
        <v>13</v>
      </c>
      <c r="E90" s="48">
        <v>110591.54536666673</v>
      </c>
      <c r="F90" s="9">
        <f t="shared" si="13"/>
        <v>-3.1407885819586423E-2</v>
      </c>
      <c r="G90" s="51">
        <v>81475.92099999958</v>
      </c>
      <c r="H90" s="9">
        <f t="shared" si="14"/>
        <v>-4.6422283563127276E-2</v>
      </c>
    </row>
    <row r="91" spans="3:8" ht="14.5" x14ac:dyDescent="0.35">
      <c r="C91" s="13"/>
      <c r="D91" s="39" t="s">
        <v>14</v>
      </c>
      <c r="E91" s="48">
        <v>117686.09663333349</v>
      </c>
      <c r="F91" s="9">
        <f>+E91/E89-1</f>
        <v>3.0728205938231445E-2</v>
      </c>
      <c r="G91" s="51">
        <v>87712.814999999318</v>
      </c>
      <c r="H91" s="9">
        <f>+G91/G89-1</f>
        <v>2.6573063591998736E-2</v>
      </c>
    </row>
    <row r="92" spans="3:8" ht="14.5" x14ac:dyDescent="0.35">
      <c r="C92" s="17"/>
      <c r="D92" s="39" t="s">
        <v>15</v>
      </c>
      <c r="E92" s="48">
        <v>116040.58309999976</v>
      </c>
      <c r="F92" s="9">
        <f>+E92/E91-1</f>
        <v>-1.3982225431951822E-2</v>
      </c>
      <c r="G92" s="51">
        <v>85625.114999999729</v>
      </c>
      <c r="H92" s="9">
        <f>+G92/G91-1</f>
        <v>-2.3801539147952355E-2</v>
      </c>
    </row>
    <row r="93" spans="3:8" ht="14.5" x14ac:dyDescent="0.35">
      <c r="C93" s="17"/>
      <c r="D93" s="39" t="s">
        <v>16</v>
      </c>
      <c r="E93" s="48">
        <v>114705.72183333326</v>
      </c>
      <c r="F93" s="9">
        <f>+E93/E92-1</f>
        <v>-1.1503400198499159E-2</v>
      </c>
      <c r="G93" s="51">
        <v>84372.560999999958</v>
      </c>
      <c r="H93" s="9">
        <f>+G93/G92-1</f>
        <v>-1.4628348236376376E-2</v>
      </c>
    </row>
    <row r="94" spans="3:8" thickBot="1" x14ac:dyDescent="0.4">
      <c r="C94" s="10" t="s">
        <v>32</v>
      </c>
      <c r="D94" s="11"/>
      <c r="E94" s="56">
        <f>SUM(E82:E93)</f>
        <v>1296335.9517166666</v>
      </c>
      <c r="F94" s="57"/>
      <c r="G94" s="58">
        <f>SUM(G82:G93)</f>
        <v>964860.44729999441</v>
      </c>
      <c r="H94" s="12"/>
    </row>
    <row r="95" spans="3:8" ht="14.5" x14ac:dyDescent="0.35">
      <c r="C95" s="14">
        <v>2016</v>
      </c>
      <c r="D95" s="38" t="s">
        <v>6</v>
      </c>
      <c r="E95" s="47">
        <v>111155.41586666663</v>
      </c>
      <c r="F95" s="7">
        <f>+E95/E93-1</f>
        <v>-3.0951428663909208E-2</v>
      </c>
      <c r="G95" s="50">
        <v>80953.344999999681</v>
      </c>
      <c r="H95" s="7">
        <f>+G95/G93-1</f>
        <v>-4.0525212930306531E-2</v>
      </c>
    </row>
    <row r="96" spans="3:8" ht="14.5" x14ac:dyDescent="0.35">
      <c r="C96" s="17"/>
      <c r="D96" s="39" t="s">
        <v>17</v>
      </c>
      <c r="E96" s="48">
        <v>104595.66439999985</v>
      </c>
      <c r="F96" s="9">
        <f>+E96/E95-1</f>
        <v>-5.9014231700013187E-2</v>
      </c>
      <c r="G96" s="51">
        <v>78108.196999999753</v>
      </c>
      <c r="H96" s="9">
        <f>+G96/G95-1</f>
        <v>-3.5145527340469274E-2</v>
      </c>
    </row>
    <row r="97" spans="3:8" ht="14.5" x14ac:dyDescent="0.35">
      <c r="C97" s="17"/>
      <c r="D97" s="39" t="s">
        <v>7</v>
      </c>
      <c r="E97" s="48">
        <v>120547.38848333363</v>
      </c>
      <c r="F97" s="9">
        <f>+E97/E96-1</f>
        <v>0.1525084636618439</v>
      </c>
      <c r="G97" s="51">
        <v>89282.286000000153</v>
      </c>
      <c r="H97" s="9">
        <f>+G97/G96-1</f>
        <v>0.1430591081240864</v>
      </c>
    </row>
    <row r="98" spans="3:8" ht="14.5" x14ac:dyDescent="0.35">
      <c r="C98" s="17"/>
      <c r="D98" s="39" t="s">
        <v>8</v>
      </c>
      <c r="E98" s="48">
        <v>120376.18758333317</v>
      </c>
      <c r="F98" s="9">
        <f t="shared" ref="F98:F100" si="15">+E98/E97-1</f>
        <v>-1.4201958429330697E-3</v>
      </c>
      <c r="G98" s="51">
        <v>94717.293999999631</v>
      </c>
      <c r="H98" s="9">
        <f t="shared" ref="H98:H100" si="16">+G98/G97-1</f>
        <v>6.0874426983192009E-2</v>
      </c>
    </row>
    <row r="99" spans="3:8" ht="14.5" x14ac:dyDescent="0.35">
      <c r="C99" s="17"/>
      <c r="D99" s="39" t="s">
        <v>9</v>
      </c>
      <c r="E99" s="48">
        <v>122322.33041666627</v>
      </c>
      <c r="F99" s="9">
        <f t="shared" si="15"/>
        <v>1.61671745251597E-2</v>
      </c>
      <c r="G99" s="51">
        <v>93443.254999999699</v>
      </c>
      <c r="H99" s="9">
        <f t="shared" si="16"/>
        <v>-1.3450964931493226E-2</v>
      </c>
    </row>
    <row r="100" spans="3:8" ht="14.5" x14ac:dyDescent="0.35">
      <c r="C100" s="17"/>
      <c r="D100" s="39" t="s">
        <v>10</v>
      </c>
      <c r="E100" s="48">
        <v>119373.37886666686</v>
      </c>
      <c r="F100" s="9">
        <f t="shared" si="15"/>
        <v>-2.4108039308558094E-2</v>
      </c>
      <c r="G100" s="51">
        <v>96002.741999999795</v>
      </c>
      <c r="H100" s="9">
        <f t="shared" si="16"/>
        <v>2.7390815955631087E-2</v>
      </c>
    </row>
    <row r="101" spans="3:8" ht="14.5" x14ac:dyDescent="0.35">
      <c r="C101" s="17"/>
      <c r="D101" s="39" t="s">
        <v>11</v>
      </c>
      <c r="E101" s="48">
        <v>125093.43658333323</v>
      </c>
      <c r="F101" s="9">
        <f>+E101/E100-1</f>
        <v>4.7917364583064614E-2</v>
      </c>
      <c r="G101" s="51">
        <v>104677.59899999987</v>
      </c>
      <c r="H101" s="9">
        <f>+G101/G100-1</f>
        <v>9.036051282785329E-2</v>
      </c>
    </row>
    <row r="102" spans="3:8" ht="14.5" x14ac:dyDescent="0.35">
      <c r="C102" s="17"/>
      <c r="D102" s="39" t="s">
        <v>12</v>
      </c>
      <c r="E102" s="48">
        <v>134114.56535000025</v>
      </c>
      <c r="F102" s="9">
        <f t="shared" ref="F102:F103" si="17">+E102/E101-1</f>
        <v>7.2115124606537018E-2</v>
      </c>
      <c r="G102" s="51">
        <v>112942.46999999946</v>
      </c>
      <c r="H102" s="9">
        <f t="shared" ref="H102:H103" si="18">+G102/G101-1</f>
        <v>7.8955488843411414E-2</v>
      </c>
    </row>
    <row r="103" spans="3:8" ht="14.5" x14ac:dyDescent="0.35">
      <c r="C103" s="17"/>
      <c r="D103" s="39" t="s">
        <v>13</v>
      </c>
      <c r="E103" s="48">
        <v>128417.89498333355</v>
      </c>
      <c r="F103" s="9">
        <f t="shared" si="17"/>
        <v>-4.2476149788802098E-2</v>
      </c>
      <c r="G103" s="51">
        <v>92395.852999999785</v>
      </c>
      <c r="H103" s="9">
        <f t="shared" si="18"/>
        <v>-0.18192108778920613</v>
      </c>
    </row>
    <row r="104" spans="3:8" ht="14.5" x14ac:dyDescent="0.35">
      <c r="C104" s="17"/>
      <c r="D104" s="39" t="s">
        <v>14</v>
      </c>
      <c r="E104" s="48">
        <v>129048.40760000008</v>
      </c>
      <c r="F104" s="9">
        <f>+E104/E103-1</f>
        <v>4.9098501166706665E-3</v>
      </c>
      <c r="G104" s="51">
        <v>106238.51099999931</v>
      </c>
      <c r="H104" s="9">
        <f>+G104/G103-1</f>
        <v>0.1498190400385131</v>
      </c>
    </row>
    <row r="105" spans="3:8" ht="14.5" x14ac:dyDescent="0.35">
      <c r="C105" s="17"/>
      <c r="D105" s="39" t="s">
        <v>15</v>
      </c>
      <c r="E105" s="48">
        <v>132000.59083333355</v>
      </c>
      <c r="F105" s="9">
        <f t="shared" ref="F105:F106" si="19">+E105/E104-1</f>
        <v>2.2876556853642871E-2</v>
      </c>
      <c r="G105" s="51">
        <v>103234.7819999996</v>
      </c>
      <c r="H105" s="9">
        <f t="shared" ref="H105:H106" si="20">+G105/G104-1</f>
        <v>-2.8273447846042687E-2</v>
      </c>
    </row>
    <row r="106" spans="3:8" ht="14.5" x14ac:dyDescent="0.35">
      <c r="C106" s="17"/>
      <c r="D106" s="39" t="s">
        <v>16</v>
      </c>
      <c r="E106" s="48">
        <v>130197.39958333324</v>
      </c>
      <c r="F106" s="9">
        <f t="shared" si="19"/>
        <v>-1.366047862828923E-2</v>
      </c>
      <c r="G106" s="51">
        <v>90314.000999999538</v>
      </c>
      <c r="H106" s="9">
        <f t="shared" si="20"/>
        <v>-0.12515918326829145</v>
      </c>
    </row>
    <row r="107" spans="3:8" thickBot="1" x14ac:dyDescent="0.4">
      <c r="C107" s="40" t="s">
        <v>33</v>
      </c>
      <c r="D107" s="41"/>
      <c r="E107" s="53">
        <f>SUM(E95:E106)</f>
        <v>1477242.6605500001</v>
      </c>
      <c r="F107" s="42"/>
      <c r="G107" s="53">
        <f>SUM(G95:G106)</f>
        <v>1142310.3349999965</v>
      </c>
      <c r="H107" s="42"/>
    </row>
    <row r="108" spans="3:8" ht="14.5" x14ac:dyDescent="0.35">
      <c r="C108" s="14">
        <v>2017</v>
      </c>
      <c r="D108" s="38" t="s">
        <v>6</v>
      </c>
      <c r="E108" s="47">
        <v>130762.38758333359</v>
      </c>
      <c r="F108" s="7">
        <f>+E108/E106-1</f>
        <v>4.3394722306933087E-3</v>
      </c>
      <c r="G108" s="50">
        <v>86439.130000000107</v>
      </c>
      <c r="H108" s="7">
        <f>+G108/G106-1</f>
        <v>-4.290443294611046E-2</v>
      </c>
    </row>
    <row r="109" spans="3:8" ht="14.5" x14ac:dyDescent="0.35">
      <c r="C109" s="17"/>
      <c r="D109" s="39" t="s">
        <v>17</v>
      </c>
      <c r="E109" s="48">
        <v>114112.78408333333</v>
      </c>
      <c r="F109" s="9">
        <f>+E109/E108-1</f>
        <v>-0.12732716041445502</v>
      </c>
      <c r="G109" s="51">
        <v>88180.236999999484</v>
      </c>
      <c r="H109" s="9">
        <f>+G109/G108-1</f>
        <v>2.0142578945431033E-2</v>
      </c>
    </row>
    <row r="110" spans="3:8" ht="14.5" x14ac:dyDescent="0.35">
      <c r="C110" s="17"/>
      <c r="D110" s="39" t="s">
        <v>7</v>
      </c>
      <c r="E110" s="48">
        <v>135906.89818333366</v>
      </c>
      <c r="F110" s="9">
        <f>+E110/E109-1</f>
        <v>0.19098748904491458</v>
      </c>
      <c r="G110" s="51">
        <v>103714.45599999913</v>
      </c>
      <c r="H110" s="9">
        <f>+G110/G109-1</f>
        <v>0.17616440518298604</v>
      </c>
    </row>
    <row r="111" spans="3:8" ht="14.5" x14ac:dyDescent="0.35">
      <c r="C111" s="13"/>
      <c r="D111" s="39" t="s">
        <v>8</v>
      </c>
      <c r="E111" s="48">
        <v>125128.48668333331</v>
      </c>
      <c r="F111" s="9">
        <f>+E111/E109-1</f>
        <v>9.6533466328851736E-2</v>
      </c>
      <c r="G111" s="51">
        <v>82996.23899999955</v>
      </c>
      <c r="H111" s="9">
        <f>+G111/G109-1</f>
        <v>-5.878866032079233E-2</v>
      </c>
    </row>
    <row r="112" spans="3:8" ht="14.5" x14ac:dyDescent="0.35">
      <c r="C112" s="17"/>
      <c r="D112" s="39" t="s">
        <v>9</v>
      </c>
      <c r="E112" s="48">
        <v>134282.32913333314</v>
      </c>
      <c r="F112" s="9">
        <f>+E112/E111-1</f>
        <v>7.3155543494789921E-2</v>
      </c>
      <c r="G112" s="51">
        <v>101105.47099999906</v>
      </c>
      <c r="H112" s="9">
        <f>+G112/G111-1</f>
        <v>0.21819340512525631</v>
      </c>
    </row>
    <row r="113" spans="3:8" ht="14.5" x14ac:dyDescent="0.35">
      <c r="C113" s="17"/>
      <c r="D113" s="39" t="s">
        <v>10</v>
      </c>
      <c r="E113" s="48">
        <v>128118.17701666654</v>
      </c>
      <c r="F113" s="9">
        <f>+E113/E112-1</f>
        <v>-4.5904417628517824E-2</v>
      </c>
      <c r="G113" s="51">
        <v>95157.653999999617</v>
      </c>
      <c r="H113" s="9">
        <f>+G113/G112-1</f>
        <v>-5.8827845231040898E-2</v>
      </c>
    </row>
    <row r="114" spans="3:8" ht="14.5" x14ac:dyDescent="0.35">
      <c r="C114" s="17"/>
      <c r="D114" s="39" t="s">
        <v>11</v>
      </c>
      <c r="E114" s="48">
        <v>130342.72583333337</v>
      </c>
      <c r="F114" s="9">
        <f>+E114/E113-1</f>
        <v>1.7363256865397414E-2</v>
      </c>
      <c r="G114" s="51">
        <v>92958.148999999816</v>
      </c>
      <c r="H114" s="9">
        <f>+G114/G113-1</f>
        <v>-2.311432562219129E-2</v>
      </c>
    </row>
    <row r="115" spans="3:8" ht="14.5" x14ac:dyDescent="0.35">
      <c r="C115" s="17"/>
      <c r="D115" s="39" t="s">
        <v>12</v>
      </c>
      <c r="E115" s="48">
        <v>138554.00806666602</v>
      </c>
      <c r="F115" s="9">
        <f>+E115/E114-1</f>
        <v>6.2997625535561097E-2</v>
      </c>
      <c r="G115" s="51">
        <v>97267.457999999591</v>
      </c>
      <c r="H115" s="9">
        <f>+G115/G114-1</f>
        <v>4.6357517295226858E-2</v>
      </c>
    </row>
    <row r="116" spans="3:8" ht="14.5" x14ac:dyDescent="0.35">
      <c r="C116" s="13"/>
      <c r="D116" s="39" t="s">
        <v>13</v>
      </c>
      <c r="E116" s="48">
        <v>122071.42325000024</v>
      </c>
      <c r="F116" s="9">
        <f>+E116/E114-1</f>
        <v>-6.3458106545274173E-2</v>
      </c>
      <c r="G116" s="51">
        <v>77293.049999999421</v>
      </c>
      <c r="H116" s="9">
        <f>+G116/G114-1</f>
        <v>-0.16851775953499704</v>
      </c>
    </row>
    <row r="117" spans="3:8" ht="14.5" x14ac:dyDescent="0.35">
      <c r="C117" s="13"/>
      <c r="D117" s="39" t="s">
        <v>14</v>
      </c>
      <c r="E117" s="48">
        <v>132085.33720000036</v>
      </c>
      <c r="F117" s="9">
        <f>+E117/E115-1</f>
        <v>-4.6686999220933556E-2</v>
      </c>
      <c r="G117" s="51">
        <v>83614.494999999486</v>
      </c>
      <c r="H117" s="9">
        <f>+G117/G115-1</f>
        <v>-0.14036516714562608</v>
      </c>
    </row>
    <row r="118" spans="3:8" ht="14.5" x14ac:dyDescent="0.35">
      <c r="C118" s="17"/>
      <c r="D118" s="39" t="s">
        <v>15</v>
      </c>
      <c r="E118" s="48">
        <v>135160.95306666681</v>
      </c>
      <c r="F118" s="9">
        <f>+E118/E117-1</f>
        <v>2.3285066547617195E-2</v>
      </c>
      <c r="G118" s="51">
        <v>90232.219999999463</v>
      </c>
      <c r="H118" s="9">
        <f>+G118/G117-1</f>
        <v>7.9145667267380038E-2</v>
      </c>
    </row>
    <row r="119" spans="3:8" ht="14.5" x14ac:dyDescent="0.35">
      <c r="C119" s="17"/>
      <c r="D119" s="39" t="s">
        <v>16</v>
      </c>
      <c r="E119" s="48">
        <v>128383.01519999988</v>
      </c>
      <c r="F119" s="9">
        <f>+E119/E118-1</f>
        <v>-5.0147159463456714E-2</v>
      </c>
      <c r="G119" s="51">
        <v>100077.94400000011</v>
      </c>
      <c r="H119" s="9">
        <f>+G119/G118-1</f>
        <v>0.10911539137572701</v>
      </c>
    </row>
    <row r="120" spans="3:8" thickBot="1" x14ac:dyDescent="0.4">
      <c r="C120" s="40" t="s">
        <v>34</v>
      </c>
      <c r="D120" s="41"/>
      <c r="E120" s="53">
        <f>SUM(E108:E119)</f>
        <v>1554908.5253000001</v>
      </c>
      <c r="F120" s="54"/>
      <c r="G120" s="55">
        <f>SUM(G108:G119)</f>
        <v>1099036.5029999949</v>
      </c>
      <c r="H120" s="54"/>
    </row>
    <row r="121" spans="3:8" ht="14.5" x14ac:dyDescent="0.35">
      <c r="C121" s="14">
        <v>2018</v>
      </c>
      <c r="D121" s="38" t="s">
        <v>6</v>
      </c>
      <c r="E121" s="47">
        <v>124705.03088333318</v>
      </c>
      <c r="F121" s="7">
        <f>+E121/E119-1</f>
        <v>-2.8648527306645688E-2</v>
      </c>
      <c r="G121" s="50">
        <v>79796.119999999602</v>
      </c>
      <c r="H121" s="7">
        <f>+G121/G119-1</f>
        <v>-0.20266027847255219</v>
      </c>
    </row>
    <row r="122" spans="3:8" ht="14.5" x14ac:dyDescent="0.35">
      <c r="C122" s="17"/>
      <c r="D122" s="39" t="s">
        <v>17</v>
      </c>
      <c r="E122" s="48">
        <v>106045.34006666669</v>
      </c>
      <c r="F122" s="9">
        <f>+E122/E121-1</f>
        <v>-0.14963061782265563</v>
      </c>
      <c r="G122" s="51">
        <v>71201.470719999328</v>
      </c>
      <c r="H122" s="9">
        <f>+G122/G121-1</f>
        <v>-0.10770760884113562</v>
      </c>
    </row>
    <row r="123" spans="3:8" ht="14.5" x14ac:dyDescent="0.35">
      <c r="C123" s="17"/>
      <c r="D123" s="39" t="s">
        <v>7</v>
      </c>
      <c r="E123" s="48">
        <v>125448.77474999956</v>
      </c>
      <c r="F123" s="9">
        <f>+E123/E122-1</f>
        <v>0.18297300636816916</v>
      </c>
      <c r="G123" s="51">
        <v>83877.204999999129</v>
      </c>
      <c r="H123" s="9">
        <f>+G123/G122-1</f>
        <v>0.17802629849946894</v>
      </c>
    </row>
    <row r="124" spans="3:8" ht="14.5" x14ac:dyDescent="0.35">
      <c r="C124" s="13"/>
      <c r="D124" s="39" t="s">
        <v>8</v>
      </c>
      <c r="E124" s="48">
        <v>119251.21171666702</v>
      </c>
      <c r="F124" s="9">
        <f t="shared" ref="F124:F126" si="21">+E124/E123-1</f>
        <v>-4.9403137222211568E-2</v>
      </c>
      <c r="G124" s="51">
        <v>82270.540999999575</v>
      </c>
      <c r="H124" s="9">
        <f t="shared" ref="H124:H126" si="22">+G124/G123-1</f>
        <v>-1.9154953959178433E-2</v>
      </c>
    </row>
    <row r="125" spans="3:8" ht="14.5" x14ac:dyDescent="0.35">
      <c r="C125" s="17"/>
      <c r="D125" s="39" t="s">
        <v>9</v>
      </c>
      <c r="E125" s="48">
        <v>117606.9571166669</v>
      </c>
      <c r="F125" s="9">
        <f t="shared" si="21"/>
        <v>-1.378815842900416E-2</v>
      </c>
      <c r="G125" s="51">
        <v>82976.253999999171</v>
      </c>
      <c r="H125" s="9">
        <f t="shared" si="22"/>
        <v>8.5779550179401198E-3</v>
      </c>
    </row>
    <row r="126" spans="3:8" ht="14.5" x14ac:dyDescent="0.35">
      <c r="C126" s="17"/>
      <c r="D126" s="39" t="s">
        <v>10</v>
      </c>
      <c r="E126" s="48">
        <v>114715.70318333316</v>
      </c>
      <c r="F126" s="9">
        <f t="shared" si="21"/>
        <v>-2.4584038259450991E-2</v>
      </c>
      <c r="G126" s="51">
        <v>85130.473999999376</v>
      </c>
      <c r="H126" s="9">
        <f t="shared" si="22"/>
        <v>2.5961885432912224E-2</v>
      </c>
    </row>
    <row r="127" spans="3:8" ht="14.5" x14ac:dyDescent="0.35">
      <c r="C127" s="17"/>
      <c r="D127" s="39" t="s">
        <v>11</v>
      </c>
      <c r="E127" s="48">
        <v>110131.5019499998</v>
      </c>
      <c r="F127" s="9">
        <f>+E127/E126-1</f>
        <v>-3.996140986911878E-2</v>
      </c>
      <c r="G127" s="51">
        <v>81860.320999999443</v>
      </c>
      <c r="H127" s="9">
        <f>+G127/G126-1</f>
        <v>-3.8413424081251479E-2</v>
      </c>
    </row>
    <row r="128" spans="3:8" ht="14.5" x14ac:dyDescent="0.35">
      <c r="C128" s="17"/>
      <c r="D128" s="39" t="s">
        <v>12</v>
      </c>
      <c r="E128" s="48">
        <v>116739.20656666665</v>
      </c>
      <c r="F128" s="9">
        <f>+E128/E127-1</f>
        <v>5.9998315646932365E-2</v>
      </c>
      <c r="G128" s="51">
        <v>89099.687000000282</v>
      </c>
      <c r="H128" s="9">
        <f>+G128/G127-1</f>
        <v>8.8435592623694825E-2</v>
      </c>
    </row>
    <row r="129" spans="3:8" ht="14.5" x14ac:dyDescent="0.35">
      <c r="C129" s="13"/>
      <c r="D129" s="39" t="s">
        <v>13</v>
      </c>
      <c r="E129" s="48">
        <v>97554.595466666724</v>
      </c>
      <c r="F129" s="9">
        <f t="shared" ref="F129" si="23">+E129/E128-1</f>
        <v>-0.16433734359025387</v>
      </c>
      <c r="G129" s="51">
        <v>74010.536999999036</v>
      </c>
      <c r="H129" s="9">
        <f t="shared" ref="H129" si="24">+G129/G128-1</f>
        <v>-0.16935132443283663</v>
      </c>
    </row>
    <row r="130" spans="3:8" ht="14.5" x14ac:dyDescent="0.35">
      <c r="C130" s="17"/>
      <c r="D130" s="39" t="s">
        <v>14</v>
      </c>
      <c r="E130" s="48">
        <v>114451.753266667</v>
      </c>
      <c r="F130" s="9">
        <f>+E130/E129-1</f>
        <v>0.17320719458853007</v>
      </c>
      <c r="G130" s="51">
        <v>88931.450999998793</v>
      </c>
      <c r="H130" s="9">
        <f>+G130/G129-1</f>
        <v>0.20160526601772877</v>
      </c>
    </row>
    <row r="131" spans="3:8" ht="14.5" x14ac:dyDescent="0.35">
      <c r="C131" s="13"/>
      <c r="D131" s="39" t="s">
        <v>15</v>
      </c>
      <c r="E131" s="48">
        <v>109027.68524999995</v>
      </c>
      <c r="F131" s="9">
        <f t="shared" ref="F131:F132" si="25">+E131/E130-1</f>
        <v>-4.7391742475357601E-2</v>
      </c>
      <c r="G131" s="51">
        <v>81765.45899999961</v>
      </c>
      <c r="H131" s="9">
        <f t="shared" ref="H131:H132" si="26">+G131/G130-1</f>
        <v>-8.0578826943904058E-2</v>
      </c>
    </row>
    <row r="132" spans="3:8" ht="14.5" x14ac:dyDescent="0.35">
      <c r="C132" s="17"/>
      <c r="D132" s="39" t="s">
        <v>16</v>
      </c>
      <c r="E132" s="48">
        <v>104778.99800000024</v>
      </c>
      <c r="F132" s="9">
        <f t="shared" si="25"/>
        <v>-3.8968884281616156E-2</v>
      </c>
      <c r="G132" s="51">
        <v>81760.556999999244</v>
      </c>
      <c r="H132" s="9">
        <f t="shared" si="26"/>
        <v>-5.9951965785010053E-5</v>
      </c>
    </row>
    <row r="133" spans="3:8" thickBot="1" x14ac:dyDescent="0.4">
      <c r="C133" s="40" t="s">
        <v>35</v>
      </c>
      <c r="D133" s="41"/>
      <c r="E133" s="53">
        <f>SUM(E121:E132)</f>
        <v>1360456.7582166668</v>
      </c>
      <c r="F133" s="54"/>
      <c r="G133" s="55">
        <f>SUM(G121:G132)</f>
        <v>982680.07671999256</v>
      </c>
      <c r="H133" s="42"/>
    </row>
    <row r="134" spans="3:8" ht="14.5" x14ac:dyDescent="0.35">
      <c r="C134" s="14">
        <v>2019</v>
      </c>
      <c r="D134" s="38" t="s">
        <v>6</v>
      </c>
      <c r="E134" s="47">
        <v>107325.17894999986</v>
      </c>
      <c r="F134" s="7">
        <f>+E134/E132-1</f>
        <v>2.4300489588568119E-2</v>
      </c>
      <c r="G134" s="50">
        <v>85085.946999999243</v>
      </c>
      <c r="H134" s="7">
        <f>+G134/G132-1</f>
        <v>4.0672301192860472E-2</v>
      </c>
    </row>
    <row r="135" spans="3:8" ht="14.5" x14ac:dyDescent="0.35">
      <c r="C135" s="17"/>
      <c r="D135" s="39" t="s">
        <v>17</v>
      </c>
      <c r="E135" s="48">
        <v>89235.732950000005</v>
      </c>
      <c r="F135" s="9">
        <f>+E135/E134-1</f>
        <v>-0.16854801619690074</v>
      </c>
      <c r="G135" s="51">
        <v>75935.255999999572</v>
      </c>
      <c r="H135" s="9">
        <f>+G135/G134-1</f>
        <v>-0.10754644359778653</v>
      </c>
    </row>
    <row r="136" spans="3:8" ht="14.5" x14ac:dyDescent="0.35">
      <c r="C136" s="17"/>
      <c r="D136" s="39" t="s">
        <v>7</v>
      </c>
      <c r="E136" s="48">
        <v>103441.17689999982</v>
      </c>
      <c r="F136" s="9">
        <f>+E136/E135-1</f>
        <v>0.15919008541073243</v>
      </c>
      <c r="G136" s="51">
        <v>82440.754999999219</v>
      </c>
      <c r="H136" s="9">
        <f>+G136/G135-1</f>
        <v>8.567165428400858E-2</v>
      </c>
    </row>
    <row r="137" spans="3:8" ht="14.5" x14ac:dyDescent="0.35">
      <c r="C137" s="17"/>
      <c r="D137" s="39" t="s">
        <v>8</v>
      </c>
      <c r="E137" s="48">
        <v>99081.066149999897</v>
      </c>
      <c r="F137" s="9">
        <f t="shared" ref="F137:F142" si="27">+E137/E136-1</f>
        <v>-4.2150629765310921E-2</v>
      </c>
      <c r="G137" s="51">
        <v>80465.757999999216</v>
      </c>
      <c r="H137" s="9">
        <f t="shared" ref="H137:H142" si="28">+G137/G136-1</f>
        <v>-2.3956561290590095E-2</v>
      </c>
    </row>
    <row r="138" spans="3:8" ht="14.5" x14ac:dyDescent="0.35">
      <c r="C138" s="17"/>
      <c r="D138" s="39" t="s">
        <v>9</v>
      </c>
      <c r="E138" s="48">
        <v>99794.659383333244</v>
      </c>
      <c r="F138" s="9">
        <f t="shared" si="27"/>
        <v>7.2021150060399552E-3</v>
      </c>
      <c r="G138" s="51">
        <v>82044.794999999474</v>
      </c>
      <c r="H138" s="9">
        <f t="shared" si="28"/>
        <v>1.9623713729264525E-2</v>
      </c>
    </row>
    <row r="139" spans="3:8" ht="14.5" x14ac:dyDescent="0.35">
      <c r="C139" s="17"/>
      <c r="D139" s="39" t="s">
        <v>10</v>
      </c>
      <c r="E139" s="48">
        <v>94851.337783333351</v>
      </c>
      <c r="F139" s="9">
        <f t="shared" si="27"/>
        <v>-4.9534931333464538E-2</v>
      </c>
      <c r="G139" s="51">
        <v>78075.181999999288</v>
      </c>
      <c r="H139" s="9">
        <f t="shared" si="28"/>
        <v>-4.8383483681081918E-2</v>
      </c>
    </row>
    <row r="140" spans="3:8" ht="14.5" x14ac:dyDescent="0.35">
      <c r="C140" s="17"/>
      <c r="D140" s="39" t="s">
        <v>11</v>
      </c>
      <c r="E140" s="48">
        <v>98650.199466666643</v>
      </c>
      <c r="F140" s="9">
        <f t="shared" si="27"/>
        <v>4.0050691662472326E-2</v>
      </c>
      <c r="G140" s="51">
        <v>84787.635999999184</v>
      </c>
      <c r="H140" s="9">
        <f t="shared" si="28"/>
        <v>8.597423442445451E-2</v>
      </c>
    </row>
    <row r="141" spans="3:8" ht="14.5" x14ac:dyDescent="0.35">
      <c r="C141" s="17"/>
      <c r="D141" s="39" t="s">
        <v>12</v>
      </c>
      <c r="E141" s="48">
        <v>95488.450416666834</v>
      </c>
      <c r="F141" s="9">
        <f t="shared" si="27"/>
        <v>-3.2050102960695437E-2</v>
      </c>
      <c r="G141" s="51">
        <v>80043.063999999285</v>
      </c>
      <c r="H141" s="9">
        <f t="shared" si="28"/>
        <v>-5.5958300335203881E-2</v>
      </c>
    </row>
    <row r="142" spans="3:8" ht="14.5" x14ac:dyDescent="0.35">
      <c r="C142" s="17"/>
      <c r="D142" s="39" t="s">
        <v>13</v>
      </c>
      <c r="E142" s="48">
        <v>82250.273666666457</v>
      </c>
      <c r="F142" s="9">
        <f t="shared" si="27"/>
        <v>-0.13863641824990536</v>
      </c>
      <c r="G142" s="51">
        <v>66160.650999999751</v>
      </c>
      <c r="H142" s="9">
        <f t="shared" si="28"/>
        <v>-0.17343680146976459</v>
      </c>
    </row>
    <row r="143" spans="3:8" ht="14.5" x14ac:dyDescent="0.35">
      <c r="C143" s="17"/>
      <c r="D143" s="39" t="s">
        <v>14</v>
      </c>
      <c r="E143" s="48">
        <v>97456.476116666745</v>
      </c>
      <c r="F143" s="9">
        <f t="shared" ref="F143:F145" si="29">+E143/E142-1</f>
        <v>0.18487722620384295</v>
      </c>
      <c r="G143" s="51">
        <v>67018.699999999953</v>
      </c>
      <c r="H143" s="9">
        <f t="shared" ref="H143:H145" si="30">+G143/G142-1</f>
        <v>1.2969174079018764E-2</v>
      </c>
    </row>
    <row r="144" spans="3:8" ht="14.5" x14ac:dyDescent="0.35">
      <c r="C144" s="17"/>
      <c r="D144" s="39" t="s">
        <v>15</v>
      </c>
      <c r="E144" s="48">
        <v>92176.638033333147</v>
      </c>
      <c r="F144" s="9">
        <f t="shared" si="29"/>
        <v>-5.4176369736712138E-2</v>
      </c>
      <c r="G144" s="51">
        <v>66354.96199999933</v>
      </c>
      <c r="H144" s="9">
        <f t="shared" si="30"/>
        <v>-9.9037731260174233E-3</v>
      </c>
    </row>
    <row r="145" spans="3:8" ht="14.5" x14ac:dyDescent="0.35">
      <c r="C145" s="17"/>
      <c r="D145" s="39" t="s">
        <v>16</v>
      </c>
      <c r="E145" s="48">
        <v>88932.33425000016</v>
      </c>
      <c r="F145" s="9">
        <f t="shared" si="29"/>
        <v>-3.5196594848249663E-2</v>
      </c>
      <c r="G145" s="51">
        <v>67614.935999999885</v>
      </c>
      <c r="H145" s="9">
        <f t="shared" si="30"/>
        <v>1.8988391553906192E-2</v>
      </c>
    </row>
    <row r="146" spans="3:8" thickBot="1" x14ac:dyDescent="0.4">
      <c r="C146" s="40" t="s">
        <v>36</v>
      </c>
      <c r="D146" s="41"/>
      <c r="E146" s="53">
        <f>SUM(E134:E145)</f>
        <v>1148683.5240666661</v>
      </c>
      <c r="F146" s="54"/>
      <c r="G146" s="53">
        <f>SUM(G134:G145)</f>
        <v>916027.64199999336</v>
      </c>
      <c r="H146" s="54"/>
    </row>
    <row r="147" spans="3:8" ht="14.5" x14ac:dyDescent="0.35">
      <c r="C147" s="14">
        <v>2020</v>
      </c>
      <c r="D147" s="38" t="s">
        <v>6</v>
      </c>
      <c r="E147" s="47">
        <v>88405.006450000117</v>
      </c>
      <c r="F147" s="7">
        <f>+E147/E145-1</f>
        <v>-5.92953962635967E-3</v>
      </c>
      <c r="G147" s="50">
        <v>68316.149999999441</v>
      </c>
      <c r="H147" s="7">
        <f>+G147/G145-1</f>
        <v>1.0370696793968071E-2</v>
      </c>
    </row>
    <row r="148" spans="3:8" ht="14.5" x14ac:dyDescent="0.35">
      <c r="C148" s="17"/>
      <c r="D148" s="39" t="s">
        <v>17</v>
      </c>
      <c r="E148" s="48">
        <v>76741.706783333269</v>
      </c>
      <c r="F148" s="9">
        <f>+E148/E147-1</f>
        <v>-0.13193030728710309</v>
      </c>
      <c r="G148" s="51">
        <v>59468.846999999623</v>
      </c>
      <c r="H148" s="9">
        <f>+G148/G147-1</f>
        <v>-0.12950529267237532</v>
      </c>
    </row>
    <row r="149" spans="3:8" ht="14.5" x14ac:dyDescent="0.35">
      <c r="C149" s="17"/>
      <c r="D149" s="39" t="s">
        <v>7</v>
      </c>
      <c r="E149" s="48">
        <v>99743.268450000134</v>
      </c>
      <c r="F149" s="9">
        <f>+E149/E148-1</f>
        <v>0.29972700153265719</v>
      </c>
      <c r="G149" s="51">
        <v>60006.169999999896</v>
      </c>
      <c r="H149" s="9">
        <f>+G149/G148-1</f>
        <v>9.0353693926548129E-3</v>
      </c>
    </row>
    <row r="150" spans="3:8" ht="14.5" x14ac:dyDescent="0.35">
      <c r="C150" s="17"/>
      <c r="D150" s="39" t="s">
        <v>8</v>
      </c>
      <c r="E150" s="48">
        <v>100412.03576666655</v>
      </c>
      <c r="F150" s="9">
        <f t="shared" ref="F150:F158" si="31">+E150/E149-1</f>
        <v>6.704886726282222E-3</v>
      </c>
      <c r="G150" s="51">
        <v>48246.336999999512</v>
      </c>
      <c r="H150" s="9">
        <f t="shared" ref="H150:H158" si="32">+G150/G149-1</f>
        <v>-0.19597706369195711</v>
      </c>
    </row>
    <row r="151" spans="3:8" ht="14.5" x14ac:dyDescent="0.35">
      <c r="C151" s="17"/>
      <c r="D151" s="39" t="s">
        <v>9</v>
      </c>
      <c r="E151" s="48">
        <v>97262.951849999954</v>
      </c>
      <c r="F151" s="9">
        <f t="shared" si="31"/>
        <v>-3.1361618083157961E-2</v>
      </c>
      <c r="G151" s="51">
        <v>46889.105999999665</v>
      </c>
      <c r="H151" s="9">
        <f t="shared" si="32"/>
        <v>-2.8131275541184775E-2</v>
      </c>
    </row>
    <row r="152" spans="3:8" ht="14.5" x14ac:dyDescent="0.35">
      <c r="C152" s="17"/>
      <c r="D152" s="39" t="s">
        <v>10</v>
      </c>
      <c r="E152" s="48">
        <v>107782.34451666653</v>
      </c>
      <c r="F152" s="9">
        <f t="shared" si="31"/>
        <v>0.10815415804868556</v>
      </c>
      <c r="G152" s="51">
        <v>59775.212999999676</v>
      </c>
      <c r="H152" s="9">
        <f t="shared" si="32"/>
        <v>0.27482091469178593</v>
      </c>
    </row>
    <row r="153" spans="3:8" ht="14.5" x14ac:dyDescent="0.35">
      <c r="C153" s="17"/>
      <c r="D153" s="39" t="s">
        <v>11</v>
      </c>
      <c r="E153" s="48">
        <v>106065.01766666668</v>
      </c>
      <c r="F153" s="9">
        <f t="shared" si="31"/>
        <v>-1.5933285341870662E-2</v>
      </c>
      <c r="G153" s="51">
        <v>59624.78799999995</v>
      </c>
      <c r="H153" s="9">
        <f t="shared" si="32"/>
        <v>-2.5165113171529141E-3</v>
      </c>
    </row>
    <row r="154" spans="3:8" ht="14.5" x14ac:dyDescent="0.35">
      <c r="C154" s="17"/>
      <c r="D154" s="39" t="s">
        <v>12</v>
      </c>
      <c r="E154" s="48">
        <v>98164.996549999734</v>
      </c>
      <c r="F154" s="9">
        <f t="shared" si="31"/>
        <v>-7.4482815262375657E-2</v>
      </c>
      <c r="G154" s="51">
        <v>56189.881999999772</v>
      </c>
      <c r="H154" s="9">
        <f t="shared" si="32"/>
        <v>-5.760869120407075E-2</v>
      </c>
    </row>
    <row r="155" spans="3:8" ht="14.5" x14ac:dyDescent="0.35">
      <c r="C155" s="17"/>
      <c r="D155" s="39" t="s">
        <v>13</v>
      </c>
      <c r="E155" s="48">
        <v>88514.629300000015</v>
      </c>
      <c r="F155" s="9">
        <f t="shared" si="31"/>
        <v>-9.8307620732043355E-2</v>
      </c>
      <c r="G155" s="51">
        <v>54509.665999999263</v>
      </c>
      <c r="H155" s="9">
        <f t="shared" si="32"/>
        <v>-2.9902465358452202E-2</v>
      </c>
    </row>
    <row r="156" spans="3:8" ht="14.5" x14ac:dyDescent="0.35">
      <c r="C156" s="17"/>
      <c r="D156" s="39" t="s">
        <v>14</v>
      </c>
      <c r="E156" s="48">
        <v>92301.38045000007</v>
      </c>
      <c r="F156" s="9">
        <f t="shared" si="31"/>
        <v>4.2781076754733194E-2</v>
      </c>
      <c r="G156" s="51">
        <v>60751.204999999572</v>
      </c>
      <c r="H156" s="9">
        <f t="shared" si="32"/>
        <v>0.1145033433153011</v>
      </c>
    </row>
    <row r="157" spans="3:8" ht="14.5" x14ac:dyDescent="0.35">
      <c r="C157" s="17"/>
      <c r="D157" s="39" t="s">
        <v>15</v>
      </c>
      <c r="E157" s="48">
        <v>87093.315100000022</v>
      </c>
      <c r="F157" s="9">
        <f t="shared" si="31"/>
        <v>-5.642456618318159E-2</v>
      </c>
      <c r="G157" s="51">
        <v>61262.532999999268</v>
      </c>
      <c r="H157" s="9">
        <f t="shared" si="32"/>
        <v>8.4167548610714071E-3</v>
      </c>
    </row>
    <row r="158" spans="3:8" ht="14.5" x14ac:dyDescent="0.35">
      <c r="C158" s="17"/>
      <c r="D158" s="39" t="s">
        <v>16</v>
      </c>
      <c r="E158" s="48">
        <v>84730.165150000059</v>
      </c>
      <c r="F158" s="9">
        <f t="shared" si="31"/>
        <v>-2.7133540011499258E-2</v>
      </c>
      <c r="G158" s="51">
        <v>56824.132999999587</v>
      </c>
      <c r="H158" s="9">
        <f t="shared" si="32"/>
        <v>-7.2448848956338963E-2</v>
      </c>
    </row>
    <row r="159" spans="3:8" thickBot="1" x14ac:dyDescent="0.4">
      <c r="C159" s="40" t="s">
        <v>37</v>
      </c>
      <c r="D159" s="41"/>
      <c r="E159" s="53">
        <f>SUM(E147:E158)</f>
        <v>1127216.8180333329</v>
      </c>
      <c r="F159" s="54"/>
      <c r="G159" s="53">
        <f>SUM(G147:G158)</f>
        <v>691864.02999999514</v>
      </c>
      <c r="H159" s="54"/>
    </row>
    <row r="160" spans="3:8" ht="14.5" x14ac:dyDescent="0.35">
      <c r="C160" s="14">
        <v>2021</v>
      </c>
      <c r="D160" s="38" t="s">
        <v>6</v>
      </c>
      <c r="E160" s="47">
        <v>81126.505299999655</v>
      </c>
      <c r="F160" s="7">
        <f>+E160/E158-1</f>
        <v>-4.2531014115465782E-2</v>
      </c>
      <c r="G160" s="50">
        <v>51091.079999999318</v>
      </c>
      <c r="H160" s="7">
        <f>+G160/G158-1</f>
        <v>-0.10089116537863074</v>
      </c>
    </row>
    <row r="161" spans="3:8" ht="14.5" x14ac:dyDescent="0.35">
      <c r="C161" s="17"/>
      <c r="D161" s="39" t="s">
        <v>17</v>
      </c>
      <c r="E161" s="48">
        <v>75408.774349999861</v>
      </c>
      <c r="F161" s="9">
        <f t="shared" ref="F161:F171" si="33">+E161/E160-1</f>
        <v>-7.0479197012814243E-2</v>
      </c>
      <c r="G161" s="51">
        <v>48761.013999999966</v>
      </c>
      <c r="H161" s="9">
        <f t="shared" ref="H161:H171" si="34">+G161/G160-1</f>
        <v>-4.5606121459937476E-2</v>
      </c>
    </row>
    <row r="162" spans="3:8" ht="14.5" x14ac:dyDescent="0.35">
      <c r="C162" s="17"/>
      <c r="D162" s="39" t="s">
        <v>7</v>
      </c>
      <c r="E162" s="48">
        <v>94077.177066666685</v>
      </c>
      <c r="F162" s="9">
        <f t="shared" si="33"/>
        <v>0.24756273891974301</v>
      </c>
      <c r="G162" s="51">
        <v>59493.215999999164</v>
      </c>
      <c r="H162" s="9">
        <f t="shared" si="34"/>
        <v>0.22009800698564641</v>
      </c>
    </row>
    <row r="163" spans="3:8" ht="14.5" x14ac:dyDescent="0.35">
      <c r="C163" s="17"/>
      <c r="D163" s="39" t="s">
        <v>8</v>
      </c>
      <c r="E163" s="48">
        <v>85923.538666666267</v>
      </c>
      <c r="F163" s="9">
        <f t="shared" si="33"/>
        <v>-8.6669675411523484E-2</v>
      </c>
      <c r="G163" s="51">
        <v>53287.529999999191</v>
      </c>
      <c r="H163" s="9">
        <f t="shared" si="34"/>
        <v>-0.10430913669215769</v>
      </c>
    </row>
    <row r="164" spans="3:8" ht="14.5" x14ac:dyDescent="0.35">
      <c r="C164" s="17"/>
      <c r="D164" s="39" t="s">
        <v>9</v>
      </c>
      <c r="E164" s="48">
        <v>80450.855600000112</v>
      </c>
      <c r="F164" s="9">
        <f t="shared" si="33"/>
        <v>-6.369247765617525E-2</v>
      </c>
      <c r="G164" s="51">
        <v>49031.196999999658</v>
      </c>
      <c r="H164" s="9">
        <f t="shared" si="34"/>
        <v>-7.9874841262103868E-2</v>
      </c>
    </row>
    <row r="165" spans="3:8" ht="14.5" x14ac:dyDescent="0.35">
      <c r="C165" s="17"/>
      <c r="D165" s="39" t="s">
        <v>10</v>
      </c>
      <c r="E165" s="48">
        <v>76590.66831666659</v>
      </c>
      <c r="F165" s="9">
        <f t="shared" si="33"/>
        <v>-4.7981929521375033E-2</v>
      </c>
      <c r="G165" s="51">
        <v>49953.438999999024</v>
      </c>
      <c r="H165" s="9">
        <f t="shared" si="34"/>
        <v>1.8809289930233009E-2</v>
      </c>
    </row>
    <row r="166" spans="3:8" ht="14.5" x14ac:dyDescent="0.35">
      <c r="C166" s="17"/>
      <c r="D166" s="39" t="s">
        <v>11</v>
      </c>
      <c r="E166" s="48">
        <v>75217.145383333336</v>
      </c>
      <c r="F166" s="9">
        <f t="shared" si="33"/>
        <v>-1.7933293487587543E-2</v>
      </c>
      <c r="G166" s="51">
        <v>51454.127999999735</v>
      </c>
      <c r="H166" s="9">
        <f t="shared" si="34"/>
        <v>3.0041755483556143E-2</v>
      </c>
    </row>
    <row r="167" spans="3:8" ht="14.5" x14ac:dyDescent="0.35">
      <c r="C167" s="17"/>
      <c r="D167" s="39" t="s">
        <v>12</v>
      </c>
      <c r="E167" s="48">
        <v>74049.30151666663</v>
      </c>
      <c r="F167" s="9">
        <f t="shared" si="33"/>
        <v>-1.5526298701113439E-2</v>
      </c>
      <c r="G167" s="51">
        <v>50207.70099999947</v>
      </c>
      <c r="H167" s="9">
        <f t="shared" si="34"/>
        <v>-2.4224042821214931E-2</v>
      </c>
    </row>
    <row r="168" spans="3:8" ht="14.5" x14ac:dyDescent="0.35">
      <c r="C168" s="17"/>
      <c r="D168" s="39" t="s">
        <v>13</v>
      </c>
      <c r="E168" s="48">
        <v>67833.16909999997</v>
      </c>
      <c r="F168" s="9">
        <f t="shared" si="33"/>
        <v>-8.3945861599620475E-2</v>
      </c>
      <c r="G168" s="51">
        <v>54829.619999999377</v>
      </c>
      <c r="H168" s="9">
        <f t="shared" si="34"/>
        <v>9.205597762781359E-2</v>
      </c>
    </row>
    <row r="169" spans="3:8" ht="14.5" x14ac:dyDescent="0.35">
      <c r="C169" s="17"/>
      <c r="D169" s="39" t="s">
        <v>14</v>
      </c>
      <c r="E169" s="48">
        <v>69578.266349999976</v>
      </c>
      <c r="F169" s="9">
        <f t="shared" si="33"/>
        <v>2.5726311672500168E-2</v>
      </c>
      <c r="G169" s="51">
        <v>52434.021999998993</v>
      </c>
      <c r="H169" s="9">
        <f t="shared" si="34"/>
        <v>-4.3691676141479951E-2</v>
      </c>
    </row>
    <row r="170" spans="3:8" ht="14.5" x14ac:dyDescent="0.35">
      <c r="C170" s="17"/>
      <c r="D170" s="39" t="s">
        <v>15</v>
      </c>
      <c r="E170" s="48">
        <v>71776.991150000045</v>
      </c>
      <c r="F170" s="9">
        <f t="shared" si="33"/>
        <v>3.160074137144786E-2</v>
      </c>
      <c r="G170" s="51">
        <v>57327.709999999315</v>
      </c>
      <c r="H170" s="9">
        <f t="shared" si="34"/>
        <v>9.3330395291828294E-2</v>
      </c>
    </row>
    <row r="171" spans="3:8" ht="14.5" x14ac:dyDescent="0.35">
      <c r="C171" s="17"/>
      <c r="D171" s="39" t="s">
        <v>16</v>
      </c>
      <c r="E171" s="48">
        <v>65841.104783333329</v>
      </c>
      <c r="F171" s="9">
        <f t="shared" si="33"/>
        <v>-8.2699013591442716E-2</v>
      </c>
      <c r="G171" s="51">
        <v>47977.632999999703</v>
      </c>
      <c r="H171" s="9">
        <f t="shared" si="34"/>
        <v>-0.1630987353236284</v>
      </c>
    </row>
    <row r="172" spans="3:8" thickBot="1" x14ac:dyDescent="0.4">
      <c r="C172" s="40" t="s">
        <v>38</v>
      </c>
      <c r="D172" s="41"/>
      <c r="E172" s="53">
        <f>SUM(E160:E171)</f>
        <v>917873.49758333247</v>
      </c>
      <c r="F172" s="54"/>
      <c r="G172" s="53">
        <f>SUM(G160:G171)</f>
        <v>625848.28999999282</v>
      </c>
      <c r="H172" s="54"/>
    </row>
    <row r="173" spans="3:8" ht="14.5" x14ac:dyDescent="0.35">
      <c r="C173" s="14">
        <v>2022</v>
      </c>
      <c r="D173" s="38" t="s">
        <v>6</v>
      </c>
      <c r="E173" s="47">
        <v>65321.873966666717</v>
      </c>
      <c r="F173" s="7">
        <f>+E173/E171-1</f>
        <v>-7.8861194443087257E-3</v>
      </c>
      <c r="G173" s="50">
        <v>46387.658999999665</v>
      </c>
      <c r="H173" s="7">
        <f>+G173/G171-1</f>
        <v>-3.313990083670959E-2</v>
      </c>
    </row>
    <row r="174" spans="3:8" ht="14.5" x14ac:dyDescent="0.35">
      <c r="C174" s="17"/>
      <c r="D174" s="39" t="s">
        <v>17</v>
      </c>
      <c r="E174" s="48">
        <v>55299.578466666622</v>
      </c>
      <c r="F174" s="9">
        <f t="shared" ref="F174:F184" si="35">+E174/E173-1</f>
        <v>-0.15342939342362405</v>
      </c>
      <c r="G174" s="51">
        <v>44354.617999999617</v>
      </c>
      <c r="H174" s="9">
        <f t="shared" ref="H174:H184" si="36">+G174/G173-1</f>
        <v>-4.3827195504736793E-2</v>
      </c>
    </row>
    <row r="175" spans="3:8" ht="14.5" x14ac:dyDescent="0.35">
      <c r="C175" s="17"/>
      <c r="D175" s="39" t="s">
        <v>7</v>
      </c>
      <c r="E175" s="48">
        <v>74069.110683333245</v>
      </c>
      <c r="F175" s="9">
        <f t="shared" si="35"/>
        <v>0.33941546639420572</v>
      </c>
      <c r="G175" s="51">
        <v>56984.005999999208</v>
      </c>
      <c r="H175" s="9">
        <f t="shared" si="36"/>
        <v>0.28473670994077094</v>
      </c>
    </row>
    <row r="176" spans="3:8" ht="14.5" x14ac:dyDescent="0.35">
      <c r="C176" s="17"/>
      <c r="D176" s="39" t="s">
        <v>8</v>
      </c>
      <c r="E176" s="48">
        <v>62960.490733333245</v>
      </c>
      <c r="F176" s="9">
        <f t="shared" si="35"/>
        <v>-0.14997641861116096</v>
      </c>
      <c r="G176" s="51">
        <v>49279.329999999427</v>
      </c>
      <c r="H176" s="9">
        <f t="shared" si="36"/>
        <v>-0.13520769319025916</v>
      </c>
    </row>
    <row r="177" spans="3:8" ht="14.5" x14ac:dyDescent="0.35">
      <c r="C177" s="17"/>
      <c r="D177" s="39" t="s">
        <v>9</v>
      </c>
      <c r="E177" s="48">
        <v>64000.013999999996</v>
      </c>
      <c r="F177" s="9">
        <f t="shared" si="35"/>
        <v>1.6510723702418684E-2</v>
      </c>
      <c r="G177" s="51">
        <v>52389.222999999918</v>
      </c>
      <c r="H177" s="9">
        <f t="shared" si="36"/>
        <v>6.3107452962540833E-2</v>
      </c>
    </row>
    <row r="178" spans="3:8" ht="14.5" x14ac:dyDescent="0.35">
      <c r="C178" s="17"/>
      <c r="D178" s="39" t="s">
        <v>10</v>
      </c>
      <c r="E178" s="48">
        <v>60407.652100000021</v>
      </c>
      <c r="F178" s="9">
        <f t="shared" si="35"/>
        <v>-5.6130642408921627E-2</v>
      </c>
      <c r="G178" s="51">
        <v>47380.760999999969</v>
      </c>
      <c r="H178" s="9">
        <f t="shared" si="36"/>
        <v>-9.5600997938067422E-2</v>
      </c>
    </row>
    <row r="179" spans="3:8" ht="14.5" x14ac:dyDescent="0.35">
      <c r="C179" s="17"/>
      <c r="D179" s="39" t="s">
        <v>11</v>
      </c>
      <c r="E179" s="48">
        <v>61810.664100000089</v>
      </c>
      <c r="F179" s="9">
        <f t="shared" si="35"/>
        <v>2.322573301934483E-2</v>
      </c>
      <c r="G179" s="51">
        <v>49801.281999999679</v>
      </c>
      <c r="H179" s="9">
        <f t="shared" si="36"/>
        <v>5.1086579213020844E-2</v>
      </c>
    </row>
    <row r="180" spans="3:8" ht="14.5" x14ac:dyDescent="0.35">
      <c r="C180" s="17"/>
      <c r="D180" s="39" t="s">
        <v>12</v>
      </c>
      <c r="E180" s="48">
        <v>64904.177333333479</v>
      </c>
      <c r="F180" s="9">
        <f t="shared" si="35"/>
        <v>5.0048212203780196E-2</v>
      </c>
      <c r="G180" s="51">
        <v>53827.607999999251</v>
      </c>
      <c r="H180" s="9">
        <f t="shared" si="36"/>
        <v>8.0847838415075257E-2</v>
      </c>
    </row>
    <row r="181" spans="3:8" ht="14.5" x14ac:dyDescent="0.35">
      <c r="C181" s="17"/>
      <c r="D181" s="39" t="s">
        <v>13</v>
      </c>
      <c r="E181" s="48">
        <v>55850.990133333384</v>
      </c>
      <c r="F181" s="9">
        <f t="shared" si="35"/>
        <v>-0.13948543178515194</v>
      </c>
      <c r="G181" s="51">
        <v>48333.818999998883</v>
      </c>
      <c r="H181" s="9">
        <f t="shared" si="36"/>
        <v>-0.10206266271390774</v>
      </c>
    </row>
    <row r="182" spans="3:8" ht="14.5" x14ac:dyDescent="0.35">
      <c r="C182" s="17"/>
      <c r="D182" s="39" t="s">
        <v>14</v>
      </c>
      <c r="E182" s="48">
        <v>57515.65301666678</v>
      </c>
      <c r="F182" s="9">
        <f t="shared" si="35"/>
        <v>2.9805431906566593E-2</v>
      </c>
      <c r="G182" s="51">
        <v>47602.597999999998</v>
      </c>
      <c r="H182" s="9">
        <f t="shared" si="36"/>
        <v>-1.5128558328877384E-2</v>
      </c>
    </row>
    <row r="183" spans="3:8" ht="14.5" x14ac:dyDescent="0.35">
      <c r="C183" s="17"/>
      <c r="D183" s="39" t="s">
        <v>15</v>
      </c>
      <c r="E183" s="48">
        <v>59064.443999999967</v>
      </c>
      <c r="F183" s="9">
        <f t="shared" si="35"/>
        <v>2.6928164805577026E-2</v>
      </c>
      <c r="G183" s="51">
        <v>49807.709999999875</v>
      </c>
      <c r="H183" s="9">
        <f t="shared" si="36"/>
        <v>4.6323354032060893E-2</v>
      </c>
    </row>
    <row r="184" spans="3:8" ht="14.5" x14ac:dyDescent="0.35">
      <c r="C184" s="17"/>
      <c r="D184" s="39" t="s">
        <v>16</v>
      </c>
      <c r="E184" s="48">
        <v>54384.293766666815</v>
      </c>
      <c r="F184" s="9">
        <f t="shared" si="35"/>
        <v>-7.9238030808063686E-2</v>
      </c>
      <c r="G184" s="51">
        <v>44774.802999999993</v>
      </c>
      <c r="H184" s="9">
        <f t="shared" si="36"/>
        <v>-0.10104674557412685</v>
      </c>
    </row>
    <row r="185" spans="3:8" thickBot="1" x14ac:dyDescent="0.4">
      <c r="C185" s="40" t="s">
        <v>39</v>
      </c>
      <c r="D185" s="41"/>
      <c r="E185" s="53">
        <f>SUM(E173:E184)</f>
        <v>735588.94230000034</v>
      </c>
      <c r="F185" s="54"/>
      <c r="G185" s="53">
        <f>SUM(G173:G184)</f>
        <v>590923.41699999536</v>
      </c>
      <c r="H185" s="54"/>
    </row>
    <row r="186" spans="3:8" ht="14.5" x14ac:dyDescent="0.35">
      <c r="C186" s="14">
        <v>2023</v>
      </c>
      <c r="D186" s="38" t="s">
        <v>6</v>
      </c>
      <c r="E186" s="47">
        <v>53475.724533333239</v>
      </c>
      <c r="F186" s="7">
        <f>+E186/E184-1</f>
        <v>-1.6706463767494073E-2</v>
      </c>
      <c r="G186" s="50">
        <v>43825.073999999229</v>
      </c>
      <c r="H186" s="7">
        <f>+G186/G184-1</f>
        <v>-2.1211237936675342E-2</v>
      </c>
    </row>
    <row r="187" spans="3:8" ht="14.5" x14ac:dyDescent="0.35">
      <c r="C187" s="17"/>
      <c r="D187" s="39" t="s">
        <v>17</v>
      </c>
      <c r="E187" s="48">
        <v>45450.950599999953</v>
      </c>
      <c r="F187" s="9">
        <f t="shared" ref="F187:F197" si="37">+E187/E186-1</f>
        <v>-0.15006386548967976</v>
      </c>
      <c r="G187" s="51">
        <v>37963.583999999639</v>
      </c>
      <c r="H187" s="9">
        <f t="shared" ref="H187:H197" si="38">+G187/G186-1</f>
        <v>-0.13374740679273456</v>
      </c>
    </row>
    <row r="188" spans="3:8" ht="14.5" x14ac:dyDescent="0.35">
      <c r="C188" s="17"/>
      <c r="D188" s="39" t="s">
        <v>7</v>
      </c>
      <c r="E188" s="48">
        <v>55658.226533333429</v>
      </c>
      <c r="F188" s="9">
        <f t="shared" si="37"/>
        <v>0.2245778316753948</v>
      </c>
      <c r="G188" s="51">
        <v>45129.566999999879</v>
      </c>
      <c r="H188" s="9">
        <f t="shared" si="38"/>
        <v>0.18875939110491546</v>
      </c>
    </row>
    <row r="189" spans="3:8" ht="14.5" x14ac:dyDescent="0.35">
      <c r="C189" s="17"/>
      <c r="D189" s="39" t="s">
        <v>8</v>
      </c>
      <c r="E189" s="48">
        <v>47277.482600000119</v>
      </c>
      <c r="F189" s="9">
        <f t="shared" si="37"/>
        <v>-0.15057511630044706</v>
      </c>
      <c r="G189" s="51">
        <v>40240.449999999677</v>
      </c>
      <c r="H189" s="9">
        <f t="shared" si="38"/>
        <v>-0.10833511874820811</v>
      </c>
    </row>
    <row r="190" spans="3:8" ht="14.5" x14ac:dyDescent="0.35">
      <c r="C190" s="17"/>
      <c r="D190" s="39" t="s">
        <v>9</v>
      </c>
      <c r="E190" s="48">
        <v>51636.222499999938</v>
      </c>
      <c r="F190" s="9">
        <f t="shared" si="37"/>
        <v>9.2194839071228607E-2</v>
      </c>
      <c r="G190" s="51">
        <v>43273.7609999997</v>
      </c>
      <c r="H190" s="9">
        <f t="shared" si="38"/>
        <v>7.537964908444228E-2</v>
      </c>
    </row>
    <row r="191" spans="3:8" ht="14.5" x14ac:dyDescent="0.35">
      <c r="C191" s="17"/>
      <c r="D191" s="39" t="s">
        <v>10</v>
      </c>
      <c r="E191" s="48">
        <v>49169.554266666557</v>
      </c>
      <c r="F191" s="9">
        <f t="shared" si="37"/>
        <v>-4.7770113960861171E-2</v>
      </c>
      <c r="G191" s="51">
        <v>40671.661999999953</v>
      </c>
      <c r="H191" s="9">
        <f t="shared" si="38"/>
        <v>-6.0131103464747704E-2</v>
      </c>
    </row>
    <row r="192" spans="3:8" ht="14.5" x14ac:dyDescent="0.35">
      <c r="C192" s="17"/>
      <c r="D192" s="39" t="s">
        <v>11</v>
      </c>
      <c r="E192" s="48">
        <v>49455.685933333501</v>
      </c>
      <c r="F192" s="9">
        <f t="shared" si="37"/>
        <v>5.8192853470897532E-3</v>
      </c>
      <c r="G192" s="51">
        <v>42909.917999999685</v>
      </c>
      <c r="H192" s="9">
        <f t="shared" si="38"/>
        <v>5.5032322013291113E-2</v>
      </c>
    </row>
    <row r="193" spans="3:8" ht="14.5" x14ac:dyDescent="0.35">
      <c r="C193" s="17"/>
      <c r="D193" s="39" t="s">
        <v>12</v>
      </c>
      <c r="E193" s="48">
        <v>56786.254566666728</v>
      </c>
      <c r="F193" s="9">
        <f t="shared" si="37"/>
        <v>0.14822499162613711</v>
      </c>
      <c r="G193" s="51">
        <v>49395.082999999497</v>
      </c>
      <c r="H193" s="9">
        <f t="shared" si="38"/>
        <v>0.15113440673552114</v>
      </c>
    </row>
    <row r="194" spans="3:8" ht="14.5" x14ac:dyDescent="0.35">
      <c r="C194" s="17"/>
      <c r="D194" s="39" t="s">
        <v>13</v>
      </c>
      <c r="E194" s="48">
        <v>47735.810633333283</v>
      </c>
      <c r="F194" s="9">
        <f t="shared" si="37"/>
        <v>-0.15937737049919853</v>
      </c>
      <c r="G194" s="51">
        <v>42260.288000000117</v>
      </c>
      <c r="H194" s="9">
        <f t="shared" si="38"/>
        <v>-0.1444434256745647</v>
      </c>
    </row>
    <row r="195" spans="3:8" ht="14.5" x14ac:dyDescent="0.35">
      <c r="C195" s="17"/>
      <c r="D195" s="39" t="s">
        <v>14</v>
      </c>
      <c r="E195" s="48">
        <v>49025.732299999938</v>
      </c>
      <c r="F195" s="9">
        <f t="shared" si="37"/>
        <v>2.7022096190525868E-2</v>
      </c>
      <c r="G195" s="51">
        <v>42652.133000000045</v>
      </c>
      <c r="H195" s="9">
        <f t="shared" si="38"/>
        <v>9.2721800665420684E-3</v>
      </c>
    </row>
    <row r="196" spans="3:8" ht="14.5" x14ac:dyDescent="0.35">
      <c r="C196" s="17"/>
      <c r="D196" s="39" t="s">
        <v>15</v>
      </c>
      <c r="E196" s="48">
        <v>45894.548983333298</v>
      </c>
      <c r="F196" s="9">
        <f t="shared" si="37"/>
        <v>-6.3868160041061661E-2</v>
      </c>
      <c r="G196" s="51">
        <v>38932.344000000274</v>
      </c>
      <c r="H196" s="9">
        <f t="shared" si="38"/>
        <v>-8.721226204559962E-2</v>
      </c>
    </row>
    <row r="197" spans="3:8" ht="14.5" x14ac:dyDescent="0.35">
      <c r="C197" s="17"/>
      <c r="D197" s="39" t="s">
        <v>16</v>
      </c>
      <c r="E197" s="48">
        <v>43721.742766666663</v>
      </c>
      <c r="F197" s="9">
        <f t="shared" si="37"/>
        <v>-4.7343448509662767E-2</v>
      </c>
      <c r="G197" s="51">
        <v>38309.199000000131</v>
      </c>
      <c r="H197" s="9">
        <f t="shared" si="38"/>
        <v>-1.6005843367667194E-2</v>
      </c>
    </row>
    <row r="198" spans="3:8" thickBot="1" x14ac:dyDescent="0.4">
      <c r="C198" s="40" t="s">
        <v>40</v>
      </c>
      <c r="D198" s="41"/>
      <c r="E198" s="53">
        <f>SUM(E186:E197)</f>
        <v>595287.93621666671</v>
      </c>
      <c r="F198" s="54"/>
      <c r="G198" s="53">
        <f>SUM(G186:G197)</f>
        <v>505563.06299999781</v>
      </c>
      <c r="H198" s="54"/>
    </row>
    <row r="199" spans="3:8" ht="14.5" x14ac:dyDescent="0.35">
      <c r="C199" s="14">
        <v>2024</v>
      </c>
      <c r="D199" s="38" t="s">
        <v>6</v>
      </c>
      <c r="E199" s="47">
        <v>46491.224249999934</v>
      </c>
      <c r="F199" s="7">
        <f>+E199/E197-1</f>
        <v>6.3343346080996454E-2</v>
      </c>
      <c r="G199" s="50">
        <v>45768.124000000091</v>
      </c>
      <c r="H199" s="7">
        <f>+G199/G197-1</f>
        <v>0.19470323563799741</v>
      </c>
    </row>
    <row r="200" spans="3:8" ht="14.5" x14ac:dyDescent="0.35">
      <c r="C200" s="17"/>
      <c r="D200" s="39" t="s">
        <v>17</v>
      </c>
      <c r="E200" s="48">
        <v>39227.127716666677</v>
      </c>
      <c r="F200" s="9">
        <f t="shared" ref="F200:F210" si="39">+E200/E199-1</f>
        <v>-0.15624661751799895</v>
      </c>
      <c r="G200" s="51">
        <v>40816.728000000119</v>
      </c>
      <c r="H200" s="9">
        <f t="shared" ref="H200:H210" si="40">+G200/G199-1</f>
        <v>-0.10818437740642295</v>
      </c>
    </row>
    <row r="201" spans="3:8" ht="14.5" x14ac:dyDescent="0.35">
      <c r="C201" s="17"/>
      <c r="D201" s="39" t="s">
        <v>7</v>
      </c>
      <c r="E201" s="48">
        <v>42873.846516666672</v>
      </c>
      <c r="F201" s="9">
        <f t="shared" si="39"/>
        <v>9.2964206462931687E-2</v>
      </c>
      <c r="G201" s="51">
        <v>47402.360000000044</v>
      </c>
      <c r="H201" s="9">
        <f t="shared" si="40"/>
        <v>0.16134639699683673</v>
      </c>
    </row>
    <row r="202" spans="3:8" ht="14.5" x14ac:dyDescent="0.35">
      <c r="C202" s="17"/>
      <c r="D202" s="39" t="s">
        <v>8</v>
      </c>
      <c r="E202" s="48">
        <v>50719.217799999991</v>
      </c>
      <c r="F202" s="9">
        <f t="shared" si="39"/>
        <v>0.18298734358447466</v>
      </c>
      <c r="G202" s="51">
        <v>60098.39899999927</v>
      </c>
      <c r="H202" s="9">
        <f t="shared" si="40"/>
        <v>0.26783558877657598</v>
      </c>
    </row>
    <row r="203" spans="3:8" ht="14.5" x14ac:dyDescent="0.35">
      <c r="C203" s="17"/>
      <c r="D203" s="39" t="s">
        <v>9</v>
      </c>
      <c r="E203" s="48">
        <v>49197.335466666547</v>
      </c>
      <c r="F203" s="9">
        <f t="shared" si="39"/>
        <v>-3.0006029259651679E-2</v>
      </c>
      <c r="G203" s="51">
        <v>59905.234999999411</v>
      </c>
      <c r="H203" s="9">
        <f t="shared" si="40"/>
        <v>-3.2141288821997405E-3</v>
      </c>
    </row>
    <row r="204" spans="3:8" ht="14.5" x14ac:dyDescent="0.35">
      <c r="C204" s="17"/>
      <c r="D204" s="39" t="s">
        <v>10</v>
      </c>
      <c r="E204" s="48">
        <v>45283.338050000079</v>
      </c>
      <c r="F204" s="9">
        <f t="shared" si="39"/>
        <v>-7.9557101610073566E-2</v>
      </c>
      <c r="G204" s="51">
        <v>52839.03099999961</v>
      </c>
      <c r="H204" s="9">
        <f t="shared" si="40"/>
        <v>-0.11795636892167893</v>
      </c>
    </row>
    <row r="205" spans="3:8" ht="14.5" x14ac:dyDescent="0.35">
      <c r="C205" s="17"/>
      <c r="D205" s="39" t="s">
        <v>11</v>
      </c>
      <c r="E205" s="48">
        <v>49374.009983333424</v>
      </c>
      <c r="F205" s="9">
        <f t="shared" si="39"/>
        <v>9.0335035125206353E-2</v>
      </c>
      <c r="G205" s="51">
        <v>60621.745000000039</v>
      </c>
      <c r="H205" s="9">
        <f t="shared" si="40"/>
        <v>0.14729100539335183</v>
      </c>
    </row>
    <row r="206" spans="3:8" ht="14.5" x14ac:dyDescent="0.35">
      <c r="C206" s="17"/>
      <c r="D206" s="39" t="s">
        <v>12</v>
      </c>
      <c r="E206" s="48">
        <v>45212.140183333293</v>
      </c>
      <c r="F206" s="9">
        <f t="shared" si="39"/>
        <v>-8.4292724074973902E-2</v>
      </c>
      <c r="G206" s="51">
        <v>55612.767000000051</v>
      </c>
      <c r="H206" s="9">
        <f t="shared" si="40"/>
        <v>-8.2626753815812859E-2</v>
      </c>
    </row>
    <row r="207" spans="3:8" ht="14.5" x14ac:dyDescent="0.35">
      <c r="C207" s="17"/>
      <c r="D207" s="39" t="s">
        <v>13</v>
      </c>
      <c r="E207" s="48">
        <v>38907.6620833333</v>
      </c>
      <c r="F207" s="9">
        <f t="shared" si="39"/>
        <v>-0.13944215147603289</v>
      </c>
      <c r="G207" s="51">
        <v>48170.169000000053</v>
      </c>
      <c r="H207" s="9">
        <f t="shared" si="40"/>
        <v>-0.13382894614828267</v>
      </c>
    </row>
    <row r="208" spans="3:8" ht="14.5" x14ac:dyDescent="0.35">
      <c r="C208" s="17"/>
      <c r="D208" s="39" t="s">
        <v>14</v>
      </c>
      <c r="E208" s="48">
        <v>46907.014016666581</v>
      </c>
      <c r="F208" s="9">
        <f t="shared" si="39"/>
        <v>0.20559837073222464</v>
      </c>
      <c r="G208" s="51">
        <v>64022.302000000091</v>
      </c>
      <c r="H208" s="9">
        <f t="shared" si="40"/>
        <v>0.3290860989090576</v>
      </c>
    </row>
    <row r="209" spans="3:8" ht="14.5" x14ac:dyDescent="0.35">
      <c r="C209" s="17"/>
      <c r="D209" s="39" t="s">
        <v>15</v>
      </c>
      <c r="E209" s="48">
        <v>43657.729749999955</v>
      </c>
      <c r="F209" s="9">
        <f t="shared" si="39"/>
        <v>-6.9270754806778356E-2</v>
      </c>
      <c r="G209" s="51">
        <v>54804.119000000086</v>
      </c>
      <c r="H209" s="9">
        <f t="shared" si="40"/>
        <v>-0.14398393547298549</v>
      </c>
    </row>
    <row r="210" spans="3:8" ht="14.5" x14ac:dyDescent="0.35">
      <c r="C210" s="17"/>
      <c r="D210" s="39" t="s">
        <v>16</v>
      </c>
      <c r="E210" s="48">
        <v>44096.270849999855</v>
      </c>
      <c r="F210" s="9">
        <f t="shared" si="39"/>
        <v>1.0044981782404871E-2</v>
      </c>
      <c r="G210" s="51">
        <v>58195.597000000089</v>
      </c>
      <c r="H210" s="9">
        <f t="shared" si="40"/>
        <v>6.188363323566981E-2</v>
      </c>
    </row>
    <row r="211" spans="3:8" thickBot="1" x14ac:dyDescent="0.4">
      <c r="C211" s="40" t="s">
        <v>41</v>
      </c>
      <c r="D211" s="41"/>
      <c r="E211" s="53">
        <f>SUM(E199:E210)</f>
        <v>541946.91666666628</v>
      </c>
      <c r="F211" s="54"/>
      <c r="G211" s="53">
        <f>SUM(G199:G210)</f>
        <v>648256.57599999895</v>
      </c>
      <c r="H211" s="54"/>
    </row>
    <row r="212" spans="3:8" ht="14.5" x14ac:dyDescent="0.35">
      <c r="C212" s="14">
        <v>2025</v>
      </c>
      <c r="D212" s="38" t="s">
        <v>6</v>
      </c>
      <c r="E212" s="47">
        <v>32296.976483333354</v>
      </c>
      <c r="F212" s="7">
        <f>+E212/E210-1</f>
        <v>-0.26758032230896778</v>
      </c>
      <c r="G212" s="50">
        <v>40881.454999999551</v>
      </c>
      <c r="H212" s="7">
        <f>+G212/G210-1</f>
        <v>-0.29751635677868404</v>
      </c>
    </row>
    <row r="213" spans="3:8" ht="14.5" x14ac:dyDescent="0.35">
      <c r="C213" s="17"/>
      <c r="D213" s="39" t="s">
        <v>17</v>
      </c>
      <c r="E213" s="48">
        <v>24002.966583333306</v>
      </c>
      <c r="F213" s="9">
        <f t="shared" ref="F213:F217" si="41">+E213/E212-1</f>
        <v>-0.25680453104581225</v>
      </c>
      <c r="G213" s="51">
        <v>24110.629000000074</v>
      </c>
      <c r="H213" s="9">
        <f t="shared" ref="H213:H217" si="42">+G213/G212-1</f>
        <v>-0.41023065348333765</v>
      </c>
    </row>
    <row r="214" spans="3:8" ht="14.5" x14ac:dyDescent="0.35">
      <c r="C214" s="17"/>
      <c r="D214" s="39" t="s">
        <v>7</v>
      </c>
      <c r="E214" s="48">
        <v>43482.336650000019</v>
      </c>
      <c r="F214" s="9">
        <f t="shared" si="41"/>
        <v>0.81154010688797129</v>
      </c>
      <c r="G214" s="51">
        <v>46838.206999999973</v>
      </c>
      <c r="H214" s="9">
        <f t="shared" si="42"/>
        <v>0.94263729079817171</v>
      </c>
    </row>
    <row r="215" spans="3:8" ht="14.5" x14ac:dyDescent="0.35">
      <c r="C215" s="17"/>
      <c r="D215" s="39" t="s">
        <v>8</v>
      </c>
      <c r="E215" s="48">
        <v>43142.679283333324</v>
      </c>
      <c r="F215" s="9">
        <f t="shared" si="41"/>
        <v>-7.8113871708570537E-3</v>
      </c>
      <c r="G215" s="51">
        <v>49704.028000000013</v>
      </c>
      <c r="H215" s="9">
        <f t="shared" si="42"/>
        <v>6.1185540257765236E-2</v>
      </c>
    </row>
    <row r="216" spans="3:8" ht="14.5" x14ac:dyDescent="0.35">
      <c r="C216" s="17"/>
      <c r="D216" s="39" t="s">
        <v>9</v>
      </c>
      <c r="E216" s="48">
        <v>40565.771316666665</v>
      </c>
      <c r="F216" s="9">
        <f t="shared" si="41"/>
        <v>-5.9729901097314464E-2</v>
      </c>
      <c r="G216" s="51">
        <v>45235.634000000005</v>
      </c>
      <c r="H216" s="9">
        <f t="shared" si="42"/>
        <v>-8.9900037880229822E-2</v>
      </c>
    </row>
    <row r="217" spans="3:8" ht="14.5" x14ac:dyDescent="0.35">
      <c r="C217" s="17"/>
      <c r="D217" s="39" t="s">
        <v>10</v>
      </c>
      <c r="E217" s="48">
        <v>37930.666950000006</v>
      </c>
      <c r="F217" s="9">
        <f t="shared" si="41"/>
        <v>-6.4958813332954279E-2</v>
      </c>
      <c r="G217" s="51">
        <v>44323.465999999993</v>
      </c>
      <c r="H217" s="9">
        <f t="shared" si="42"/>
        <v>-2.0164810777273834E-2</v>
      </c>
    </row>
    <row r="218" spans="3:8" thickBot="1" x14ac:dyDescent="0.4">
      <c r="C218" s="40" t="s">
        <v>42</v>
      </c>
      <c r="D218" s="41"/>
      <c r="E218" s="53">
        <f>SUM(E212:E217)</f>
        <v>221421.39726666667</v>
      </c>
      <c r="F218" s="54"/>
      <c r="G218" s="53">
        <f>SUM(G212:G217)</f>
        <v>251093.41899999962</v>
      </c>
      <c r="H218" s="54"/>
    </row>
    <row r="219" spans="3:8" thickBot="1" x14ac:dyDescent="0.4">
      <c r="E219" s="4"/>
    </row>
    <row r="220" spans="3:8" thickBot="1" x14ac:dyDescent="0.4">
      <c r="C220" s="66" t="str">
        <f>VAR</f>
        <v>VAR. ACUM. Q2.2024-Q2.2025</v>
      </c>
      <c r="D220" s="62"/>
      <c r="E220" s="61">
        <f>E218/SUM(E199:E204)-1</f>
        <v>-0.19127905620498042</v>
      </c>
      <c r="F220" s="62"/>
      <c r="G220" s="61">
        <f>G218/SUM(G199:G204)-1</f>
        <v>-0.18165264264665859</v>
      </c>
      <c r="H220" s="60"/>
    </row>
    <row r="221" spans="3:8" ht="14.5" x14ac:dyDescent="0.35">
      <c r="E221" s="59"/>
    </row>
    <row r="222" spans="3:8" ht="14.5" x14ac:dyDescent="0.35">
      <c r="E222" s="59"/>
    </row>
    <row r="223" spans="3:8" ht="14.5" x14ac:dyDescent="0.35">
      <c r="E223" s="59"/>
    </row>
    <row r="224" spans="3:8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57" ht="15" customHeight="1" x14ac:dyDescent="0.35"/>
    <row r="264" ht="15" customHeight="1" x14ac:dyDescent="0.35"/>
  </sheetData>
  <mergeCells count="12">
    <mergeCell ref="C16:D16"/>
    <mergeCell ref="C15:D1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honeticPr fontId="21" type="noConversion"/>
  <pageMargins left="0.7" right="0.7" top="0.75" bottom="0.75" header="0.3" footer="0.3"/>
  <ignoredErrors>
    <ignoredError sqref="F111 H111 F85:H91" formula="1"/>
    <ignoredError sqref="H220 F220 E220 G220" formulaRange="1"/>
    <ignoredError sqref="F128:F129 H128:H129 F131:F132 H131:H132 F144:F145 H144:H145 F151:F152 H151:H152 F203:F204 H203:H204" evalErro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Índice</vt:lpstr>
      <vt:lpstr>2.1. L-L</vt:lpstr>
      <vt:lpstr>2.3. L-M</vt:lpstr>
      <vt:lpstr>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Vera Muñoz</dc:creator>
  <cp:lastModifiedBy>Alejandro Vera</cp:lastModifiedBy>
  <dcterms:created xsi:type="dcterms:W3CDTF">2015-03-19T12:45:50Z</dcterms:created>
  <dcterms:modified xsi:type="dcterms:W3CDTF">2025-08-19T18:01:50Z</dcterms:modified>
</cp:coreProperties>
</file>