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era\Desktop\ALEJANDRO\AVERA11\STI\1Actualización Series\2025\Series trimestrales\Series al cierre de Junio 2025\"/>
    </mc:Choice>
  </mc:AlternateContent>
  <xr:revisionPtr revIDLastSave="0" documentId="13_ncr:1_{398690DC-18E4-453E-8A21-7056B5B98084}" xr6:coauthVersionLast="47" xr6:coauthVersionMax="47" xr10:uidLastSave="{00000000-0000-0000-0000-000000000000}"/>
  <bookViews>
    <workbookView xWindow="-110" yWindow="-110" windowWidth="19420" windowHeight="10300" tabRatio="811" activeTab="1" xr2:uid="{00000000-000D-0000-FFFF-FFFF00000000}"/>
  </bookViews>
  <sheets>
    <sheet name="INDICE" sheetId="15" r:id="rId1"/>
    <sheet name="4.1. Total_Móvil" sheetId="16" r:id="rId2"/>
    <sheet name="4.1.1.Total_EMPR" sheetId="33" r:id="rId3"/>
    <sheet name="4.4. M LDI" sheetId="19" r:id="rId4"/>
    <sheet name="4.4.1.M LDI_EMPR" sheetId="32" r:id="rId5"/>
    <sheet name="4.5. M L" sheetId="26" r:id="rId6"/>
    <sheet name="4.5.1.M L_EMPR" sheetId="31" r:id="rId7"/>
    <sheet name="4.6. M M" sheetId="25" r:id="rId8"/>
    <sheet name="4.6.1.M M_EMPR" sheetId="30" r:id="rId9"/>
    <sheet name="4.7. SMS" sheetId="20" r:id="rId10"/>
  </sheets>
  <definedNames>
    <definedName name="_xlnm.Print_Area" localSheetId="2">'4.1.1.Total_EMPR'!$A$1:$U$175</definedName>
    <definedName name="_xlnm.Print_Area" localSheetId="6">'4.5.1.M L_EMPR'!$A$1:$U$175</definedName>
    <definedName name="_xlnm.Print_Area" localSheetId="9">'4.7. SMS'!$A$1:$K$250</definedName>
    <definedName name="_xlnm.Print_Area" localSheetId="0">INDICE!$A$1:$I$25</definedName>
    <definedName name="VAR">'4.1. Total_Móvil'!$B$220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8" i="30" l="1"/>
  <c r="Q158" i="30"/>
  <c r="P158" i="30"/>
  <c r="M158" i="30"/>
  <c r="L158" i="30"/>
  <c r="G158" i="30"/>
  <c r="F158" i="30"/>
  <c r="E158" i="30"/>
  <c r="D158" i="30"/>
  <c r="Q158" i="31"/>
  <c r="P158" i="31"/>
  <c r="O158" i="31"/>
  <c r="M158" i="31"/>
  <c r="L158" i="31"/>
  <c r="G158" i="31"/>
  <c r="F158" i="31"/>
  <c r="E158" i="31"/>
  <c r="D158" i="31"/>
  <c r="O158" i="32"/>
  <c r="L158" i="32"/>
  <c r="K158" i="32"/>
  <c r="G158" i="32"/>
  <c r="F158" i="32"/>
  <c r="E158" i="32"/>
  <c r="D158" i="32"/>
  <c r="F220" i="25"/>
  <c r="H220" i="19"/>
  <c r="F220" i="19"/>
  <c r="D215" i="16"/>
  <c r="E215" i="16"/>
  <c r="D216" i="16"/>
  <c r="E216" i="16"/>
  <c r="D217" i="16"/>
  <c r="E217" i="16"/>
  <c r="Q156" i="33"/>
  <c r="P156" i="33"/>
  <c r="O156" i="33"/>
  <c r="M156" i="33"/>
  <c r="L156" i="33"/>
  <c r="K156" i="33"/>
  <c r="H156" i="33"/>
  <c r="G156" i="33"/>
  <c r="G158" i="33" s="1"/>
  <c r="F156" i="33"/>
  <c r="E156" i="33"/>
  <c r="D156" i="33"/>
  <c r="Q155" i="33"/>
  <c r="Q158" i="33" s="1"/>
  <c r="P155" i="33"/>
  <c r="O155" i="33"/>
  <c r="M155" i="33"/>
  <c r="L155" i="33"/>
  <c r="K155" i="33"/>
  <c r="H155" i="33"/>
  <c r="G155" i="33"/>
  <c r="F155" i="33"/>
  <c r="E155" i="33"/>
  <c r="D155" i="33"/>
  <c r="Q154" i="33"/>
  <c r="P154" i="33"/>
  <c r="O154" i="33"/>
  <c r="O158" i="33" s="1"/>
  <c r="M154" i="33"/>
  <c r="L154" i="33"/>
  <c r="K154" i="33"/>
  <c r="H154" i="33"/>
  <c r="G154" i="33"/>
  <c r="F154" i="33"/>
  <c r="E154" i="33"/>
  <c r="D154" i="33"/>
  <c r="H218" i="19"/>
  <c r="G218" i="19"/>
  <c r="G220" i="19" s="1"/>
  <c r="F218" i="19"/>
  <c r="E218" i="19"/>
  <c r="E220" i="19" s="1"/>
  <c r="H218" i="26"/>
  <c r="H220" i="26" s="1"/>
  <c r="G218" i="26"/>
  <c r="G220" i="26" s="1"/>
  <c r="F218" i="26"/>
  <c r="F220" i="26" s="1"/>
  <c r="E218" i="26"/>
  <c r="E220" i="26" s="1"/>
  <c r="F218" i="25"/>
  <c r="E218" i="25"/>
  <c r="E220" i="25" s="1"/>
  <c r="E229" i="20"/>
  <c r="E231" i="20" s="1"/>
  <c r="R154" i="30"/>
  <c r="R155" i="30"/>
  <c r="R156" i="30"/>
  <c r="R154" i="31"/>
  <c r="R155" i="31"/>
  <c r="R156" i="31"/>
  <c r="P154" i="32"/>
  <c r="P155" i="32"/>
  <c r="P156" i="32"/>
  <c r="D151" i="33"/>
  <c r="E151" i="33"/>
  <c r="F151" i="33"/>
  <c r="G151" i="33"/>
  <c r="H151" i="33"/>
  <c r="K151" i="33"/>
  <c r="L151" i="33"/>
  <c r="M151" i="33"/>
  <c r="O151" i="33"/>
  <c r="P151" i="33"/>
  <c r="Q151" i="33"/>
  <c r="D152" i="33"/>
  <c r="E152" i="33"/>
  <c r="F152" i="33"/>
  <c r="G152" i="33"/>
  <c r="H152" i="33"/>
  <c r="K152" i="33"/>
  <c r="L152" i="33"/>
  <c r="M152" i="33"/>
  <c r="O152" i="33"/>
  <c r="P152" i="33"/>
  <c r="Q152" i="33"/>
  <c r="D153" i="33"/>
  <c r="E153" i="33"/>
  <c r="F153" i="33"/>
  <c r="G153" i="33"/>
  <c r="H153" i="33"/>
  <c r="K153" i="33"/>
  <c r="L153" i="33"/>
  <c r="M153" i="33"/>
  <c r="O153" i="33"/>
  <c r="P153" i="33"/>
  <c r="Q153" i="33"/>
  <c r="R151" i="30"/>
  <c r="R152" i="30"/>
  <c r="R153" i="30"/>
  <c r="R151" i="31"/>
  <c r="R152" i="31"/>
  <c r="R153" i="31"/>
  <c r="P151" i="32"/>
  <c r="P152" i="32"/>
  <c r="P153" i="32"/>
  <c r="D212" i="16"/>
  <c r="E212" i="16"/>
  <c r="D213" i="16"/>
  <c r="E213" i="16"/>
  <c r="D214" i="16"/>
  <c r="E214" i="16"/>
  <c r="E222" i="20"/>
  <c r="Q159" i="30" l="1"/>
  <c r="R159" i="30"/>
  <c r="D158" i="33"/>
  <c r="M159" i="30"/>
  <c r="R158" i="30"/>
  <c r="D159" i="30"/>
  <c r="E159" i="30"/>
  <c r="F159" i="30"/>
  <c r="G159" i="30"/>
  <c r="L159" i="30"/>
  <c r="O159" i="30"/>
  <c r="P159" i="30"/>
  <c r="P158" i="33"/>
  <c r="Q159" i="31"/>
  <c r="R158" i="31"/>
  <c r="R159" i="31"/>
  <c r="D159" i="31"/>
  <c r="E159" i="31"/>
  <c r="F159" i="31"/>
  <c r="G159" i="31"/>
  <c r="L159" i="31"/>
  <c r="M159" i="31"/>
  <c r="O159" i="31"/>
  <c r="P159" i="31"/>
  <c r="E159" i="32"/>
  <c r="E158" i="33"/>
  <c r="P158" i="32"/>
  <c r="D159" i="32"/>
  <c r="F159" i="32"/>
  <c r="G159" i="32"/>
  <c r="K159" i="32"/>
  <c r="L159" i="32"/>
  <c r="O159" i="32"/>
  <c r="P159" i="32"/>
  <c r="F158" i="33"/>
  <c r="L158" i="33"/>
  <c r="M158" i="33"/>
  <c r="R154" i="33"/>
  <c r="E218" i="16"/>
  <c r="E220" i="16" s="1"/>
  <c r="D218" i="16"/>
  <c r="D220" i="16" s="1"/>
  <c r="R153" i="33"/>
  <c r="R151" i="33"/>
  <c r="R152" i="33"/>
  <c r="D148" i="33"/>
  <c r="E148" i="33"/>
  <c r="F148" i="33"/>
  <c r="G148" i="33"/>
  <c r="H148" i="33"/>
  <c r="K148" i="33"/>
  <c r="L148" i="33"/>
  <c r="M148" i="33"/>
  <c r="O148" i="33"/>
  <c r="P148" i="33"/>
  <c r="Q148" i="33"/>
  <c r="D149" i="33"/>
  <c r="E149" i="33"/>
  <c r="F149" i="33"/>
  <c r="G149" i="33"/>
  <c r="H149" i="33"/>
  <c r="K149" i="33"/>
  <c r="L149" i="33"/>
  <c r="M149" i="33"/>
  <c r="O149" i="33"/>
  <c r="P149" i="33"/>
  <c r="Q149" i="33"/>
  <c r="D150" i="33"/>
  <c r="E150" i="33"/>
  <c r="F150" i="33"/>
  <c r="G150" i="33"/>
  <c r="H150" i="33"/>
  <c r="K150" i="33"/>
  <c r="L150" i="33"/>
  <c r="M150" i="33"/>
  <c r="O150" i="33"/>
  <c r="P150" i="33"/>
  <c r="Q150" i="33"/>
  <c r="E208" i="16"/>
  <c r="E209" i="16"/>
  <c r="E210" i="16"/>
  <c r="D208" i="16"/>
  <c r="D209" i="16"/>
  <c r="D210" i="16"/>
  <c r="R148" i="30"/>
  <c r="R149" i="30"/>
  <c r="R150" i="30"/>
  <c r="F211" i="25"/>
  <c r="E211" i="25"/>
  <c r="R148" i="31"/>
  <c r="R149" i="31"/>
  <c r="R150" i="31"/>
  <c r="H211" i="26"/>
  <c r="G211" i="26"/>
  <c r="F211" i="26"/>
  <c r="E211" i="26"/>
  <c r="P148" i="32"/>
  <c r="P149" i="32"/>
  <c r="P150" i="32"/>
  <c r="H211" i="19"/>
  <c r="G211" i="19"/>
  <c r="F211" i="19"/>
  <c r="E211" i="19"/>
  <c r="D145" i="33"/>
  <c r="E145" i="33"/>
  <c r="F145" i="33"/>
  <c r="G145" i="33"/>
  <c r="H145" i="33"/>
  <c r="K145" i="33"/>
  <c r="L145" i="33"/>
  <c r="M145" i="33"/>
  <c r="O145" i="33"/>
  <c r="P145" i="33"/>
  <c r="Q145" i="33"/>
  <c r="D146" i="33"/>
  <c r="E146" i="33"/>
  <c r="F146" i="33"/>
  <c r="G146" i="33"/>
  <c r="H146" i="33"/>
  <c r="K146" i="33"/>
  <c r="L146" i="33"/>
  <c r="M146" i="33"/>
  <c r="O146" i="33"/>
  <c r="P146" i="33"/>
  <c r="Q146" i="33"/>
  <c r="D147" i="33"/>
  <c r="E147" i="33"/>
  <c r="F147" i="33"/>
  <c r="G147" i="33"/>
  <c r="H147" i="33"/>
  <c r="K147" i="33"/>
  <c r="L147" i="33"/>
  <c r="M147" i="33"/>
  <c r="O147" i="33"/>
  <c r="P147" i="33"/>
  <c r="Q147" i="33"/>
  <c r="R145" i="30"/>
  <c r="R146" i="30"/>
  <c r="R147" i="30"/>
  <c r="R145" i="31"/>
  <c r="R146" i="31"/>
  <c r="R147" i="31"/>
  <c r="P145" i="32"/>
  <c r="P146" i="32"/>
  <c r="P147" i="32"/>
  <c r="E205" i="16"/>
  <c r="E206" i="16"/>
  <c r="E207" i="16"/>
  <c r="D205" i="16"/>
  <c r="D206" i="16"/>
  <c r="D207" i="16"/>
  <c r="B159" i="30"/>
  <c r="B159" i="31"/>
  <c r="B159" i="32"/>
  <c r="B159" i="33"/>
  <c r="R155" i="33" l="1"/>
  <c r="R149" i="33"/>
  <c r="R150" i="33"/>
  <c r="R148" i="33"/>
  <c r="R145" i="33"/>
  <c r="R146" i="33"/>
  <c r="R147" i="33"/>
  <c r="C231" i="20"/>
  <c r="B158" i="30"/>
  <c r="C220" i="25"/>
  <c r="B158" i="31"/>
  <c r="C220" i="26"/>
  <c r="B158" i="32"/>
  <c r="C220" i="19"/>
  <c r="B158" i="33"/>
  <c r="D142" i="33"/>
  <c r="E142" i="33"/>
  <c r="F142" i="33"/>
  <c r="G142" i="33"/>
  <c r="H142" i="33"/>
  <c r="K142" i="33"/>
  <c r="L142" i="33"/>
  <c r="M142" i="33"/>
  <c r="O142" i="33"/>
  <c r="P142" i="33"/>
  <c r="Q142" i="33"/>
  <c r="D143" i="33"/>
  <c r="E143" i="33"/>
  <c r="F143" i="33"/>
  <c r="G143" i="33"/>
  <c r="H143" i="33"/>
  <c r="K143" i="33"/>
  <c r="L143" i="33"/>
  <c r="M143" i="33"/>
  <c r="O143" i="33"/>
  <c r="P143" i="33"/>
  <c r="Q143" i="33"/>
  <c r="D144" i="33"/>
  <c r="E144" i="33"/>
  <c r="F144" i="33"/>
  <c r="G144" i="33"/>
  <c r="H144" i="33"/>
  <c r="K144" i="33"/>
  <c r="L144" i="33"/>
  <c r="M144" i="33"/>
  <c r="O144" i="33"/>
  <c r="P144" i="33"/>
  <c r="Q144" i="33"/>
  <c r="R142" i="30"/>
  <c r="R143" i="30"/>
  <c r="R144" i="30"/>
  <c r="R142" i="31"/>
  <c r="R143" i="31"/>
  <c r="R144" i="31"/>
  <c r="P142" i="32"/>
  <c r="P143" i="32"/>
  <c r="P144" i="32"/>
  <c r="E202" i="16"/>
  <c r="E203" i="16"/>
  <c r="E204" i="16"/>
  <c r="D202" i="16"/>
  <c r="D203" i="16"/>
  <c r="D204" i="16"/>
  <c r="R156" i="33" l="1"/>
  <c r="O159" i="33" s="1"/>
  <c r="R144" i="33"/>
  <c r="R143" i="33"/>
  <c r="R142" i="33"/>
  <c r="P141" i="33"/>
  <c r="P140" i="33"/>
  <c r="P139" i="33"/>
  <c r="D199" i="16"/>
  <c r="E199" i="16"/>
  <c r="D200" i="16"/>
  <c r="E200" i="16"/>
  <c r="D201" i="16"/>
  <c r="E201" i="16"/>
  <c r="D139" i="33"/>
  <c r="E139" i="33"/>
  <c r="F139" i="33"/>
  <c r="G139" i="33"/>
  <c r="H139" i="33"/>
  <c r="K139" i="33"/>
  <c r="L139" i="33"/>
  <c r="M139" i="33"/>
  <c r="O139" i="33"/>
  <c r="Q139" i="33"/>
  <c r="D140" i="33"/>
  <c r="E140" i="33"/>
  <c r="F140" i="33"/>
  <c r="G140" i="33"/>
  <c r="H140" i="33"/>
  <c r="K140" i="33"/>
  <c r="L140" i="33"/>
  <c r="M140" i="33"/>
  <c r="O140" i="33"/>
  <c r="Q140" i="33"/>
  <c r="D141" i="33"/>
  <c r="E141" i="33"/>
  <c r="F141" i="33"/>
  <c r="G141" i="33"/>
  <c r="H141" i="33"/>
  <c r="K141" i="33"/>
  <c r="L141" i="33"/>
  <c r="M141" i="33"/>
  <c r="O141" i="33"/>
  <c r="Q141" i="33"/>
  <c r="R139" i="30"/>
  <c r="R140" i="30"/>
  <c r="R141" i="30"/>
  <c r="R139" i="31"/>
  <c r="R140" i="31"/>
  <c r="R141" i="31"/>
  <c r="P139" i="32"/>
  <c r="P140" i="32"/>
  <c r="P141" i="32"/>
  <c r="P138" i="33"/>
  <c r="P137" i="33"/>
  <c r="P136" i="33"/>
  <c r="F209" i="20"/>
  <c r="E209" i="20"/>
  <c r="D136" i="33"/>
  <c r="E136" i="33"/>
  <c r="F136" i="33"/>
  <c r="G136" i="33"/>
  <c r="H136" i="33"/>
  <c r="K136" i="33"/>
  <c r="L136" i="33"/>
  <c r="M136" i="33"/>
  <c r="O136" i="33"/>
  <c r="Q136" i="33"/>
  <c r="D137" i="33"/>
  <c r="E137" i="33"/>
  <c r="F137" i="33"/>
  <c r="G137" i="33"/>
  <c r="H137" i="33"/>
  <c r="K137" i="33"/>
  <c r="L137" i="33"/>
  <c r="M137" i="33"/>
  <c r="O137" i="33"/>
  <c r="Q137" i="33"/>
  <c r="D138" i="33"/>
  <c r="E138" i="33"/>
  <c r="F138" i="33"/>
  <c r="G138" i="33"/>
  <c r="H138" i="33"/>
  <c r="K138" i="33"/>
  <c r="L138" i="33"/>
  <c r="M138" i="33"/>
  <c r="O138" i="33"/>
  <c r="Q138" i="33"/>
  <c r="R136" i="30"/>
  <c r="R137" i="30"/>
  <c r="R138" i="30"/>
  <c r="R136" i="31"/>
  <c r="R137" i="31"/>
  <c r="R138" i="31"/>
  <c r="P136" i="32"/>
  <c r="P137" i="32"/>
  <c r="P138" i="32"/>
  <c r="D195" i="16"/>
  <c r="E195" i="16"/>
  <c r="D196" i="16"/>
  <c r="E196" i="16"/>
  <c r="D197" i="16"/>
  <c r="E197" i="16"/>
  <c r="F198" i="25"/>
  <c r="E198" i="25"/>
  <c r="H198" i="26"/>
  <c r="G198" i="26"/>
  <c r="F198" i="26"/>
  <c r="E198" i="26"/>
  <c r="H198" i="19"/>
  <c r="G198" i="19"/>
  <c r="F198" i="19"/>
  <c r="E198" i="19"/>
  <c r="P135" i="33"/>
  <c r="P134" i="33"/>
  <c r="P133" i="33"/>
  <c r="P132" i="33"/>
  <c r="D133" i="33"/>
  <c r="E133" i="33"/>
  <c r="F133" i="33"/>
  <c r="G133" i="33"/>
  <c r="H133" i="33"/>
  <c r="K133" i="33"/>
  <c r="L133" i="33"/>
  <c r="M133" i="33"/>
  <c r="O133" i="33"/>
  <c r="Q133" i="33"/>
  <c r="D134" i="33"/>
  <c r="E134" i="33"/>
  <c r="F134" i="33"/>
  <c r="G134" i="33"/>
  <c r="H134" i="33"/>
  <c r="K134" i="33"/>
  <c r="L134" i="33"/>
  <c r="M134" i="33"/>
  <c r="O134" i="33"/>
  <c r="Q134" i="33"/>
  <c r="D135" i="33"/>
  <c r="E135" i="33"/>
  <c r="F135" i="33"/>
  <c r="G135" i="33"/>
  <c r="H135" i="33"/>
  <c r="K135" i="33"/>
  <c r="L135" i="33"/>
  <c r="M135" i="33"/>
  <c r="O135" i="33"/>
  <c r="Q135" i="33"/>
  <c r="D192" i="16"/>
  <c r="E192" i="16"/>
  <c r="D193" i="16"/>
  <c r="E193" i="16"/>
  <c r="D194" i="16"/>
  <c r="E194" i="16"/>
  <c r="R133" i="30"/>
  <c r="R134" i="30"/>
  <c r="R135" i="30"/>
  <c r="R133" i="31"/>
  <c r="R134" i="31"/>
  <c r="R135" i="31"/>
  <c r="P133" i="32"/>
  <c r="P134" i="32"/>
  <c r="P135" i="32"/>
  <c r="R159" i="33" l="1"/>
  <c r="Q159" i="33"/>
  <c r="M159" i="33"/>
  <c r="P159" i="33"/>
  <c r="F159" i="33"/>
  <c r="L159" i="33"/>
  <c r="G159" i="33"/>
  <c r="R158" i="33"/>
  <c r="D159" i="33"/>
  <c r="E159" i="33"/>
  <c r="D211" i="16"/>
  <c r="E211" i="16"/>
  <c r="R140" i="33"/>
  <c r="R141" i="33"/>
  <c r="R139" i="33"/>
  <c r="R136" i="33"/>
  <c r="R137" i="33"/>
  <c r="R138" i="33"/>
  <c r="R134" i="33"/>
  <c r="R135" i="33"/>
  <c r="R133" i="33"/>
  <c r="D130" i="33"/>
  <c r="E130" i="33"/>
  <c r="F130" i="33"/>
  <c r="G130" i="33"/>
  <c r="H130" i="33"/>
  <c r="K130" i="33"/>
  <c r="L130" i="33"/>
  <c r="M130" i="33"/>
  <c r="O130" i="33"/>
  <c r="Q130" i="33"/>
  <c r="D131" i="33"/>
  <c r="E131" i="33"/>
  <c r="F131" i="33"/>
  <c r="G131" i="33"/>
  <c r="H131" i="33"/>
  <c r="K131" i="33"/>
  <c r="L131" i="33"/>
  <c r="M131" i="33"/>
  <c r="O131" i="33"/>
  <c r="Q131" i="33"/>
  <c r="D132" i="33"/>
  <c r="E132" i="33"/>
  <c r="F132" i="33"/>
  <c r="G132" i="33"/>
  <c r="H132" i="33"/>
  <c r="K132" i="33"/>
  <c r="L132" i="33"/>
  <c r="M132" i="33"/>
  <c r="O132" i="33"/>
  <c r="Q132" i="33"/>
  <c r="D189" i="16"/>
  <c r="E189" i="16"/>
  <c r="D190" i="16"/>
  <c r="E190" i="16"/>
  <c r="D191" i="16"/>
  <c r="E191" i="16"/>
  <c r="R130" i="30"/>
  <c r="R131" i="30"/>
  <c r="R132" i="30"/>
  <c r="R130" i="31"/>
  <c r="R131" i="31"/>
  <c r="R132" i="31"/>
  <c r="P130" i="32"/>
  <c r="P131" i="32"/>
  <c r="P132" i="32"/>
  <c r="D127" i="33"/>
  <c r="E127" i="33"/>
  <c r="F127" i="33"/>
  <c r="G127" i="33"/>
  <c r="H127" i="33"/>
  <c r="K127" i="33"/>
  <c r="L127" i="33"/>
  <c r="M127" i="33"/>
  <c r="O127" i="33"/>
  <c r="Q127" i="33"/>
  <c r="D128" i="33"/>
  <c r="E128" i="33"/>
  <c r="F128" i="33"/>
  <c r="G128" i="33"/>
  <c r="H128" i="33"/>
  <c r="K128" i="33"/>
  <c r="L128" i="33"/>
  <c r="M128" i="33"/>
  <c r="O128" i="33"/>
  <c r="Q128" i="33"/>
  <c r="D129" i="33"/>
  <c r="E129" i="33"/>
  <c r="F129" i="33"/>
  <c r="G129" i="33"/>
  <c r="H129" i="33"/>
  <c r="K129" i="33"/>
  <c r="L129" i="33"/>
  <c r="M129" i="33"/>
  <c r="O129" i="33"/>
  <c r="Q129" i="33"/>
  <c r="R127" i="30"/>
  <c r="R128" i="30"/>
  <c r="R129" i="30"/>
  <c r="R127" i="31"/>
  <c r="R128" i="31"/>
  <c r="R129" i="31"/>
  <c r="P127" i="32"/>
  <c r="P128" i="32"/>
  <c r="P129" i="32"/>
  <c r="D186" i="16"/>
  <c r="E186" i="16"/>
  <c r="D187" i="16"/>
  <c r="E187" i="16"/>
  <c r="D188" i="16"/>
  <c r="E188" i="16"/>
  <c r="R131" i="33" l="1"/>
  <c r="R132" i="33"/>
  <c r="R130" i="33"/>
  <c r="R128" i="33"/>
  <c r="R129" i="33"/>
  <c r="R127" i="33"/>
  <c r="E198" i="16"/>
  <c r="D198" i="16"/>
  <c r="D124" i="33"/>
  <c r="E124" i="33"/>
  <c r="F124" i="33"/>
  <c r="G124" i="33"/>
  <c r="H124" i="33"/>
  <c r="K124" i="33"/>
  <c r="L124" i="33"/>
  <c r="M124" i="33"/>
  <c r="O124" i="33"/>
  <c r="Q124" i="33"/>
  <c r="D125" i="33"/>
  <c r="E125" i="33"/>
  <c r="F125" i="33"/>
  <c r="G125" i="33"/>
  <c r="H125" i="33"/>
  <c r="K125" i="33"/>
  <c r="L125" i="33"/>
  <c r="M125" i="33"/>
  <c r="O125" i="33"/>
  <c r="Q125" i="33"/>
  <c r="D126" i="33"/>
  <c r="E126" i="33"/>
  <c r="F126" i="33"/>
  <c r="G126" i="33"/>
  <c r="H126" i="33"/>
  <c r="K126" i="33"/>
  <c r="L126" i="33"/>
  <c r="M126" i="33"/>
  <c r="O126" i="33"/>
  <c r="Q126" i="33"/>
  <c r="R124" i="30"/>
  <c r="R125" i="30"/>
  <c r="R126" i="30"/>
  <c r="R124" i="31"/>
  <c r="R125" i="31"/>
  <c r="R126" i="31"/>
  <c r="P124" i="32"/>
  <c r="P125" i="32"/>
  <c r="P126" i="32"/>
  <c r="D182" i="16"/>
  <c r="E182" i="16"/>
  <c r="D183" i="16"/>
  <c r="E183" i="16"/>
  <c r="D184" i="16"/>
  <c r="E184" i="16"/>
  <c r="E196" i="20"/>
  <c r="F185" i="25"/>
  <c r="E185" i="25"/>
  <c r="H185" i="26"/>
  <c r="G185" i="26"/>
  <c r="F185" i="26"/>
  <c r="E185" i="26"/>
  <c r="H185" i="19"/>
  <c r="G185" i="19"/>
  <c r="F185" i="19"/>
  <c r="E185" i="19"/>
  <c r="R124" i="33" l="1"/>
  <c r="R125" i="33"/>
  <c r="R126" i="33"/>
  <c r="D185" i="16"/>
  <c r="E185" i="16"/>
  <c r="D121" i="33"/>
  <c r="E121" i="33"/>
  <c r="F121" i="33"/>
  <c r="G121" i="33"/>
  <c r="H121" i="33"/>
  <c r="K121" i="33"/>
  <c r="L121" i="33"/>
  <c r="M121" i="33"/>
  <c r="O121" i="33"/>
  <c r="Q121" i="33"/>
  <c r="D122" i="33"/>
  <c r="E122" i="33"/>
  <c r="F122" i="33"/>
  <c r="G122" i="33"/>
  <c r="H122" i="33"/>
  <c r="K122" i="33"/>
  <c r="L122" i="33"/>
  <c r="M122" i="33"/>
  <c r="O122" i="33"/>
  <c r="Q122" i="33"/>
  <c r="D123" i="33"/>
  <c r="E123" i="33"/>
  <c r="F123" i="33"/>
  <c r="G123" i="33"/>
  <c r="H123" i="33"/>
  <c r="K123" i="33"/>
  <c r="L123" i="33"/>
  <c r="M123" i="33"/>
  <c r="O123" i="33"/>
  <c r="Q123" i="33"/>
  <c r="D179" i="16"/>
  <c r="E179" i="16"/>
  <c r="D180" i="16"/>
  <c r="E180" i="16"/>
  <c r="D181" i="16"/>
  <c r="E181" i="16"/>
  <c r="R121" i="30"/>
  <c r="R122" i="30"/>
  <c r="R123" i="30"/>
  <c r="R121" i="31"/>
  <c r="R122" i="31"/>
  <c r="R123" i="31"/>
  <c r="P121" i="32"/>
  <c r="P122" i="32"/>
  <c r="P123" i="32"/>
  <c r="F196" i="20"/>
  <c r="R122" i="33" l="1"/>
  <c r="R121" i="33"/>
  <c r="R123" i="33"/>
  <c r="E178" i="16"/>
  <c r="D178" i="16"/>
  <c r="E177" i="16"/>
  <c r="D177" i="16"/>
  <c r="E176" i="16"/>
  <c r="D176" i="16"/>
  <c r="D118" i="33"/>
  <c r="E118" i="33"/>
  <c r="F118" i="33"/>
  <c r="G118" i="33"/>
  <c r="H118" i="33"/>
  <c r="K118" i="33"/>
  <c r="L118" i="33"/>
  <c r="M118" i="33"/>
  <c r="O118" i="33"/>
  <c r="Q118" i="33"/>
  <c r="D119" i="33"/>
  <c r="E119" i="33"/>
  <c r="F119" i="33"/>
  <c r="G119" i="33"/>
  <c r="H119" i="33"/>
  <c r="K119" i="33"/>
  <c r="L119" i="33"/>
  <c r="M119" i="33"/>
  <c r="O119" i="33"/>
  <c r="Q119" i="33"/>
  <c r="D120" i="33"/>
  <c r="E120" i="33"/>
  <c r="F120" i="33"/>
  <c r="G120" i="33"/>
  <c r="H120" i="33"/>
  <c r="K120" i="33"/>
  <c r="L120" i="33"/>
  <c r="M120" i="33"/>
  <c r="O120" i="33"/>
  <c r="Q120" i="33"/>
  <c r="P118" i="32"/>
  <c r="P119" i="32"/>
  <c r="P120" i="32"/>
  <c r="R118" i="31"/>
  <c r="R119" i="31"/>
  <c r="R120" i="31"/>
  <c r="R118" i="30"/>
  <c r="R119" i="30"/>
  <c r="R120" i="30"/>
  <c r="R120" i="33" l="1"/>
  <c r="R118" i="33"/>
  <c r="R119" i="33"/>
  <c r="D173" i="16"/>
  <c r="E173" i="16"/>
  <c r="D174" i="16"/>
  <c r="E174" i="16"/>
  <c r="D175" i="16"/>
  <c r="E175" i="16"/>
  <c r="D115" i="33"/>
  <c r="E115" i="33"/>
  <c r="F115" i="33"/>
  <c r="G115" i="33"/>
  <c r="H115" i="33"/>
  <c r="K115" i="33"/>
  <c r="L115" i="33"/>
  <c r="M115" i="33"/>
  <c r="O115" i="33"/>
  <c r="Q115" i="33"/>
  <c r="D116" i="33"/>
  <c r="E116" i="33"/>
  <c r="F116" i="33"/>
  <c r="G116" i="33"/>
  <c r="H116" i="33"/>
  <c r="K116" i="33"/>
  <c r="L116" i="33"/>
  <c r="M116" i="33"/>
  <c r="O116" i="33"/>
  <c r="Q116" i="33"/>
  <c r="D117" i="33"/>
  <c r="E117" i="33"/>
  <c r="F117" i="33"/>
  <c r="G117" i="33"/>
  <c r="H117" i="33"/>
  <c r="K117" i="33"/>
  <c r="L117" i="33"/>
  <c r="M117" i="33"/>
  <c r="O117" i="33"/>
  <c r="Q117" i="33"/>
  <c r="R115" i="30"/>
  <c r="R116" i="30"/>
  <c r="R117" i="30"/>
  <c r="R115" i="31"/>
  <c r="R116" i="31"/>
  <c r="R117" i="31"/>
  <c r="P115" i="32"/>
  <c r="P116" i="32"/>
  <c r="P117" i="32"/>
  <c r="R115" i="33" l="1"/>
  <c r="R117" i="33"/>
  <c r="R116" i="33"/>
  <c r="D112" i="33" l="1"/>
  <c r="E112" i="33"/>
  <c r="F112" i="33"/>
  <c r="G112" i="33"/>
  <c r="H112" i="33"/>
  <c r="K112" i="33"/>
  <c r="L112" i="33"/>
  <c r="M112" i="33"/>
  <c r="O112" i="33"/>
  <c r="Q112" i="33"/>
  <c r="D113" i="33"/>
  <c r="E113" i="33"/>
  <c r="F113" i="33"/>
  <c r="G113" i="33"/>
  <c r="H113" i="33"/>
  <c r="K113" i="33"/>
  <c r="L113" i="33"/>
  <c r="M113" i="33"/>
  <c r="O113" i="33"/>
  <c r="Q113" i="33"/>
  <c r="D114" i="33"/>
  <c r="E114" i="33"/>
  <c r="F114" i="33"/>
  <c r="G114" i="33"/>
  <c r="H114" i="33"/>
  <c r="K114" i="33"/>
  <c r="L114" i="33"/>
  <c r="M114" i="33"/>
  <c r="O114" i="33"/>
  <c r="Q114" i="33"/>
  <c r="F183" i="20"/>
  <c r="E183" i="20"/>
  <c r="R112" i="30"/>
  <c r="R113" i="30"/>
  <c r="R114" i="30"/>
  <c r="R112" i="31"/>
  <c r="R113" i="31"/>
  <c r="R114" i="31"/>
  <c r="P112" i="32"/>
  <c r="P113" i="32"/>
  <c r="P114" i="32"/>
  <c r="R114" i="33" l="1"/>
  <c r="R113" i="33"/>
  <c r="R112" i="33"/>
  <c r="D169" i="16"/>
  <c r="E169" i="16"/>
  <c r="D170" i="16"/>
  <c r="E170" i="16"/>
  <c r="D171" i="16"/>
  <c r="E171" i="16"/>
  <c r="F172" i="25"/>
  <c r="E172" i="25"/>
  <c r="H172" i="26"/>
  <c r="G172" i="26"/>
  <c r="F172" i="26"/>
  <c r="E172" i="26"/>
  <c r="H172" i="19"/>
  <c r="G172" i="19"/>
  <c r="F172" i="19"/>
  <c r="E172" i="19"/>
  <c r="D109" i="33" l="1"/>
  <c r="E109" i="33"/>
  <c r="F109" i="33"/>
  <c r="G109" i="33"/>
  <c r="H109" i="33"/>
  <c r="K109" i="33"/>
  <c r="L109" i="33"/>
  <c r="M109" i="33"/>
  <c r="O109" i="33"/>
  <c r="Q109" i="33"/>
  <c r="D110" i="33"/>
  <c r="E110" i="33"/>
  <c r="F110" i="33"/>
  <c r="G110" i="33"/>
  <c r="H110" i="33"/>
  <c r="K110" i="33"/>
  <c r="L110" i="33"/>
  <c r="M110" i="33"/>
  <c r="O110" i="33"/>
  <c r="Q110" i="33"/>
  <c r="D111" i="33"/>
  <c r="E111" i="33"/>
  <c r="F111" i="33"/>
  <c r="G111" i="33"/>
  <c r="H111" i="33"/>
  <c r="K111" i="33"/>
  <c r="L111" i="33"/>
  <c r="M111" i="33"/>
  <c r="O111" i="33"/>
  <c r="Q111" i="33"/>
  <c r="D166" i="16"/>
  <c r="E166" i="16"/>
  <c r="D167" i="16"/>
  <c r="E167" i="16"/>
  <c r="D168" i="16"/>
  <c r="E168" i="16"/>
  <c r="R109" i="30"/>
  <c r="R110" i="30"/>
  <c r="R111" i="30"/>
  <c r="R109" i="31"/>
  <c r="R110" i="31"/>
  <c r="R111" i="31"/>
  <c r="P109" i="32"/>
  <c r="P110" i="32"/>
  <c r="P111" i="32"/>
  <c r="R111" i="33" l="1"/>
  <c r="R110" i="33"/>
  <c r="R109" i="33"/>
  <c r="D106" i="33"/>
  <c r="E106" i="33"/>
  <c r="F106" i="33"/>
  <c r="G106" i="33"/>
  <c r="H106" i="33"/>
  <c r="K106" i="33"/>
  <c r="L106" i="33"/>
  <c r="M106" i="33"/>
  <c r="O106" i="33"/>
  <c r="Q106" i="33"/>
  <c r="D107" i="33"/>
  <c r="E107" i="33"/>
  <c r="F107" i="33"/>
  <c r="G107" i="33"/>
  <c r="H107" i="33"/>
  <c r="K107" i="33"/>
  <c r="L107" i="33"/>
  <c r="M107" i="33"/>
  <c r="O107" i="33"/>
  <c r="Q107" i="33"/>
  <c r="D108" i="33"/>
  <c r="E108" i="33"/>
  <c r="F108" i="33"/>
  <c r="G108" i="33"/>
  <c r="H108" i="33"/>
  <c r="K108" i="33"/>
  <c r="L108" i="33"/>
  <c r="M108" i="33"/>
  <c r="O108" i="33"/>
  <c r="Q108" i="33"/>
  <c r="D163" i="16"/>
  <c r="E163" i="16"/>
  <c r="D164" i="16"/>
  <c r="E164" i="16"/>
  <c r="D165" i="16"/>
  <c r="E165" i="16"/>
  <c r="R106" i="30"/>
  <c r="R107" i="30"/>
  <c r="R108" i="30"/>
  <c r="R106" i="31"/>
  <c r="R107" i="31"/>
  <c r="R108" i="31"/>
  <c r="P106" i="32"/>
  <c r="P107" i="32"/>
  <c r="P108" i="32"/>
  <c r="D172" i="16" l="1"/>
  <c r="R107" i="33"/>
  <c r="R106" i="33"/>
  <c r="R108" i="33"/>
  <c r="E172" i="16"/>
  <c r="E162" i="16"/>
  <c r="E161" i="16"/>
  <c r="E160" i="16"/>
  <c r="D162" i="16"/>
  <c r="D161" i="16"/>
  <c r="D160" i="16"/>
  <c r="Q105" i="33" l="1"/>
  <c r="O105" i="33"/>
  <c r="M105" i="33"/>
  <c r="L105" i="33"/>
  <c r="K105" i="33"/>
  <c r="H105" i="33"/>
  <c r="G105" i="33"/>
  <c r="F105" i="33"/>
  <c r="E105" i="33"/>
  <c r="D105" i="33"/>
  <c r="Q104" i="33"/>
  <c r="O104" i="33"/>
  <c r="M104" i="33"/>
  <c r="L104" i="33"/>
  <c r="K104" i="33"/>
  <c r="H104" i="33"/>
  <c r="G104" i="33"/>
  <c r="F104" i="33"/>
  <c r="E104" i="33"/>
  <c r="D104" i="33"/>
  <c r="Q103" i="33"/>
  <c r="O103" i="33"/>
  <c r="M103" i="33"/>
  <c r="L103" i="33"/>
  <c r="K103" i="33"/>
  <c r="H103" i="33"/>
  <c r="G103" i="33"/>
  <c r="F103" i="33"/>
  <c r="E103" i="33"/>
  <c r="D103" i="33"/>
  <c r="R103" i="30"/>
  <c r="R104" i="30"/>
  <c r="R105" i="30"/>
  <c r="R103" i="31"/>
  <c r="R104" i="31"/>
  <c r="R105" i="31"/>
  <c r="P103" i="32"/>
  <c r="P104" i="32"/>
  <c r="P105" i="32"/>
  <c r="R103" i="33" l="1"/>
  <c r="Q100" i="33"/>
  <c r="Q101" i="33"/>
  <c r="Q102" i="33"/>
  <c r="O100" i="33"/>
  <c r="O101" i="33"/>
  <c r="O102" i="33"/>
  <c r="M101" i="33"/>
  <c r="D100" i="33"/>
  <c r="E100" i="33"/>
  <c r="F100" i="33"/>
  <c r="G100" i="33"/>
  <c r="H100" i="33"/>
  <c r="K100" i="33"/>
  <c r="L100" i="33"/>
  <c r="M100" i="33"/>
  <c r="D101" i="33"/>
  <c r="E101" i="33"/>
  <c r="F101" i="33"/>
  <c r="G101" i="33"/>
  <c r="H101" i="33"/>
  <c r="K101" i="33"/>
  <c r="L101" i="33"/>
  <c r="D102" i="33"/>
  <c r="E102" i="33"/>
  <c r="F102" i="33"/>
  <c r="G102" i="33"/>
  <c r="H102" i="33"/>
  <c r="K102" i="33"/>
  <c r="L102" i="33"/>
  <c r="M102" i="33"/>
  <c r="D156" i="16"/>
  <c r="E156" i="16"/>
  <c r="D157" i="16"/>
  <c r="E157" i="16"/>
  <c r="D158" i="16"/>
  <c r="E158" i="16"/>
  <c r="F170" i="20"/>
  <c r="E170" i="20"/>
  <c r="E24" i="20" s="1"/>
  <c r="R100" i="30"/>
  <c r="R101" i="30"/>
  <c r="R102" i="30"/>
  <c r="F159" i="25"/>
  <c r="E159" i="25"/>
  <c r="R100" i="31"/>
  <c r="R101" i="31"/>
  <c r="R102" i="31"/>
  <c r="H159" i="26"/>
  <c r="G159" i="26"/>
  <c r="F159" i="26"/>
  <c r="E159" i="26"/>
  <c r="P100" i="32"/>
  <c r="P101" i="32"/>
  <c r="P102" i="32"/>
  <c r="H159" i="19"/>
  <c r="G159" i="19"/>
  <c r="F159" i="19"/>
  <c r="E159" i="19"/>
  <c r="R104" i="33" l="1"/>
  <c r="R101" i="33"/>
  <c r="R100" i="33"/>
  <c r="R102" i="33"/>
  <c r="D97" i="33"/>
  <c r="E97" i="33"/>
  <c r="F97" i="33"/>
  <c r="G97" i="33"/>
  <c r="H97" i="33"/>
  <c r="K97" i="33"/>
  <c r="L97" i="33"/>
  <c r="M97" i="33"/>
  <c r="Q97" i="33"/>
  <c r="D98" i="33"/>
  <c r="E98" i="33"/>
  <c r="F98" i="33"/>
  <c r="G98" i="33"/>
  <c r="H98" i="33"/>
  <c r="K98" i="33"/>
  <c r="L98" i="33"/>
  <c r="M98" i="33"/>
  <c r="Q98" i="33"/>
  <c r="D99" i="33"/>
  <c r="E99" i="33"/>
  <c r="F99" i="33"/>
  <c r="G99" i="33"/>
  <c r="H99" i="33"/>
  <c r="K99" i="33"/>
  <c r="L99" i="33"/>
  <c r="M99" i="33"/>
  <c r="Q99" i="33"/>
  <c r="R97" i="30"/>
  <c r="R98" i="30"/>
  <c r="R99" i="30"/>
  <c r="R97" i="31"/>
  <c r="R98" i="31"/>
  <c r="R99" i="31"/>
  <c r="P97" i="32"/>
  <c r="P98" i="32"/>
  <c r="P99" i="32"/>
  <c r="R97" i="33" l="1"/>
  <c r="R99" i="33"/>
  <c r="R98" i="33"/>
  <c r="D153" i="16" l="1"/>
  <c r="E153" i="16"/>
  <c r="D154" i="16"/>
  <c r="E154" i="16"/>
  <c r="D155" i="16"/>
  <c r="E155" i="16"/>
  <c r="D94" i="33" l="1"/>
  <c r="E94" i="33"/>
  <c r="F94" i="33"/>
  <c r="G94" i="33"/>
  <c r="H94" i="33"/>
  <c r="K94" i="33"/>
  <c r="L94" i="33"/>
  <c r="M94" i="33"/>
  <c r="Q94" i="33"/>
  <c r="D95" i="33"/>
  <c r="E95" i="33"/>
  <c r="F95" i="33"/>
  <c r="G95" i="33"/>
  <c r="H95" i="33"/>
  <c r="K95" i="33"/>
  <c r="L95" i="33"/>
  <c r="M95" i="33"/>
  <c r="Q95" i="33"/>
  <c r="D96" i="33"/>
  <c r="E96" i="33"/>
  <c r="F96" i="33"/>
  <c r="G96" i="33"/>
  <c r="H96" i="33"/>
  <c r="K96" i="33"/>
  <c r="L96" i="33"/>
  <c r="M96" i="33"/>
  <c r="Q96" i="33"/>
  <c r="E152" i="16"/>
  <c r="D152" i="16"/>
  <c r="E151" i="16"/>
  <c r="D151" i="16"/>
  <c r="E150" i="16"/>
  <c r="D150" i="16"/>
  <c r="R94" i="30"/>
  <c r="R95" i="30"/>
  <c r="R96" i="30"/>
  <c r="R94" i="31"/>
  <c r="R95" i="31"/>
  <c r="R96" i="31"/>
  <c r="P94" i="32"/>
  <c r="P95" i="32"/>
  <c r="P96" i="32"/>
  <c r="R96" i="33" l="1"/>
  <c r="R94" i="33"/>
  <c r="R95" i="33"/>
  <c r="D91" i="33"/>
  <c r="E91" i="33"/>
  <c r="F91" i="33"/>
  <c r="G91" i="33"/>
  <c r="H91" i="33"/>
  <c r="K91" i="33"/>
  <c r="L91" i="33"/>
  <c r="M91" i="33"/>
  <c r="Q91" i="33"/>
  <c r="D92" i="33"/>
  <c r="E92" i="33"/>
  <c r="F92" i="33"/>
  <c r="G92" i="33"/>
  <c r="H92" i="33"/>
  <c r="K92" i="33"/>
  <c r="L92" i="33"/>
  <c r="M92" i="33"/>
  <c r="Q92" i="33"/>
  <c r="D93" i="33"/>
  <c r="E93" i="33"/>
  <c r="F93" i="33"/>
  <c r="G93" i="33"/>
  <c r="H93" i="33"/>
  <c r="K93" i="33"/>
  <c r="L93" i="33"/>
  <c r="M93" i="33"/>
  <c r="Q93" i="33"/>
  <c r="D147" i="16"/>
  <c r="E147" i="16"/>
  <c r="D148" i="16"/>
  <c r="E148" i="16"/>
  <c r="D149" i="16"/>
  <c r="E149" i="16"/>
  <c r="R91" i="30"/>
  <c r="R92" i="30"/>
  <c r="R93" i="30"/>
  <c r="R91" i="31"/>
  <c r="R92" i="31"/>
  <c r="R93" i="31"/>
  <c r="P91" i="32"/>
  <c r="P92" i="32"/>
  <c r="P93" i="32"/>
  <c r="D159" i="16" l="1"/>
  <c r="R91" i="33"/>
  <c r="R92" i="33"/>
  <c r="R93" i="33"/>
  <c r="E159" i="16"/>
  <c r="D88" i="33"/>
  <c r="E88" i="33"/>
  <c r="F88" i="33"/>
  <c r="G88" i="33"/>
  <c r="H88" i="33"/>
  <c r="K88" i="33"/>
  <c r="L88" i="33"/>
  <c r="M88" i="33"/>
  <c r="Q88" i="33"/>
  <c r="D89" i="33"/>
  <c r="E89" i="33"/>
  <c r="F89" i="33"/>
  <c r="G89" i="33"/>
  <c r="H89" i="33"/>
  <c r="K89" i="33"/>
  <c r="L89" i="33"/>
  <c r="M89" i="33"/>
  <c r="Q89" i="33"/>
  <c r="D90" i="33"/>
  <c r="E90" i="33"/>
  <c r="F90" i="33"/>
  <c r="G90" i="33"/>
  <c r="H90" i="33"/>
  <c r="K90" i="33"/>
  <c r="L90" i="33"/>
  <c r="M90" i="33"/>
  <c r="Q90" i="33"/>
  <c r="D143" i="16"/>
  <c r="E143" i="16"/>
  <c r="D144" i="16"/>
  <c r="E144" i="16"/>
  <c r="D145" i="16"/>
  <c r="E145" i="16"/>
  <c r="F157" i="20"/>
  <c r="E157" i="20"/>
  <c r="R88" i="30"/>
  <c r="R89" i="30"/>
  <c r="R90" i="30"/>
  <c r="F146" i="25"/>
  <c r="E146" i="25"/>
  <c r="R88" i="31"/>
  <c r="R89" i="31"/>
  <c r="R90" i="31"/>
  <c r="H146" i="26"/>
  <c r="G146" i="26"/>
  <c r="F146" i="26"/>
  <c r="E146" i="26"/>
  <c r="P88" i="32"/>
  <c r="P89" i="32"/>
  <c r="P90" i="32"/>
  <c r="H146" i="19"/>
  <c r="G146" i="19"/>
  <c r="F146" i="19"/>
  <c r="E146" i="19"/>
  <c r="R105" i="33" l="1"/>
  <c r="E23" i="20"/>
  <c r="R89" i="33"/>
  <c r="R88" i="33"/>
  <c r="R90" i="33"/>
  <c r="D85" i="33"/>
  <c r="E85" i="33"/>
  <c r="F85" i="33"/>
  <c r="G85" i="33"/>
  <c r="H85" i="33"/>
  <c r="K85" i="33"/>
  <c r="L85" i="33"/>
  <c r="M85" i="33"/>
  <c r="Q85" i="33"/>
  <c r="D86" i="33"/>
  <c r="E86" i="33"/>
  <c r="F86" i="33"/>
  <c r="G86" i="33"/>
  <c r="H86" i="33"/>
  <c r="K86" i="33"/>
  <c r="L86" i="33"/>
  <c r="M86" i="33"/>
  <c r="Q86" i="33"/>
  <c r="D87" i="33"/>
  <c r="E87" i="33"/>
  <c r="F87" i="33"/>
  <c r="G87" i="33"/>
  <c r="H87" i="33"/>
  <c r="K87" i="33"/>
  <c r="L87" i="33"/>
  <c r="M87" i="33"/>
  <c r="Q87" i="33"/>
  <c r="D140" i="16"/>
  <c r="E140" i="16"/>
  <c r="D141" i="16"/>
  <c r="E141" i="16"/>
  <c r="D142" i="16"/>
  <c r="E142" i="16"/>
  <c r="R85" i="30"/>
  <c r="R86" i="30"/>
  <c r="R87" i="30"/>
  <c r="R85" i="31"/>
  <c r="R86" i="31"/>
  <c r="R87" i="31"/>
  <c r="P85" i="32"/>
  <c r="P86" i="32"/>
  <c r="P87" i="32"/>
  <c r="E146" i="16"/>
  <c r="D137" i="16"/>
  <c r="E137" i="16"/>
  <c r="D138" i="16"/>
  <c r="E138" i="16"/>
  <c r="D139" i="16"/>
  <c r="E139" i="16"/>
  <c r="Q84" i="33"/>
  <c r="M84" i="33"/>
  <c r="L84" i="33"/>
  <c r="K84" i="33"/>
  <c r="H84" i="33"/>
  <c r="G84" i="33"/>
  <c r="F84" i="33"/>
  <c r="E84" i="33"/>
  <c r="D84" i="33"/>
  <c r="Q83" i="33"/>
  <c r="M83" i="33"/>
  <c r="L83" i="33"/>
  <c r="K83" i="33"/>
  <c r="H83" i="33"/>
  <c r="G83" i="33"/>
  <c r="F83" i="33"/>
  <c r="E83" i="33"/>
  <c r="D83" i="33"/>
  <c r="Q82" i="33"/>
  <c r="M82" i="33"/>
  <c r="L82" i="33"/>
  <c r="K82" i="33"/>
  <c r="H82" i="33"/>
  <c r="G82" i="33"/>
  <c r="F82" i="33"/>
  <c r="E82" i="33"/>
  <c r="D82" i="33"/>
  <c r="R82" i="30"/>
  <c r="R83" i="30"/>
  <c r="R84" i="30"/>
  <c r="R82" i="31"/>
  <c r="R83" i="31"/>
  <c r="R84" i="31"/>
  <c r="P82" i="32"/>
  <c r="P83" i="32"/>
  <c r="P84" i="32"/>
  <c r="M79" i="33"/>
  <c r="M80" i="33"/>
  <c r="M81" i="33"/>
  <c r="M67" i="33"/>
  <c r="M68" i="33"/>
  <c r="M69" i="33"/>
  <c r="M70" i="33"/>
  <c r="M71" i="33"/>
  <c r="M72" i="33"/>
  <c r="H79" i="33"/>
  <c r="H80" i="33"/>
  <c r="H81" i="33"/>
  <c r="H67" i="33"/>
  <c r="H68" i="33"/>
  <c r="H69" i="33"/>
  <c r="H70" i="33"/>
  <c r="H71" i="33"/>
  <c r="H72" i="33"/>
  <c r="D79" i="33"/>
  <c r="E79" i="33"/>
  <c r="F79" i="33"/>
  <c r="G79" i="33"/>
  <c r="K79" i="33"/>
  <c r="L79" i="33"/>
  <c r="Q79" i="33"/>
  <c r="D80" i="33"/>
  <c r="D81" i="33"/>
  <c r="D67" i="33"/>
  <c r="D68" i="33"/>
  <c r="D69" i="33"/>
  <c r="D70" i="33"/>
  <c r="D71" i="33"/>
  <c r="D72" i="33"/>
  <c r="E80" i="33"/>
  <c r="E81" i="33"/>
  <c r="E67" i="33"/>
  <c r="E68" i="33"/>
  <c r="E69" i="33"/>
  <c r="E70" i="33"/>
  <c r="E71" i="33"/>
  <c r="E72" i="33"/>
  <c r="F80" i="33"/>
  <c r="F81" i="33"/>
  <c r="F67" i="33"/>
  <c r="F68" i="33"/>
  <c r="F69" i="33"/>
  <c r="F70" i="33"/>
  <c r="F71" i="33"/>
  <c r="F72" i="33"/>
  <c r="G80" i="33"/>
  <c r="G81" i="33"/>
  <c r="G67" i="33"/>
  <c r="G68" i="33"/>
  <c r="G69" i="33"/>
  <c r="G70" i="33"/>
  <c r="G71" i="33"/>
  <c r="G72" i="33"/>
  <c r="K80" i="33"/>
  <c r="L80" i="33"/>
  <c r="Q80" i="33"/>
  <c r="Q81" i="33"/>
  <c r="Q67" i="33"/>
  <c r="Q68" i="33"/>
  <c r="Q69" i="33"/>
  <c r="Q70" i="33"/>
  <c r="Q71" i="33"/>
  <c r="Q72" i="33"/>
  <c r="K81" i="33"/>
  <c r="L81" i="33"/>
  <c r="D134" i="16"/>
  <c r="E134" i="16"/>
  <c r="D135" i="16"/>
  <c r="E135" i="16"/>
  <c r="D136" i="16"/>
  <c r="E136" i="16"/>
  <c r="R79" i="30"/>
  <c r="R80" i="30"/>
  <c r="R81" i="30"/>
  <c r="R79" i="31"/>
  <c r="R80" i="31"/>
  <c r="R81" i="31"/>
  <c r="P79" i="32"/>
  <c r="P80" i="32"/>
  <c r="P81" i="32"/>
  <c r="L67" i="33"/>
  <c r="L68" i="33"/>
  <c r="L69" i="33"/>
  <c r="L70" i="33"/>
  <c r="L71" i="33"/>
  <c r="L72" i="33"/>
  <c r="K67" i="33"/>
  <c r="K68" i="33"/>
  <c r="K69" i="33"/>
  <c r="K70" i="33"/>
  <c r="K71" i="33"/>
  <c r="K72" i="33"/>
  <c r="D121" i="16"/>
  <c r="D122" i="16"/>
  <c r="D123" i="16"/>
  <c r="D124" i="16"/>
  <c r="D125" i="16"/>
  <c r="D126" i="16"/>
  <c r="E121" i="16"/>
  <c r="E122" i="16"/>
  <c r="E123" i="16"/>
  <c r="E124" i="16"/>
  <c r="E125" i="16"/>
  <c r="E126" i="16"/>
  <c r="Q78" i="33"/>
  <c r="M78" i="33"/>
  <c r="L78" i="33"/>
  <c r="K78" i="33"/>
  <c r="I78" i="33"/>
  <c r="H78" i="33"/>
  <c r="G78" i="33"/>
  <c r="F78" i="33"/>
  <c r="E78" i="33"/>
  <c r="D78" i="33"/>
  <c r="Q77" i="33"/>
  <c r="M77" i="33"/>
  <c r="L77" i="33"/>
  <c r="K77" i="33"/>
  <c r="I77" i="33"/>
  <c r="H77" i="33"/>
  <c r="G77" i="33"/>
  <c r="F77" i="33"/>
  <c r="E77" i="33"/>
  <c r="D77" i="33"/>
  <c r="Q76" i="33"/>
  <c r="M76" i="33"/>
  <c r="L76" i="33"/>
  <c r="K76" i="33"/>
  <c r="I76" i="33"/>
  <c r="H76" i="33"/>
  <c r="G76" i="33"/>
  <c r="F76" i="33"/>
  <c r="E76" i="33"/>
  <c r="D76" i="33"/>
  <c r="I67" i="33"/>
  <c r="I68" i="33"/>
  <c r="I69" i="33"/>
  <c r="I70" i="33"/>
  <c r="I71" i="33"/>
  <c r="I72" i="33"/>
  <c r="D130" i="16"/>
  <c r="E130" i="16"/>
  <c r="D131" i="16"/>
  <c r="E131" i="16"/>
  <c r="D132" i="16"/>
  <c r="E132" i="16"/>
  <c r="F144" i="20"/>
  <c r="E144" i="20"/>
  <c r="E22" i="20" s="1"/>
  <c r="R76" i="30"/>
  <c r="R77" i="30"/>
  <c r="R78" i="30"/>
  <c r="F133" i="25"/>
  <c r="E133" i="25"/>
  <c r="R76" i="31"/>
  <c r="R77" i="31"/>
  <c r="R78" i="31"/>
  <c r="H133" i="26"/>
  <c r="G133" i="26"/>
  <c r="F133" i="26"/>
  <c r="E133" i="26"/>
  <c r="P76" i="32"/>
  <c r="P77" i="32"/>
  <c r="P78" i="32"/>
  <c r="H133" i="19"/>
  <c r="G133" i="19"/>
  <c r="F133" i="19"/>
  <c r="E133" i="19"/>
  <c r="D73" i="33"/>
  <c r="E73" i="33"/>
  <c r="F73" i="33"/>
  <c r="G73" i="33"/>
  <c r="H73" i="33"/>
  <c r="I73" i="33"/>
  <c r="K73" i="33"/>
  <c r="L73" i="33"/>
  <c r="M73" i="33"/>
  <c r="Q73" i="33"/>
  <c r="D74" i="33"/>
  <c r="E74" i="33"/>
  <c r="F74" i="33"/>
  <c r="G74" i="33"/>
  <c r="H74" i="33"/>
  <c r="I74" i="33"/>
  <c r="K74" i="33"/>
  <c r="L74" i="33"/>
  <c r="M74" i="33"/>
  <c r="Q74" i="33"/>
  <c r="D75" i="33"/>
  <c r="E75" i="33"/>
  <c r="F75" i="33"/>
  <c r="G75" i="33"/>
  <c r="H75" i="33"/>
  <c r="I75" i="33"/>
  <c r="K75" i="33"/>
  <c r="L75" i="33"/>
  <c r="M75" i="33"/>
  <c r="Q75" i="33"/>
  <c r="D127" i="16"/>
  <c r="E127" i="16"/>
  <c r="D128" i="16"/>
  <c r="E128" i="16"/>
  <c r="D129" i="16"/>
  <c r="E129" i="16"/>
  <c r="R73" i="30"/>
  <c r="R74" i="30"/>
  <c r="R75" i="30"/>
  <c r="R73" i="31"/>
  <c r="R74" i="31"/>
  <c r="R75" i="31"/>
  <c r="P73" i="32"/>
  <c r="P74" i="32"/>
  <c r="P75" i="32"/>
  <c r="Q66" i="33"/>
  <c r="M66" i="33"/>
  <c r="L66" i="33"/>
  <c r="K66" i="33"/>
  <c r="I66" i="33"/>
  <c r="H66" i="33"/>
  <c r="G66" i="33"/>
  <c r="F66" i="33"/>
  <c r="E66" i="33"/>
  <c r="D66" i="33"/>
  <c r="Q65" i="33"/>
  <c r="M65" i="33"/>
  <c r="L65" i="33"/>
  <c r="K65" i="33"/>
  <c r="I65" i="33"/>
  <c r="H65" i="33"/>
  <c r="G65" i="33"/>
  <c r="F65" i="33"/>
  <c r="E65" i="33"/>
  <c r="D65" i="33"/>
  <c r="Q64" i="33"/>
  <c r="M64" i="33"/>
  <c r="L64" i="33"/>
  <c r="K64" i="33"/>
  <c r="I64" i="33"/>
  <c r="H64" i="33"/>
  <c r="G64" i="33"/>
  <c r="F64" i="33"/>
  <c r="E64" i="33"/>
  <c r="D64" i="33"/>
  <c r="Q63" i="33"/>
  <c r="M63" i="33"/>
  <c r="L63" i="33"/>
  <c r="K63" i="33"/>
  <c r="I63" i="33"/>
  <c r="H63" i="33"/>
  <c r="G63" i="33"/>
  <c r="F63" i="33"/>
  <c r="E63" i="33"/>
  <c r="D63" i="33"/>
  <c r="Q62" i="33"/>
  <c r="M62" i="33"/>
  <c r="L62" i="33"/>
  <c r="K62" i="33"/>
  <c r="I62" i="33"/>
  <c r="H62" i="33"/>
  <c r="G62" i="33"/>
  <c r="F62" i="33"/>
  <c r="E62" i="33"/>
  <c r="D62" i="33"/>
  <c r="Q61" i="33"/>
  <c r="M61" i="33"/>
  <c r="L61" i="33"/>
  <c r="K61" i="33"/>
  <c r="I61" i="33"/>
  <c r="H61" i="33"/>
  <c r="G61" i="33"/>
  <c r="F61" i="33"/>
  <c r="E61" i="33"/>
  <c r="D61" i="33"/>
  <c r="Q60" i="33"/>
  <c r="M60" i="33"/>
  <c r="L60" i="33"/>
  <c r="K60" i="33"/>
  <c r="I60" i="33"/>
  <c r="H60" i="33"/>
  <c r="G60" i="33"/>
  <c r="F60" i="33"/>
  <c r="E60" i="33"/>
  <c r="D60" i="33"/>
  <c r="Q59" i="33"/>
  <c r="M59" i="33"/>
  <c r="L59" i="33"/>
  <c r="K59" i="33"/>
  <c r="I59" i="33"/>
  <c r="H59" i="33"/>
  <c r="G59" i="33"/>
  <c r="F59" i="33"/>
  <c r="E59" i="33"/>
  <c r="D59" i="33"/>
  <c r="Q58" i="33"/>
  <c r="M58" i="33"/>
  <c r="L58" i="33"/>
  <c r="K58" i="33"/>
  <c r="I58" i="33"/>
  <c r="H58" i="33"/>
  <c r="G58" i="33"/>
  <c r="F58" i="33"/>
  <c r="E58" i="33"/>
  <c r="D58" i="33"/>
  <c r="Q57" i="33"/>
  <c r="M57" i="33"/>
  <c r="L57" i="33"/>
  <c r="K57" i="33"/>
  <c r="I57" i="33"/>
  <c r="H57" i="33"/>
  <c r="G57" i="33"/>
  <c r="F57" i="33"/>
  <c r="E57" i="33"/>
  <c r="D57" i="33"/>
  <c r="Q56" i="33"/>
  <c r="M56" i="33"/>
  <c r="L56" i="33"/>
  <c r="K56" i="33"/>
  <c r="I56" i="33"/>
  <c r="H56" i="33"/>
  <c r="G56" i="33"/>
  <c r="F56" i="33"/>
  <c r="E56" i="33"/>
  <c r="D56" i="33"/>
  <c r="Q55" i="33"/>
  <c r="M55" i="33"/>
  <c r="L55" i="33"/>
  <c r="K55" i="33"/>
  <c r="I55" i="33"/>
  <c r="H55" i="33"/>
  <c r="G55" i="33"/>
  <c r="F55" i="33"/>
  <c r="E55" i="33"/>
  <c r="D55" i="33"/>
  <c r="Q54" i="33"/>
  <c r="M54" i="33"/>
  <c r="L54" i="33"/>
  <c r="K54" i="33"/>
  <c r="I54" i="33"/>
  <c r="H54" i="33"/>
  <c r="G54" i="33"/>
  <c r="F54" i="33"/>
  <c r="E54" i="33"/>
  <c r="D54" i="33"/>
  <c r="Q53" i="33"/>
  <c r="M53" i="33"/>
  <c r="L53" i="33"/>
  <c r="K53" i="33"/>
  <c r="I53" i="33"/>
  <c r="H53" i="33"/>
  <c r="G53" i="33"/>
  <c r="F53" i="33"/>
  <c r="E53" i="33"/>
  <c r="D53" i="33"/>
  <c r="Q52" i="33"/>
  <c r="M52" i="33"/>
  <c r="L52" i="33"/>
  <c r="K52" i="33"/>
  <c r="I52" i="33"/>
  <c r="H52" i="33"/>
  <c r="G52" i="33"/>
  <c r="F52" i="33"/>
  <c r="E52" i="33"/>
  <c r="D52" i="33"/>
  <c r="Q51" i="33"/>
  <c r="M51" i="33"/>
  <c r="L51" i="33"/>
  <c r="K51" i="33"/>
  <c r="I51" i="33"/>
  <c r="H51" i="33"/>
  <c r="G51" i="33"/>
  <c r="F51" i="33"/>
  <c r="E51" i="33"/>
  <c r="D51" i="33"/>
  <c r="Q50" i="33"/>
  <c r="M50" i="33"/>
  <c r="L50" i="33"/>
  <c r="K50" i="33"/>
  <c r="I50" i="33"/>
  <c r="H50" i="33"/>
  <c r="G50" i="33"/>
  <c r="F50" i="33"/>
  <c r="E50" i="33"/>
  <c r="D50" i="33"/>
  <c r="Q49" i="33"/>
  <c r="M49" i="33"/>
  <c r="L49" i="33"/>
  <c r="K49" i="33"/>
  <c r="I49" i="33"/>
  <c r="H49" i="33"/>
  <c r="G49" i="33"/>
  <c r="F49" i="33"/>
  <c r="E49" i="33"/>
  <c r="D49" i="33"/>
  <c r="Q48" i="33"/>
  <c r="M48" i="33"/>
  <c r="L48" i="33"/>
  <c r="K48" i="33"/>
  <c r="I48" i="33"/>
  <c r="H48" i="33"/>
  <c r="G48" i="33"/>
  <c r="F48" i="33"/>
  <c r="E48" i="33"/>
  <c r="D48" i="33"/>
  <c r="Q47" i="33"/>
  <c r="M47" i="33"/>
  <c r="L47" i="33"/>
  <c r="K47" i="33"/>
  <c r="I47" i="33"/>
  <c r="H47" i="33"/>
  <c r="G47" i="33"/>
  <c r="F47" i="33"/>
  <c r="E47" i="33"/>
  <c r="D47" i="33"/>
  <c r="Q46" i="33"/>
  <c r="M46" i="33"/>
  <c r="L46" i="33"/>
  <c r="K46" i="33"/>
  <c r="I46" i="33"/>
  <c r="H46" i="33"/>
  <c r="G46" i="33"/>
  <c r="F46" i="33"/>
  <c r="E46" i="33"/>
  <c r="D46" i="33"/>
  <c r="Q45" i="33"/>
  <c r="M45" i="33"/>
  <c r="L45" i="33"/>
  <c r="K45" i="33"/>
  <c r="I45" i="33"/>
  <c r="H45" i="33"/>
  <c r="G45" i="33"/>
  <c r="F45" i="33"/>
  <c r="E45" i="33"/>
  <c r="D45" i="33"/>
  <c r="Q44" i="33"/>
  <c r="M44" i="33"/>
  <c r="L44" i="33"/>
  <c r="K44" i="33"/>
  <c r="I44" i="33"/>
  <c r="H44" i="33"/>
  <c r="G44" i="33"/>
  <c r="F44" i="33"/>
  <c r="E44" i="33"/>
  <c r="D44" i="33"/>
  <c r="Q43" i="33"/>
  <c r="M43" i="33"/>
  <c r="L43" i="33"/>
  <c r="K43" i="33"/>
  <c r="I43" i="33"/>
  <c r="H43" i="33"/>
  <c r="G43" i="33"/>
  <c r="F43" i="33"/>
  <c r="E43" i="33"/>
  <c r="D43" i="33"/>
  <c r="Q42" i="33"/>
  <c r="M42" i="33"/>
  <c r="L42" i="33"/>
  <c r="K42" i="33"/>
  <c r="J42" i="33"/>
  <c r="I42" i="33"/>
  <c r="H42" i="33"/>
  <c r="G42" i="33"/>
  <c r="F42" i="33"/>
  <c r="E42" i="33"/>
  <c r="D42" i="33"/>
  <c r="Q41" i="33"/>
  <c r="M41" i="33"/>
  <c r="L41" i="33"/>
  <c r="K41" i="33"/>
  <c r="J41" i="33"/>
  <c r="I41" i="33"/>
  <c r="H41" i="33"/>
  <c r="G41" i="33"/>
  <c r="F41" i="33"/>
  <c r="E41" i="33"/>
  <c r="D41" i="33"/>
  <c r="Q40" i="33"/>
  <c r="M40" i="33"/>
  <c r="L40" i="33"/>
  <c r="K40" i="33"/>
  <c r="J40" i="33"/>
  <c r="I40" i="33"/>
  <c r="H40" i="33"/>
  <c r="G40" i="33"/>
  <c r="F40" i="33"/>
  <c r="E40" i="33"/>
  <c r="D40" i="33"/>
  <c r="Q39" i="33"/>
  <c r="M39" i="33"/>
  <c r="L39" i="33"/>
  <c r="K39" i="33"/>
  <c r="J39" i="33"/>
  <c r="I39" i="33"/>
  <c r="H39" i="33"/>
  <c r="G39" i="33"/>
  <c r="F39" i="33"/>
  <c r="E39" i="33"/>
  <c r="D39" i="33"/>
  <c r="Q38" i="33"/>
  <c r="M38" i="33"/>
  <c r="L38" i="33"/>
  <c r="K38" i="33"/>
  <c r="J38" i="33"/>
  <c r="I38" i="33"/>
  <c r="H38" i="33"/>
  <c r="G38" i="33"/>
  <c r="F38" i="33"/>
  <c r="E38" i="33"/>
  <c r="D38" i="33"/>
  <c r="Q37" i="33"/>
  <c r="M37" i="33"/>
  <c r="L37" i="33"/>
  <c r="K37" i="33"/>
  <c r="J37" i="33"/>
  <c r="I37" i="33"/>
  <c r="H37" i="33"/>
  <c r="G37" i="33"/>
  <c r="F37" i="33"/>
  <c r="E37" i="33"/>
  <c r="D37" i="33"/>
  <c r="Q36" i="33"/>
  <c r="M36" i="33"/>
  <c r="L36" i="33"/>
  <c r="K36" i="33"/>
  <c r="J36" i="33"/>
  <c r="I36" i="33"/>
  <c r="H36" i="33"/>
  <c r="G36" i="33"/>
  <c r="F36" i="33"/>
  <c r="E36" i="33"/>
  <c r="D36" i="33"/>
  <c r="Q35" i="33"/>
  <c r="M35" i="33"/>
  <c r="L35" i="33"/>
  <c r="K35" i="33"/>
  <c r="J35" i="33"/>
  <c r="I35" i="33"/>
  <c r="H35" i="33"/>
  <c r="G35" i="33"/>
  <c r="F35" i="33"/>
  <c r="E35" i="33"/>
  <c r="D35" i="33"/>
  <c r="Q34" i="33"/>
  <c r="M34" i="33"/>
  <c r="L34" i="33"/>
  <c r="K34" i="33"/>
  <c r="J34" i="33"/>
  <c r="I34" i="33"/>
  <c r="H34" i="33"/>
  <c r="G34" i="33"/>
  <c r="F34" i="33"/>
  <c r="E34" i="33"/>
  <c r="D34" i="33"/>
  <c r="Q33" i="33"/>
  <c r="M33" i="33"/>
  <c r="L33" i="33"/>
  <c r="K33" i="33"/>
  <c r="J33" i="33"/>
  <c r="I33" i="33"/>
  <c r="H33" i="33"/>
  <c r="G33" i="33"/>
  <c r="F33" i="33"/>
  <c r="E33" i="33"/>
  <c r="D33" i="33"/>
  <c r="Q32" i="33"/>
  <c r="M32" i="33"/>
  <c r="L32" i="33"/>
  <c r="K32" i="33"/>
  <c r="J32" i="33"/>
  <c r="I32" i="33"/>
  <c r="H32" i="33"/>
  <c r="G32" i="33"/>
  <c r="F32" i="33"/>
  <c r="E32" i="33"/>
  <c r="D32" i="33"/>
  <c r="Q31" i="33"/>
  <c r="M31" i="33"/>
  <c r="L31" i="33"/>
  <c r="K31" i="33"/>
  <c r="J31" i="33"/>
  <c r="I31" i="33"/>
  <c r="H31" i="33"/>
  <c r="G31" i="33"/>
  <c r="F31" i="33"/>
  <c r="E31" i="33"/>
  <c r="D31" i="33"/>
  <c r="Q30" i="33"/>
  <c r="N30" i="33"/>
  <c r="M30" i="33"/>
  <c r="L30" i="33"/>
  <c r="K30" i="33"/>
  <c r="J30" i="33"/>
  <c r="I30" i="33"/>
  <c r="H30" i="33"/>
  <c r="G30" i="33"/>
  <c r="F30" i="33"/>
  <c r="E30" i="33"/>
  <c r="D30" i="33"/>
  <c r="Q29" i="33"/>
  <c r="N29" i="33"/>
  <c r="M29" i="33"/>
  <c r="L29" i="33"/>
  <c r="K29" i="33"/>
  <c r="J29" i="33"/>
  <c r="I29" i="33"/>
  <c r="H29" i="33"/>
  <c r="G29" i="33"/>
  <c r="F29" i="33"/>
  <c r="E29" i="33"/>
  <c r="D29" i="33"/>
  <c r="Q28" i="33"/>
  <c r="N28" i="33"/>
  <c r="M28" i="33"/>
  <c r="L28" i="33"/>
  <c r="K28" i="33"/>
  <c r="J28" i="33"/>
  <c r="I28" i="33"/>
  <c r="H28" i="33"/>
  <c r="G28" i="33"/>
  <c r="F28" i="33"/>
  <c r="E28" i="33"/>
  <c r="D28" i="33"/>
  <c r="Q27" i="33"/>
  <c r="N27" i="33"/>
  <c r="M27" i="33"/>
  <c r="L27" i="33"/>
  <c r="K27" i="33"/>
  <c r="J27" i="33"/>
  <c r="I27" i="33"/>
  <c r="H27" i="33"/>
  <c r="G27" i="33"/>
  <c r="F27" i="33"/>
  <c r="E27" i="33"/>
  <c r="D27" i="33"/>
  <c r="Q26" i="33"/>
  <c r="N26" i="33"/>
  <c r="M26" i="33"/>
  <c r="L26" i="33"/>
  <c r="K26" i="33"/>
  <c r="J26" i="33"/>
  <c r="I26" i="33"/>
  <c r="H26" i="33"/>
  <c r="G26" i="33"/>
  <c r="F26" i="33"/>
  <c r="E26" i="33"/>
  <c r="D26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Q24" i="33"/>
  <c r="N24" i="33"/>
  <c r="M24" i="33"/>
  <c r="L24" i="33"/>
  <c r="K24" i="33"/>
  <c r="J24" i="33"/>
  <c r="I24" i="33"/>
  <c r="H24" i="33"/>
  <c r="G24" i="33"/>
  <c r="F24" i="33"/>
  <c r="E24" i="33"/>
  <c r="D24" i="33"/>
  <c r="Q23" i="33"/>
  <c r="N23" i="33"/>
  <c r="M23" i="33"/>
  <c r="L23" i="33"/>
  <c r="K23" i="33"/>
  <c r="J23" i="33"/>
  <c r="I23" i="33"/>
  <c r="H23" i="33"/>
  <c r="G23" i="33"/>
  <c r="F23" i="33"/>
  <c r="E23" i="33"/>
  <c r="D23" i="33"/>
  <c r="Q22" i="33"/>
  <c r="N22" i="33"/>
  <c r="M22" i="33"/>
  <c r="L22" i="33"/>
  <c r="K22" i="33"/>
  <c r="J22" i="33"/>
  <c r="I22" i="33"/>
  <c r="H22" i="33"/>
  <c r="G22" i="33"/>
  <c r="F22" i="33"/>
  <c r="E22" i="33"/>
  <c r="D22" i="33"/>
  <c r="Q21" i="33"/>
  <c r="N21" i="33"/>
  <c r="M21" i="33"/>
  <c r="L21" i="33"/>
  <c r="K21" i="33"/>
  <c r="J21" i="33"/>
  <c r="I21" i="33"/>
  <c r="H21" i="33"/>
  <c r="G21" i="33"/>
  <c r="F21" i="33"/>
  <c r="E21" i="33"/>
  <c r="D21" i="33"/>
  <c r="Q20" i="33"/>
  <c r="N20" i="33"/>
  <c r="M20" i="33"/>
  <c r="L20" i="33"/>
  <c r="K20" i="33"/>
  <c r="J20" i="33"/>
  <c r="I20" i="33"/>
  <c r="H20" i="33"/>
  <c r="G20" i="33"/>
  <c r="F20" i="33"/>
  <c r="E20" i="33"/>
  <c r="D20" i="33"/>
  <c r="Q19" i="33"/>
  <c r="N19" i="33"/>
  <c r="M19" i="33"/>
  <c r="L19" i="33"/>
  <c r="K19" i="33"/>
  <c r="J19" i="33"/>
  <c r="I19" i="33"/>
  <c r="H19" i="33"/>
  <c r="G19" i="33"/>
  <c r="F19" i="33"/>
  <c r="E19" i="33"/>
  <c r="D19" i="33"/>
  <c r="Q18" i="33"/>
  <c r="N18" i="33"/>
  <c r="M18" i="33"/>
  <c r="L18" i="33"/>
  <c r="K18" i="33"/>
  <c r="J18" i="33"/>
  <c r="I18" i="33"/>
  <c r="H18" i="33"/>
  <c r="G18" i="33"/>
  <c r="F18" i="33"/>
  <c r="E18" i="33"/>
  <c r="D18" i="33"/>
  <c r="Q17" i="33"/>
  <c r="N17" i="33"/>
  <c r="M17" i="33"/>
  <c r="L17" i="33"/>
  <c r="K17" i="33"/>
  <c r="J17" i="33"/>
  <c r="I17" i="33"/>
  <c r="H17" i="33"/>
  <c r="G17" i="33"/>
  <c r="F17" i="33"/>
  <c r="E17" i="33"/>
  <c r="D17" i="33"/>
  <c r="Q16" i="33"/>
  <c r="N16" i="33"/>
  <c r="M16" i="33"/>
  <c r="L16" i="33"/>
  <c r="K16" i="33"/>
  <c r="J16" i="33"/>
  <c r="I16" i="33"/>
  <c r="H16" i="33"/>
  <c r="G16" i="33"/>
  <c r="F16" i="33"/>
  <c r="E16" i="33"/>
  <c r="D16" i="33"/>
  <c r="Q15" i="33"/>
  <c r="N15" i="33"/>
  <c r="M15" i="33"/>
  <c r="L15" i="33"/>
  <c r="K15" i="33"/>
  <c r="J15" i="33"/>
  <c r="I15" i="33"/>
  <c r="H15" i="33"/>
  <c r="G15" i="33"/>
  <c r="F15" i="33"/>
  <c r="E15" i="33"/>
  <c r="D15" i="33"/>
  <c r="Q14" i="33"/>
  <c r="N14" i="33"/>
  <c r="M14" i="33"/>
  <c r="L14" i="33"/>
  <c r="K14" i="33"/>
  <c r="J14" i="33"/>
  <c r="I14" i="33"/>
  <c r="H14" i="33"/>
  <c r="G14" i="33"/>
  <c r="F14" i="33"/>
  <c r="E14" i="33"/>
  <c r="D14" i="33"/>
  <c r="Q13" i="33"/>
  <c r="N13" i="33"/>
  <c r="M13" i="33"/>
  <c r="L13" i="33"/>
  <c r="K13" i="33"/>
  <c r="J13" i="33"/>
  <c r="I13" i="33"/>
  <c r="H13" i="33"/>
  <c r="G13" i="33"/>
  <c r="F13" i="33"/>
  <c r="E13" i="33"/>
  <c r="D13" i="33"/>
  <c r="Q12" i="33"/>
  <c r="N12" i="33"/>
  <c r="M12" i="33"/>
  <c r="L12" i="33"/>
  <c r="K12" i="33"/>
  <c r="J12" i="33"/>
  <c r="I12" i="33"/>
  <c r="H12" i="33"/>
  <c r="G12" i="33"/>
  <c r="F12" i="33"/>
  <c r="E12" i="33"/>
  <c r="D12" i="33"/>
  <c r="Q11" i="33"/>
  <c r="N11" i="33"/>
  <c r="M11" i="33"/>
  <c r="L11" i="33"/>
  <c r="K11" i="33"/>
  <c r="J11" i="33"/>
  <c r="I11" i="33"/>
  <c r="H11" i="33"/>
  <c r="G11" i="33"/>
  <c r="F11" i="33"/>
  <c r="E11" i="33"/>
  <c r="D11" i="33"/>
  <c r="Q10" i="33"/>
  <c r="N10" i="33"/>
  <c r="M10" i="33"/>
  <c r="L10" i="33"/>
  <c r="K10" i="33"/>
  <c r="J10" i="33"/>
  <c r="I10" i="33"/>
  <c r="H10" i="33"/>
  <c r="G10" i="33"/>
  <c r="F10" i="33"/>
  <c r="E10" i="33"/>
  <c r="D10" i="33"/>
  <c r="Q9" i="33"/>
  <c r="N9" i="33"/>
  <c r="M9" i="33"/>
  <c r="L9" i="33"/>
  <c r="K9" i="33"/>
  <c r="J9" i="33"/>
  <c r="I9" i="33"/>
  <c r="H9" i="33"/>
  <c r="G9" i="33"/>
  <c r="F9" i="33"/>
  <c r="E9" i="33"/>
  <c r="D9" i="33"/>
  <c r="Q8" i="33"/>
  <c r="N8" i="33"/>
  <c r="M8" i="33"/>
  <c r="L8" i="33"/>
  <c r="K8" i="33"/>
  <c r="J8" i="33"/>
  <c r="I8" i="33"/>
  <c r="H8" i="33"/>
  <c r="G8" i="33"/>
  <c r="F8" i="33"/>
  <c r="E8" i="33"/>
  <c r="D8" i="33"/>
  <c r="Q7" i="33"/>
  <c r="N7" i="33"/>
  <c r="M7" i="33"/>
  <c r="L7" i="33"/>
  <c r="K7" i="33"/>
  <c r="J7" i="33"/>
  <c r="I7" i="33"/>
  <c r="H7" i="33"/>
  <c r="G7" i="33"/>
  <c r="F7" i="33"/>
  <c r="E7" i="33"/>
  <c r="D7" i="33"/>
  <c r="R70" i="30"/>
  <c r="R71" i="30"/>
  <c r="R72" i="30"/>
  <c r="R70" i="31"/>
  <c r="R71" i="31"/>
  <c r="R72" i="31"/>
  <c r="P70" i="32"/>
  <c r="P71" i="32"/>
  <c r="P72" i="32"/>
  <c r="R67" i="30"/>
  <c r="R68" i="30"/>
  <c r="R69" i="30"/>
  <c r="R67" i="31"/>
  <c r="R68" i="31"/>
  <c r="R69" i="31"/>
  <c r="P67" i="32"/>
  <c r="P68" i="32"/>
  <c r="P69" i="32"/>
  <c r="D117" i="16"/>
  <c r="E117" i="16"/>
  <c r="D118" i="16"/>
  <c r="E118" i="16"/>
  <c r="D119" i="16"/>
  <c r="E119" i="16"/>
  <c r="F131" i="20"/>
  <c r="E131" i="20"/>
  <c r="E21" i="20" s="1"/>
  <c r="R64" i="30"/>
  <c r="R65" i="30"/>
  <c r="R66" i="30"/>
  <c r="F120" i="25"/>
  <c r="E120" i="25"/>
  <c r="R64" i="31"/>
  <c r="R65" i="31"/>
  <c r="R66" i="31"/>
  <c r="H120" i="26"/>
  <c r="G120" i="26"/>
  <c r="F120" i="26"/>
  <c r="E120" i="26"/>
  <c r="P64" i="32"/>
  <c r="P65" i="32"/>
  <c r="P66" i="32"/>
  <c r="H120" i="19"/>
  <c r="G120" i="19"/>
  <c r="F120" i="19"/>
  <c r="E120" i="19"/>
  <c r="D114" i="16"/>
  <c r="E114" i="16"/>
  <c r="D115" i="16"/>
  <c r="E115" i="16"/>
  <c r="D116" i="16"/>
  <c r="E116" i="16"/>
  <c r="R61" i="30"/>
  <c r="R62" i="30"/>
  <c r="R63" i="30"/>
  <c r="R61" i="31"/>
  <c r="R62" i="31"/>
  <c r="R63" i="31"/>
  <c r="P61" i="32"/>
  <c r="P62" i="32"/>
  <c r="P63" i="32"/>
  <c r="D111" i="16"/>
  <c r="E111" i="16"/>
  <c r="D112" i="16"/>
  <c r="E112" i="16"/>
  <c r="D113" i="16"/>
  <c r="E113" i="16"/>
  <c r="R58" i="30"/>
  <c r="R59" i="30"/>
  <c r="R60" i="30"/>
  <c r="R58" i="31"/>
  <c r="R59" i="31"/>
  <c r="R60" i="31"/>
  <c r="P58" i="32"/>
  <c r="P59" i="32"/>
  <c r="P60" i="32"/>
  <c r="D108" i="16"/>
  <c r="E108" i="16"/>
  <c r="D109" i="16"/>
  <c r="E109" i="16"/>
  <c r="D110" i="16"/>
  <c r="E110" i="16"/>
  <c r="R55" i="30"/>
  <c r="R56" i="30"/>
  <c r="R57" i="30"/>
  <c r="R55" i="31"/>
  <c r="R56" i="31"/>
  <c r="R57" i="31"/>
  <c r="P55" i="32"/>
  <c r="P56" i="32"/>
  <c r="P57" i="32"/>
  <c r="D104" i="16"/>
  <c r="E104" i="16"/>
  <c r="D105" i="16"/>
  <c r="E105" i="16"/>
  <c r="D106" i="16"/>
  <c r="E106" i="16"/>
  <c r="F118" i="20"/>
  <c r="E118" i="20"/>
  <c r="E20" i="20" s="1"/>
  <c r="R52" i="30"/>
  <c r="R53" i="30"/>
  <c r="R54" i="30"/>
  <c r="F107" i="25"/>
  <c r="E107" i="25"/>
  <c r="R52" i="31"/>
  <c r="R53" i="31"/>
  <c r="R54" i="31"/>
  <c r="H107" i="26"/>
  <c r="G107" i="26"/>
  <c r="F107" i="26"/>
  <c r="E107" i="26"/>
  <c r="P52" i="32"/>
  <c r="P53" i="32"/>
  <c r="P54" i="32"/>
  <c r="H107" i="19"/>
  <c r="G107" i="19"/>
  <c r="F107" i="19"/>
  <c r="E107" i="19"/>
  <c r="D101" i="16"/>
  <c r="E101" i="16"/>
  <c r="D102" i="16"/>
  <c r="E102" i="16"/>
  <c r="D103" i="16"/>
  <c r="E103" i="16"/>
  <c r="R49" i="30"/>
  <c r="R50" i="30"/>
  <c r="R51" i="30"/>
  <c r="R49" i="31"/>
  <c r="R50" i="31"/>
  <c r="R51" i="31"/>
  <c r="P49" i="32"/>
  <c r="P50" i="32"/>
  <c r="P51" i="32"/>
  <c r="D98" i="16"/>
  <c r="E98" i="16"/>
  <c r="D99" i="16"/>
  <c r="E99" i="16"/>
  <c r="D100" i="16"/>
  <c r="E100" i="16"/>
  <c r="R46" i="30"/>
  <c r="R47" i="30"/>
  <c r="R48" i="30"/>
  <c r="R46" i="31"/>
  <c r="R47" i="31"/>
  <c r="R48" i="31"/>
  <c r="P46" i="32"/>
  <c r="P47" i="32"/>
  <c r="P48" i="32"/>
  <c r="D95" i="16"/>
  <c r="E95" i="16"/>
  <c r="D96" i="16"/>
  <c r="E96" i="16"/>
  <c r="D97" i="16"/>
  <c r="E97" i="16"/>
  <c r="R43" i="30"/>
  <c r="R44" i="30"/>
  <c r="R45" i="30"/>
  <c r="R43" i="31"/>
  <c r="R44" i="31"/>
  <c r="R45" i="31"/>
  <c r="P43" i="32"/>
  <c r="P44" i="32"/>
  <c r="P45" i="32"/>
  <c r="P40" i="32"/>
  <c r="P41" i="32"/>
  <c r="P42" i="32"/>
  <c r="R40" i="31"/>
  <c r="R41" i="31"/>
  <c r="R42" i="31"/>
  <c r="R40" i="30"/>
  <c r="R41" i="30"/>
  <c r="R42" i="30"/>
  <c r="F105" i="20"/>
  <c r="E105" i="20"/>
  <c r="E19" i="20" s="1"/>
  <c r="F94" i="25"/>
  <c r="E94" i="25"/>
  <c r="H94" i="26"/>
  <c r="G94" i="26"/>
  <c r="F94" i="26"/>
  <c r="E94" i="26"/>
  <c r="H94" i="19"/>
  <c r="G94" i="19"/>
  <c r="F94" i="19"/>
  <c r="E94" i="19"/>
  <c r="E93" i="16"/>
  <c r="D93" i="16"/>
  <c r="E92" i="16"/>
  <c r="D92" i="16"/>
  <c r="E91" i="16"/>
  <c r="D91" i="16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8" i="31"/>
  <c r="R7" i="31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D88" i="16"/>
  <c r="E88" i="16"/>
  <c r="D89" i="16"/>
  <c r="E89" i="16"/>
  <c r="D90" i="16"/>
  <c r="E90" i="16"/>
  <c r="D85" i="16"/>
  <c r="E85" i="16"/>
  <c r="D86" i="16"/>
  <c r="E86" i="16"/>
  <c r="D87" i="16"/>
  <c r="E87" i="16"/>
  <c r="E84" i="16"/>
  <c r="D84" i="16"/>
  <c r="E83" i="16"/>
  <c r="D83" i="16"/>
  <c r="E82" i="16"/>
  <c r="D82" i="16"/>
  <c r="D78" i="16"/>
  <c r="E78" i="16"/>
  <c r="D79" i="16"/>
  <c r="E79" i="16"/>
  <c r="D80" i="16"/>
  <c r="E80" i="16"/>
  <c r="F92" i="20"/>
  <c r="E92" i="20"/>
  <c r="E18" i="20" s="1"/>
  <c r="F81" i="25"/>
  <c r="E81" i="25"/>
  <c r="H81" i="26"/>
  <c r="G81" i="26"/>
  <c r="F81" i="26"/>
  <c r="E81" i="26"/>
  <c r="H81" i="19"/>
  <c r="G81" i="19"/>
  <c r="F81" i="19"/>
  <c r="E81" i="19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63" i="16"/>
  <c r="E63" i="16"/>
  <c r="D64" i="16"/>
  <c r="E64" i="16"/>
  <c r="D65" i="16"/>
  <c r="E65" i="16"/>
  <c r="D66" i="16"/>
  <c r="E66" i="16"/>
  <c r="D67" i="16"/>
  <c r="E67" i="16"/>
  <c r="D69" i="16"/>
  <c r="E69" i="16"/>
  <c r="D70" i="16"/>
  <c r="E70" i="16"/>
  <c r="E62" i="16"/>
  <c r="E61" i="16"/>
  <c r="E60" i="16"/>
  <c r="E59" i="16"/>
  <c r="E58" i="16"/>
  <c r="E57" i="16"/>
  <c r="E56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62" i="16"/>
  <c r="D61" i="16"/>
  <c r="D60" i="16"/>
  <c r="D59" i="16"/>
  <c r="D58" i="16"/>
  <c r="D57" i="16"/>
  <c r="D56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F79" i="20"/>
  <c r="E79" i="20"/>
  <c r="E17" i="20" s="1"/>
  <c r="F68" i="25"/>
  <c r="E68" i="25"/>
  <c r="H68" i="26"/>
  <c r="G68" i="26"/>
  <c r="F68" i="26"/>
  <c r="E68" i="26"/>
  <c r="H68" i="19"/>
  <c r="G68" i="19"/>
  <c r="F68" i="19"/>
  <c r="E68" i="19"/>
  <c r="E29" i="26"/>
  <c r="F29" i="26"/>
  <c r="G29" i="26"/>
  <c r="H29" i="26"/>
  <c r="F66" i="20"/>
  <c r="E66" i="20"/>
  <c r="E16" i="20" s="1"/>
  <c r="F55" i="25"/>
  <c r="E55" i="25"/>
  <c r="H55" i="26"/>
  <c r="G55" i="26"/>
  <c r="F55" i="26"/>
  <c r="E55" i="26"/>
  <c r="H55" i="19"/>
  <c r="G55" i="19"/>
  <c r="F55" i="19"/>
  <c r="E55" i="19"/>
  <c r="E40" i="20"/>
  <c r="E14" i="20" s="1"/>
  <c r="F40" i="20"/>
  <c r="E53" i="20"/>
  <c r="E15" i="20" s="1"/>
  <c r="F53" i="20"/>
  <c r="E29" i="25"/>
  <c r="F29" i="25"/>
  <c r="E42" i="25"/>
  <c r="F42" i="25"/>
  <c r="E42" i="26"/>
  <c r="F42" i="26"/>
  <c r="G42" i="26"/>
  <c r="H42" i="26"/>
  <c r="E29" i="19"/>
  <c r="F29" i="19"/>
  <c r="G29" i="19"/>
  <c r="H29" i="19"/>
  <c r="E42" i="19"/>
  <c r="F42" i="19"/>
  <c r="G42" i="19"/>
  <c r="H42" i="19"/>
  <c r="C38" i="15"/>
  <c r="C39" i="15"/>
  <c r="D94" i="16" l="1"/>
  <c r="D81" i="16"/>
  <c r="E133" i="16"/>
  <c r="E68" i="16"/>
  <c r="E94" i="16"/>
  <c r="D120" i="16"/>
  <c r="D68" i="16"/>
  <c r="E81" i="16"/>
  <c r="E120" i="16"/>
  <c r="E107" i="16"/>
  <c r="D133" i="16"/>
  <c r="D107" i="16"/>
  <c r="R23" i="33"/>
  <c r="R84" i="33"/>
  <c r="R12" i="33"/>
  <c r="R22" i="33"/>
  <c r="R64" i="33"/>
  <c r="R32" i="33"/>
  <c r="R53" i="33"/>
  <c r="R42" i="33"/>
  <c r="R10" i="33"/>
  <c r="R16" i="33"/>
  <c r="R18" i="33"/>
  <c r="R20" i="33"/>
  <c r="R26" i="33"/>
  <c r="R36" i="33"/>
  <c r="R40" i="33"/>
  <c r="R46" i="33"/>
  <c r="R50" i="33"/>
  <c r="R14" i="33"/>
  <c r="R34" i="33"/>
  <c r="R52" i="33"/>
  <c r="R60" i="33"/>
  <c r="R19" i="33"/>
  <c r="R27" i="33"/>
  <c r="R43" i="33"/>
  <c r="R47" i="33"/>
  <c r="R51" i="33"/>
  <c r="R57" i="33"/>
  <c r="R61" i="33"/>
  <c r="R63" i="33"/>
  <c r="R65" i="33"/>
  <c r="R70" i="33"/>
  <c r="R80" i="33"/>
  <c r="R83" i="33"/>
  <c r="R28" i="33"/>
  <c r="R41" i="33"/>
  <c r="R58" i="33"/>
  <c r="R13" i="33"/>
  <c r="R29" i="33"/>
  <c r="R35" i="33"/>
  <c r="R37" i="33"/>
  <c r="R39" i="33"/>
  <c r="R45" i="33"/>
  <c r="R49" i="33"/>
  <c r="R55" i="33"/>
  <c r="R72" i="33"/>
  <c r="R69" i="33"/>
  <c r="R8" i="33"/>
  <c r="R21" i="33"/>
  <c r="R30" i="33"/>
  <c r="R48" i="33"/>
  <c r="R54" i="33"/>
  <c r="R56" i="33"/>
  <c r="R66" i="33"/>
  <c r="R82" i="33"/>
  <c r="R7" i="33"/>
  <c r="R9" i="33"/>
  <c r="R17" i="33"/>
  <c r="R33" i="33"/>
  <c r="R75" i="33"/>
  <c r="R73" i="33"/>
  <c r="R71" i="33"/>
  <c r="R68" i="33"/>
  <c r="R79" i="33"/>
  <c r="R38" i="33"/>
  <c r="R44" i="33"/>
  <c r="R59" i="33"/>
  <c r="R62" i="33"/>
  <c r="R67" i="33"/>
  <c r="R15" i="33"/>
  <c r="R25" i="33"/>
  <c r="R31" i="33"/>
  <c r="R11" i="33"/>
  <c r="R24" i="33"/>
  <c r="R74" i="33"/>
  <c r="R76" i="33"/>
  <c r="R77" i="33"/>
  <c r="R78" i="33"/>
  <c r="R81" i="33"/>
  <c r="E55" i="16"/>
  <c r="E42" i="16"/>
  <c r="E29" i="16"/>
  <c r="D55" i="16"/>
  <c r="D29" i="16"/>
  <c r="D42" i="16"/>
  <c r="D146" i="16"/>
  <c r="R87" i="33"/>
  <c r="R86" i="33"/>
  <c r="R85" i="33"/>
</calcChain>
</file>

<file path=xl/sharedStrings.xml><?xml version="1.0" encoding="utf-8"?>
<sst xmlns="http://schemas.openxmlformats.org/spreadsheetml/2006/main" count="1770" uniqueCount="86">
  <si>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</si>
  <si>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</si>
  <si>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</si>
  <si>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</si>
  <si>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</si>
  <si>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</si>
  <si>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</si>
  <si>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</si>
  <si>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</si>
  <si>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</si>
  <si>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</si>
  <si>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</si>
  <si>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</si>
  <si>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</si>
  <si>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Periodo </t>
  </si>
  <si>
    <t>INDICE</t>
  </si>
  <si>
    <t>&gt;</t>
  </si>
  <si>
    <t>www.subtel.cl</t>
  </si>
  <si>
    <t>&lt;&lt; VOLVER</t>
  </si>
  <si>
    <t xml:space="preserve">Feb </t>
  </si>
  <si>
    <t>Miles de Minutos Salida</t>
  </si>
  <si>
    <t>Miles de Llamadas Salida</t>
  </si>
  <si>
    <t>Miles de Minutos Entrada</t>
  </si>
  <si>
    <t xml:space="preserve">Miles de Llamadas Entrada </t>
  </si>
  <si>
    <t xml:space="preserve">Tráfico Salida  en miles de minutos </t>
  </si>
  <si>
    <t>Tráfico de salida en miles de llamadas</t>
  </si>
  <si>
    <t>SERVICIOS DE MENSAJERÍA</t>
  </si>
  <si>
    <t xml:space="preserve">ESTADÍSTICAS DE SERVICIO DE TELEFONÍA MÓVIL: TRÁFICO </t>
  </si>
  <si>
    <t>Tipos de Tráfico cursado por redes de telefonía móvil</t>
  </si>
  <si>
    <t>•</t>
  </si>
  <si>
    <t>4.1. Trafico total cursado por redes de telefonía móvil</t>
  </si>
  <si>
    <t>4.4. Trafico cursado por redes de telefonía móvil, móvil - LDI</t>
  </si>
  <si>
    <t>4.5. Trafico cursado por redes de telefonía móvil, móvil - local</t>
  </si>
  <si>
    <t>4.6. Trafico cursado por redes de telefonía móvil, móvil - móvil</t>
  </si>
  <si>
    <t>4.7. Trafico cursado por redes de telefonía móvil, servicios de mensajería</t>
  </si>
  <si>
    <t>Total 2010</t>
  </si>
  <si>
    <t>Total Mensajes de Texto enviados al mes (SMS)</t>
  </si>
  <si>
    <t>Total Mensajes Multimediales enviados al mes (MMS)</t>
  </si>
  <si>
    <t>Total mensajes enviados al año (SMS)</t>
  </si>
  <si>
    <t>TRAFICO CURSADO POR REDES DE TELEFONÍA MÓVIL</t>
  </si>
  <si>
    <t>MÓVIL - LDI</t>
  </si>
  <si>
    <t>MÓVIL - LOCAL</t>
  </si>
  <si>
    <t>MÓVIL - MÓVIL</t>
  </si>
  <si>
    <t>TRAFICO TOTAL CURSADO POR REDES DE TELEFONÍA MÓVIL</t>
  </si>
  <si>
    <t>Total 2011</t>
  </si>
  <si>
    <t>Total 2012</t>
  </si>
  <si>
    <t>Total 2013</t>
  </si>
  <si>
    <t>Sub Total Julio-Dic. 2002</t>
  </si>
  <si>
    <t>Total 2014</t>
  </si>
  <si>
    <t>Netline</t>
  </si>
  <si>
    <t>Telsur</t>
  </si>
  <si>
    <t>Movistar</t>
  </si>
  <si>
    <t>Telestar</t>
  </si>
  <si>
    <t>Claro</t>
  </si>
  <si>
    <t>Entel PCS</t>
  </si>
  <si>
    <t>Virgin</t>
  </si>
  <si>
    <t>Falabella Móvil</t>
  </si>
  <si>
    <t>Simple</t>
  </si>
  <si>
    <t>VTR</t>
  </si>
  <si>
    <t>Interexport</t>
  </si>
  <si>
    <t>WOM</t>
  </si>
  <si>
    <t>Total</t>
  </si>
  <si>
    <t>TRAFICO MÓVIL - MÓVIL POR EMPRESA</t>
  </si>
  <si>
    <t>MILES DE MINUTOS</t>
  </si>
  <si>
    <t>TRAFICO MÓVIL - LOCAL (SALIDA) POR EMPRESA</t>
  </si>
  <si>
    <t>TRAFICO MÓVIL - LDI (SALIDA) POR EMPRESA</t>
  </si>
  <si>
    <t>Total 2015</t>
  </si>
  <si>
    <t>Total 2016</t>
  </si>
  <si>
    <t>Total 2017</t>
  </si>
  <si>
    <t>TRAFICO TOTAL DE SALIDA CURSADO POR REDES DE TELEFONÍA MÓVIL</t>
  </si>
  <si>
    <t>4.1.1. Trafico total de salida cursado por redes de telefonía móvil por empresa.</t>
  </si>
  <si>
    <t>4.4.1. Trafico cursado por redes de telefonía móvil, móvil - LDI (salida) por empresa</t>
  </si>
  <si>
    <t>4.5.1. Trafico cursado por redes de telefonía móvil, móvil - local (salida) por empresa</t>
  </si>
  <si>
    <t>4.6.1. Trafico cursado por redes de telefonía móvil, móvil - móvil (salida) por empresa</t>
  </si>
  <si>
    <t>Total 2018</t>
  </si>
  <si>
    <t>Total 2019</t>
  </si>
  <si>
    <t>Total 2020</t>
  </si>
  <si>
    <t>Mundo Pacífico</t>
  </si>
  <si>
    <t>Total 2021</t>
  </si>
  <si>
    <t>Total 2022</t>
  </si>
  <si>
    <t>Suma Móvil</t>
  </si>
  <si>
    <t>Suma Movil</t>
  </si>
  <si>
    <t>Total 2023</t>
  </si>
  <si>
    <t>Total 2024</t>
  </si>
  <si>
    <t>Sub Total 2025</t>
  </si>
  <si>
    <t>VAR. ACUM. Q2.2024-Q2.2025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</si>
</sst>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0.000%"/>
    <numFmt numFmtId="168" formatCode="#,##0.000"/>
    <numFmt numFmtId="169" formatCode="#,##0_ ;\-#,##0\ "/>
    <numFmt numFmtId="170" formatCode="#,##0.00000000"/>
    <numFmt numFmtId="171" formatCode="#,##0.00000"/>
    <numFmt numFmtId="172" formatCode="_-* #,##0.0000000\ _€_-;\-* #,##0.0000000\ _€_-;_-* &quot;-&quot;??\ _€_-;_-@_-"/>
    <numFmt numFmtId="175" formatCode="#,##0.000000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b/>
      <u/>
      <sz val="8"/>
      <color indexed="9"/>
      <name val="Arial"/>
      <family val="2"/>
    </font>
    <font>
      <sz val="9"/>
      <color indexed="44"/>
      <name val="Arial"/>
      <family val="2"/>
    </font>
    <font>
      <b/>
      <sz val="9"/>
      <color indexed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9"/>
      <color indexed="44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2"/>
      <name val="Arial"/>
      <family val="2"/>
    </font>
    <font>
      <u/>
      <sz val="8"/>
      <color indexed="21"/>
      <name val="Arial"/>
      <family val="2"/>
    </font>
    <font>
      <sz val="10"/>
      <color indexed="21"/>
      <name val="Arial"/>
      <family val="2"/>
    </font>
    <font>
      <sz val="12"/>
      <color indexed="21"/>
      <name val="Arial"/>
      <family val="2"/>
    </font>
    <font>
      <sz val="14"/>
      <name val="Arial"/>
      <family val="2"/>
    </font>
    <font>
      <sz val="14"/>
      <color indexed="21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8"/>
      <name val="Arial"/>
      <family val="2"/>
    </font>
    <font>
      <b/>
      <u/>
      <sz val="10"/>
      <name val="Arial"/>
      <family val="2"/>
    </font>
    <font>
      <b/>
      <sz val="14"/>
      <color rgb="FF0000FF"/>
      <name val="Arial"/>
      <family val="2"/>
    </font>
    <font>
      <b/>
      <sz val="11"/>
      <color rgb="FF0000FF"/>
      <name val="Arial"/>
      <family val="2"/>
    </font>
    <font>
      <sz val="14"/>
      <color rgb="FF0000FF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u/>
      <sz val="8"/>
      <color rgb="FF0000FF"/>
      <name val="Arial"/>
      <family val="2"/>
    </font>
    <font>
      <b/>
      <u/>
      <sz val="8"/>
      <color rgb="FFFF000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2" fillId="0" borderId="0"/>
    <xf numFmtId="0" fontId="5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5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1">
    <xf numFmtId="0" fontId="0" fillId="0" borderId="0" xfId="0"/>
    <xf numFmtId="0" fontId="3" fillId="0" borderId="0" xfId="1" applyFont="1"/>
    <xf numFmtId="165" fontId="3" fillId="0" borderId="0" xfId="3" applyNumberFormat="1" applyFont="1" applyFill="1" applyBorder="1"/>
    <xf numFmtId="165" fontId="3" fillId="0" borderId="0" xfId="1" applyNumberFormat="1" applyFont="1"/>
    <xf numFmtId="0" fontId="9" fillId="2" borderId="0" xfId="1" applyFont="1" applyFill="1"/>
    <xf numFmtId="0" fontId="4" fillId="0" borderId="0" xfId="1" applyFont="1"/>
    <xf numFmtId="165" fontId="3" fillId="2" borderId="0" xfId="3" applyNumberFormat="1" applyFont="1" applyFill="1" applyBorder="1"/>
    <xf numFmtId="0" fontId="3" fillId="2" borderId="0" xfId="1" applyFont="1" applyFill="1"/>
    <xf numFmtId="0" fontId="6" fillId="2" borderId="0" xfId="2" applyFont="1" applyFill="1" applyAlignment="1" applyProtection="1"/>
    <xf numFmtId="0" fontId="8" fillId="2" borderId="0" xfId="1" applyFont="1" applyFill="1"/>
    <xf numFmtId="165" fontId="3" fillId="2" borderId="0" xfId="1" applyNumberFormat="1" applyFont="1" applyFill="1"/>
    <xf numFmtId="0" fontId="10" fillId="2" borderId="0" xfId="1" applyFont="1" applyFill="1"/>
    <xf numFmtId="0" fontId="10" fillId="0" borderId="0" xfId="1" applyFont="1"/>
    <xf numFmtId="0" fontId="8" fillId="0" borderId="0" xfId="1" applyFont="1"/>
    <xf numFmtId="0" fontId="13" fillId="2" borderId="0" xfId="1" applyFont="1" applyFill="1"/>
    <xf numFmtId="0" fontId="10" fillId="2" borderId="0" xfId="1" applyFont="1" applyFill="1" applyAlignment="1">
      <alignment vertical="center"/>
    </xf>
    <xf numFmtId="0" fontId="18" fillId="2" borderId="0" xfId="1" applyFont="1" applyFill="1"/>
    <xf numFmtId="0" fontId="14" fillId="2" borderId="0" xfId="1" applyFont="1" applyFill="1"/>
    <xf numFmtId="0" fontId="11" fillId="0" borderId="0" xfId="1" applyFont="1"/>
    <xf numFmtId="0" fontId="10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2" applyFont="1" applyFill="1" applyAlignment="1" applyProtection="1"/>
    <xf numFmtId="0" fontId="15" fillId="0" borderId="0" xfId="2" applyFont="1" applyFill="1" applyBorder="1" applyAlignment="1" applyProtection="1">
      <alignment horizontal="left"/>
    </xf>
    <xf numFmtId="0" fontId="16" fillId="0" borderId="0" xfId="1" applyFont="1"/>
    <xf numFmtId="0" fontId="12" fillId="0" borderId="0" xfId="1" applyFont="1"/>
    <xf numFmtId="0" fontId="18" fillId="0" borderId="0" xfId="1" applyFont="1"/>
    <xf numFmtId="0" fontId="19" fillId="0" borderId="0" xfId="1" applyFont="1"/>
    <xf numFmtId="0" fontId="14" fillId="0" borderId="0" xfId="1" applyFont="1"/>
    <xf numFmtId="0" fontId="17" fillId="0" borderId="0" xfId="1" applyFont="1"/>
    <xf numFmtId="0" fontId="15" fillId="0" borderId="0" xfId="2" applyFont="1" applyFill="1" applyAlignment="1" applyProtection="1"/>
    <xf numFmtId="0" fontId="7" fillId="0" borderId="0" xfId="1" applyFont="1"/>
    <xf numFmtId="165" fontId="10" fillId="0" borderId="0" xfId="1" applyNumberFormat="1" applyFont="1"/>
    <xf numFmtId="0" fontId="6" fillId="0" borderId="0" xfId="2" applyFont="1" applyFill="1" applyBorder="1" applyAlignment="1" applyProtection="1"/>
    <xf numFmtId="0" fontId="9" fillId="0" borderId="0" xfId="1" applyFont="1"/>
    <xf numFmtId="165" fontId="4" fillId="0" borderId="0" xfId="3" applyNumberFormat="1" applyFont="1" applyFill="1" applyBorder="1"/>
    <xf numFmtId="0" fontId="23" fillId="0" borderId="0" xfId="2" applyFont="1" applyFill="1" applyAlignment="1" applyProtection="1"/>
    <xf numFmtId="0" fontId="4" fillId="0" borderId="11" xfId="1" applyFont="1" applyBorder="1"/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2" fillId="0" borderId="0" xfId="1" applyFont="1"/>
    <xf numFmtId="0" fontId="28" fillId="0" borderId="0" xfId="1" applyFont="1"/>
    <xf numFmtId="0" fontId="29" fillId="0" borderId="0" xfId="1" applyFont="1"/>
    <xf numFmtId="166" fontId="3" fillId="0" borderId="0" xfId="4" applyNumberFormat="1" applyFont="1" applyFill="1" applyBorder="1"/>
    <xf numFmtId="166" fontId="10" fillId="2" borderId="0" xfId="4" applyNumberFormat="1" applyFont="1" applyFill="1" applyBorder="1"/>
    <xf numFmtId="166" fontId="10" fillId="0" borderId="0" xfId="4" applyNumberFormat="1" applyFont="1" applyFill="1" applyBorder="1"/>
    <xf numFmtId="0" fontId="30" fillId="0" borderId="0" xfId="1" applyFont="1"/>
    <xf numFmtId="0" fontId="31" fillId="0" borderId="0" xfId="1" applyFont="1"/>
    <xf numFmtId="0" fontId="32" fillId="0" borderId="0" xfId="1" applyFont="1"/>
    <xf numFmtId="0" fontId="33" fillId="0" borderId="0" xfId="2" applyFont="1" applyFill="1" applyAlignment="1" applyProtection="1"/>
    <xf numFmtId="0" fontId="4" fillId="0" borderId="0" xfId="1" applyFont="1" applyAlignment="1">
      <alignment horizontal="left"/>
    </xf>
    <xf numFmtId="0" fontId="24" fillId="0" borderId="0" xfId="1" applyFont="1"/>
    <xf numFmtId="0" fontId="25" fillId="0" borderId="0" xfId="1" applyFont="1"/>
    <xf numFmtId="0" fontId="26" fillId="0" borderId="0" xfId="2" applyFont="1" applyFill="1" applyAlignment="1" applyProtection="1"/>
    <xf numFmtId="0" fontId="27" fillId="0" borderId="0" xfId="2" applyFont="1" applyFill="1" applyAlignment="1" applyProtection="1">
      <alignment horizontal="right"/>
    </xf>
    <xf numFmtId="0" fontId="27" fillId="0" borderId="0" xfId="2" applyFont="1" applyFill="1" applyAlignment="1" applyProtection="1">
      <alignment horizontal="left"/>
    </xf>
    <xf numFmtId="0" fontId="2" fillId="2" borderId="0" xfId="1" applyFont="1" applyFill="1"/>
    <xf numFmtId="0" fontId="21" fillId="2" borderId="0" xfId="1" applyFont="1" applyFill="1"/>
    <xf numFmtId="0" fontId="10" fillId="0" borderId="0" xfId="1" applyFont="1" applyProtection="1">
      <protection locked="0"/>
    </xf>
    <xf numFmtId="0" fontId="4" fillId="0" borderId="12" xfId="1" applyFont="1" applyBorder="1" applyAlignment="1" applyProtection="1">
      <alignment horizontal="left"/>
      <protection locked="0"/>
    </xf>
    <xf numFmtId="0" fontId="6" fillId="0" borderId="0" xfId="2" applyFont="1" applyFill="1" applyBorder="1" applyAlignment="1" applyProtection="1">
      <protection locked="0"/>
    </xf>
    <xf numFmtId="0" fontId="8" fillId="0" borderId="0" xfId="1" applyFont="1" applyProtection="1">
      <protection locked="0"/>
    </xf>
    <xf numFmtId="0" fontId="10" fillId="2" borderId="0" xfId="1" applyFont="1" applyFill="1" applyProtection="1">
      <protection locked="0"/>
    </xf>
    <xf numFmtId="0" fontId="3" fillId="0" borderId="0" xfId="1" applyFont="1" applyProtection="1">
      <protection locked="0"/>
    </xf>
    <xf numFmtId="0" fontId="29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3" fillId="2" borderId="0" xfId="1" applyFont="1" applyFill="1" applyProtection="1">
      <protection locked="0"/>
    </xf>
    <xf numFmtId="0" fontId="6" fillId="2" borderId="0" xfId="2" applyFont="1" applyFill="1" applyAlignment="1" applyProtection="1">
      <protection locked="0"/>
    </xf>
    <xf numFmtId="0" fontId="8" fillId="2" borderId="0" xfId="1" applyFont="1" applyFill="1" applyProtection="1">
      <protection locked="0"/>
    </xf>
    <xf numFmtId="165" fontId="3" fillId="0" borderId="0" xfId="3" applyNumberFormat="1" applyFont="1" applyFill="1" applyBorder="1" applyProtection="1">
      <protection locked="0"/>
    </xf>
    <xf numFmtId="165" fontId="3" fillId="2" borderId="0" xfId="3" applyNumberFormat="1" applyFont="1" applyFill="1" applyBorder="1" applyProtection="1">
      <protection locked="0"/>
    </xf>
    <xf numFmtId="165" fontId="3" fillId="2" borderId="0" xfId="3" applyNumberFormat="1" applyFont="1" applyFill="1" applyBorder="1" applyAlignment="1" applyProtection="1">
      <alignment horizontal="center"/>
      <protection locked="0"/>
    </xf>
    <xf numFmtId="165" fontId="3" fillId="0" borderId="0" xfId="3" applyNumberFormat="1" applyFont="1" applyFill="1" applyBorder="1" applyAlignment="1" applyProtection="1">
      <alignment horizontal="center"/>
      <protection locked="0"/>
    </xf>
    <xf numFmtId="0" fontId="4" fillId="0" borderId="13" xfId="1" applyFont="1" applyBorder="1" applyAlignment="1" applyProtection="1">
      <alignment horizontal="left"/>
      <protection locked="0"/>
    </xf>
    <xf numFmtId="0" fontId="4" fillId="0" borderId="11" xfId="1" applyFont="1" applyBorder="1" applyAlignment="1" applyProtection="1">
      <alignment horizontal="left"/>
      <protection locked="0"/>
    </xf>
    <xf numFmtId="0" fontId="9" fillId="0" borderId="0" xfId="1" applyFont="1" applyProtection="1">
      <protection locked="0"/>
    </xf>
    <xf numFmtId="0" fontId="23" fillId="0" borderId="0" xfId="2" applyFont="1" applyFill="1" applyAlignment="1" applyProtection="1">
      <protection locked="0"/>
    </xf>
    <xf numFmtId="0" fontId="11" fillId="0" borderId="0" xfId="1" applyFont="1" applyProtection="1">
      <protection locked="0"/>
    </xf>
    <xf numFmtId="0" fontId="4" fillId="0" borderId="13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1" xfId="1" applyFont="1" applyBorder="1" applyAlignment="1" applyProtection="1">
      <alignment horizontal="center"/>
      <protection locked="0"/>
    </xf>
    <xf numFmtId="0" fontId="4" fillId="0" borderId="12" xfId="1" applyFont="1" applyBorder="1" applyAlignment="1" applyProtection="1">
      <alignment horizontal="center"/>
      <protection locked="0"/>
    </xf>
    <xf numFmtId="0" fontId="4" fillId="0" borderId="0" xfId="1" applyFont="1" applyAlignment="1">
      <alignment horizontal="center"/>
    </xf>
    <xf numFmtId="166" fontId="34" fillId="0" borderId="0" xfId="4" applyNumberFormat="1" applyFont="1" applyFill="1" applyBorder="1" applyAlignment="1" applyProtection="1"/>
    <xf numFmtId="166" fontId="10" fillId="0" borderId="0" xfId="4" applyNumberFormat="1" applyFont="1" applyFill="1" applyBorder="1" applyProtection="1">
      <protection locked="0"/>
    </xf>
    <xf numFmtId="166" fontId="34" fillId="0" borderId="0" xfId="4" applyNumberFormat="1" applyFont="1" applyFill="1" applyBorder="1" applyAlignment="1" applyProtection="1">
      <protection locked="0"/>
    </xf>
    <xf numFmtId="9" fontId="10" fillId="0" borderId="0" xfId="4" applyFont="1" applyFill="1" applyBorder="1"/>
    <xf numFmtId="166" fontId="4" fillId="0" borderId="0" xfId="4" applyNumberFormat="1" applyFont="1" applyFill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 applyProtection="1">
      <alignment horizontal="center"/>
      <protection locked="0"/>
    </xf>
    <xf numFmtId="0" fontId="4" fillId="0" borderId="9" xfId="1" applyFont="1" applyBorder="1" applyAlignment="1" applyProtection="1">
      <alignment horizontal="center"/>
      <protection locked="0"/>
    </xf>
    <xf numFmtId="0" fontId="4" fillId="0" borderId="6" xfId="1" applyFont="1" applyBorder="1" applyAlignment="1" applyProtection="1">
      <alignment horizontal="center"/>
      <protection locked="0"/>
    </xf>
    <xf numFmtId="0" fontId="4" fillId="0" borderId="6" xfId="1" applyFont="1" applyBorder="1" applyAlignment="1">
      <alignment horizontal="center"/>
    </xf>
    <xf numFmtId="165" fontId="4" fillId="0" borderId="0" xfId="3" applyNumberFormat="1" applyFont="1" applyFill="1" applyBorder="1" applyProtection="1">
      <protection locked="0"/>
    </xf>
    <xf numFmtId="0" fontId="4" fillId="0" borderId="0" xfId="1" applyFont="1" applyAlignment="1" applyProtection="1">
      <alignment horizontal="left"/>
      <protection locked="0"/>
    </xf>
    <xf numFmtId="0" fontId="4" fillId="0" borderId="0" xfId="1" applyFont="1" applyAlignment="1" applyProtection="1">
      <alignment horizontal="center"/>
      <protection locked="0"/>
    </xf>
    <xf numFmtId="165" fontId="4" fillId="0" borderId="0" xfId="1" applyNumberFormat="1" applyFont="1"/>
    <xf numFmtId="3" fontId="0" fillId="0" borderId="6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10" xfId="0" applyNumberFormat="1" applyBorder="1"/>
    <xf numFmtId="3" fontId="0" fillId="0" borderId="17" xfId="0" applyNumberFormat="1" applyBorder="1"/>
    <xf numFmtId="0" fontId="4" fillId="0" borderId="0" xfId="0" applyFont="1"/>
    <xf numFmtId="0" fontId="4" fillId="0" borderId="0" xfId="0" applyFont="1" applyAlignment="1">
      <alignment horizontal="center"/>
    </xf>
    <xf numFmtId="165" fontId="4" fillId="0" borderId="0" xfId="3" applyNumberFormat="1" applyFont="1" applyFill="1" applyBorder="1" applyAlignment="1">
      <alignment horizontal="left"/>
    </xf>
    <xf numFmtId="168" fontId="0" fillId="0" borderId="0" xfId="0" applyNumberFormat="1"/>
    <xf numFmtId="169" fontId="3" fillId="0" borderId="6" xfId="1" applyNumberFormat="1" applyFont="1" applyBorder="1" applyAlignment="1">
      <alignment horizontal="center"/>
    </xf>
    <xf numFmtId="169" fontId="3" fillId="0" borderId="14" xfId="1" applyNumberFormat="1" applyFont="1" applyBorder="1" applyAlignment="1">
      <alignment horizontal="center"/>
    </xf>
    <xf numFmtId="169" fontId="3" fillId="0" borderId="9" xfId="1" applyNumberFormat="1" applyFont="1" applyBorder="1" applyAlignment="1">
      <alignment horizontal="center"/>
    </xf>
    <xf numFmtId="169" fontId="3" fillId="0" borderId="8" xfId="1" applyNumberFormat="1" applyFont="1" applyBorder="1" applyAlignment="1">
      <alignment horizontal="center"/>
    </xf>
    <xf numFmtId="169" fontId="3" fillId="0" borderId="9" xfId="3" applyNumberFormat="1" applyFont="1" applyFill="1" applyBorder="1" applyAlignment="1">
      <alignment horizontal="center"/>
    </xf>
    <xf numFmtId="169" fontId="3" fillId="0" borderId="8" xfId="3" applyNumberFormat="1" applyFont="1" applyFill="1" applyBorder="1" applyAlignment="1">
      <alignment horizontal="center"/>
    </xf>
    <xf numFmtId="169" fontId="4" fillId="0" borderId="10" xfId="3" applyNumberFormat="1" applyFont="1" applyFill="1" applyBorder="1" applyAlignment="1">
      <alignment horizontal="center"/>
    </xf>
    <xf numFmtId="169" fontId="4" fillId="0" borderId="16" xfId="3" applyNumberFormat="1" applyFont="1" applyFill="1" applyBorder="1" applyAlignment="1">
      <alignment horizontal="center"/>
    </xf>
    <xf numFmtId="169" fontId="4" fillId="0" borderId="9" xfId="3" applyNumberFormat="1" applyFont="1" applyFill="1" applyBorder="1" applyAlignment="1">
      <alignment horizontal="center"/>
    </xf>
    <xf numFmtId="169" fontId="4" fillId="0" borderId="8" xfId="3" applyNumberFormat="1" applyFont="1" applyFill="1" applyBorder="1" applyAlignment="1">
      <alignment horizontal="center"/>
    </xf>
    <xf numFmtId="169" fontId="3" fillId="0" borderId="6" xfId="3" applyNumberFormat="1" applyFont="1" applyFill="1" applyBorder="1" applyAlignment="1">
      <alignment horizontal="center"/>
    </xf>
    <xf numFmtId="169" fontId="3" fillId="0" borderId="14" xfId="3" applyNumberFormat="1" applyFont="1" applyFill="1" applyBorder="1" applyAlignment="1">
      <alignment horizontal="center"/>
    </xf>
    <xf numFmtId="169" fontId="3" fillId="0" borderId="9" xfId="3" applyNumberFormat="1" applyFont="1" applyFill="1" applyBorder="1" applyAlignment="1" applyProtection="1">
      <alignment horizontal="center"/>
      <protection locked="0"/>
    </xf>
    <xf numFmtId="169" fontId="3" fillId="0" borderId="8" xfId="3" applyNumberFormat="1" applyFont="1" applyFill="1" applyBorder="1" applyAlignment="1" applyProtection="1">
      <alignment horizontal="center"/>
      <protection locked="0"/>
    </xf>
    <xf numFmtId="169" fontId="3" fillId="0" borderId="0" xfId="3" applyNumberFormat="1" applyFont="1" applyFill="1" applyBorder="1" applyAlignment="1" applyProtection="1">
      <alignment horizontal="center"/>
      <protection locked="0"/>
    </xf>
    <xf numFmtId="169" fontId="3" fillId="0" borderId="9" xfId="1" applyNumberFormat="1" applyFont="1" applyBorder="1" applyAlignment="1" applyProtection="1">
      <alignment horizontal="center"/>
      <protection locked="0"/>
    </xf>
    <xf numFmtId="169" fontId="3" fillId="0" borderId="8" xfId="1" applyNumberFormat="1" applyFont="1" applyBorder="1" applyAlignment="1" applyProtection="1">
      <alignment horizontal="center"/>
      <protection locked="0"/>
    </xf>
    <xf numFmtId="169" fontId="3" fillId="0" borderId="0" xfId="1" applyNumberFormat="1" applyFont="1" applyAlignment="1" applyProtection="1">
      <alignment horizontal="center"/>
      <protection locked="0"/>
    </xf>
    <xf numFmtId="169" fontId="4" fillId="0" borderId="10" xfId="3" applyNumberFormat="1" applyFont="1" applyFill="1" applyBorder="1" applyAlignment="1" applyProtection="1">
      <alignment horizontal="center"/>
      <protection locked="0"/>
    </xf>
    <xf numFmtId="169" fontId="4" fillId="0" borderId="16" xfId="3" applyNumberFormat="1" applyFont="1" applyFill="1" applyBorder="1" applyAlignment="1" applyProtection="1">
      <alignment horizontal="center"/>
      <protection locked="0"/>
    </xf>
    <xf numFmtId="169" fontId="4" fillId="0" borderId="17" xfId="3" applyNumberFormat="1" applyFont="1" applyFill="1" applyBorder="1" applyAlignment="1" applyProtection="1">
      <alignment horizontal="center"/>
      <protection locked="0"/>
    </xf>
    <xf numFmtId="169" fontId="4" fillId="0" borderId="9" xfId="3" applyNumberFormat="1" applyFont="1" applyFill="1" applyBorder="1" applyAlignment="1" applyProtection="1">
      <alignment horizontal="center"/>
      <protection locked="0"/>
    </xf>
    <xf numFmtId="169" fontId="4" fillId="0" borderId="8" xfId="3" applyNumberFormat="1" applyFont="1" applyFill="1" applyBorder="1" applyAlignment="1" applyProtection="1">
      <alignment horizontal="center"/>
      <protection locked="0"/>
    </xf>
    <xf numFmtId="169" fontId="4" fillId="0" borderId="0" xfId="3" applyNumberFormat="1" applyFont="1" applyFill="1" applyBorder="1" applyAlignment="1" applyProtection="1">
      <alignment horizontal="center"/>
      <protection locked="0"/>
    </xf>
    <xf numFmtId="169" fontId="3" fillId="0" borderId="6" xfId="3" applyNumberFormat="1" applyFont="1" applyFill="1" applyBorder="1" applyAlignment="1" applyProtection="1">
      <alignment horizontal="center"/>
      <protection locked="0"/>
    </xf>
    <xf numFmtId="169" fontId="3" fillId="0" borderId="14" xfId="3" applyNumberFormat="1" applyFont="1" applyFill="1" applyBorder="1" applyAlignment="1" applyProtection="1">
      <alignment horizontal="center"/>
      <protection locked="0"/>
    </xf>
    <xf numFmtId="169" fontId="3" fillId="0" borderId="7" xfId="3" applyNumberFormat="1" applyFont="1" applyFill="1" applyBorder="1" applyAlignment="1" applyProtection="1">
      <alignment horizontal="center"/>
      <protection locked="0"/>
    </xf>
    <xf numFmtId="169" fontId="3" fillId="0" borderId="0" xfId="3" applyNumberFormat="1" applyFont="1" applyFill="1" applyBorder="1" applyAlignment="1">
      <alignment horizontal="center"/>
    </xf>
    <xf numFmtId="169" fontId="3" fillId="0" borderId="9" xfId="8" applyNumberFormat="1" applyFont="1" applyFill="1" applyBorder="1" applyAlignment="1">
      <alignment horizontal="center"/>
    </xf>
    <xf numFmtId="169" fontId="3" fillId="0" borderId="8" xfId="8" applyNumberFormat="1" applyFont="1" applyFill="1" applyBorder="1" applyAlignment="1">
      <alignment horizontal="center"/>
    </xf>
    <xf numFmtId="169" fontId="3" fillId="0" borderId="0" xfId="8" applyNumberFormat="1" applyFont="1" applyFill="1" applyBorder="1" applyAlignment="1">
      <alignment horizontal="center"/>
    </xf>
    <xf numFmtId="169" fontId="4" fillId="0" borderId="0" xfId="3" applyNumberFormat="1" applyFont="1" applyFill="1" applyBorder="1" applyAlignment="1">
      <alignment horizontal="center"/>
    </xf>
    <xf numFmtId="169" fontId="3" fillId="0" borderId="6" xfId="8" applyNumberFormat="1" applyFont="1" applyFill="1" applyBorder="1" applyAlignment="1">
      <alignment horizontal="center"/>
    </xf>
    <xf numFmtId="169" fontId="3" fillId="0" borderId="14" xfId="8" applyNumberFormat="1" applyFont="1" applyFill="1" applyBorder="1" applyAlignment="1">
      <alignment horizontal="center"/>
    </xf>
    <xf numFmtId="169" fontId="3" fillId="0" borderId="7" xfId="8" applyNumberFormat="1" applyFont="1" applyFill="1" applyBorder="1" applyAlignment="1">
      <alignment horizontal="center"/>
    </xf>
    <xf numFmtId="169" fontId="4" fillId="0" borderId="17" xfId="3" applyNumberFormat="1" applyFont="1" applyFill="1" applyBorder="1" applyAlignment="1">
      <alignment horizontal="center"/>
    </xf>
    <xf numFmtId="169" fontId="4" fillId="3" borderId="10" xfId="3" applyNumberFormat="1" applyFont="1" applyFill="1" applyBorder="1" applyAlignment="1">
      <alignment horizontal="center"/>
    </xf>
    <xf numFmtId="169" fontId="4" fillId="3" borderId="17" xfId="3" applyNumberFormat="1" applyFont="1" applyFill="1" applyBorder="1" applyAlignment="1">
      <alignment horizontal="center"/>
    </xf>
    <xf numFmtId="169" fontId="4" fillId="3" borderId="16" xfId="3" applyNumberFormat="1" applyFont="1" applyFill="1" applyBorder="1" applyAlignment="1">
      <alignment horizontal="center"/>
    </xf>
    <xf numFmtId="169" fontId="4" fillId="0" borderId="10" xfId="8" applyNumberFormat="1" applyFont="1" applyFill="1" applyBorder="1" applyAlignment="1">
      <alignment horizontal="center"/>
    </xf>
    <xf numFmtId="169" fontId="4" fillId="0" borderId="17" xfId="8" applyNumberFormat="1" applyFont="1" applyFill="1" applyBorder="1" applyAlignment="1">
      <alignment horizontal="center"/>
    </xf>
    <xf numFmtId="169" fontId="4" fillId="0" borderId="16" xfId="8" applyNumberFormat="1" applyFont="1" applyFill="1" applyBorder="1" applyAlignment="1">
      <alignment horizontal="center"/>
    </xf>
    <xf numFmtId="169" fontId="3" fillId="3" borderId="0" xfId="3" applyNumberFormat="1" applyFont="1" applyFill="1" applyBorder="1" applyAlignment="1">
      <alignment horizontal="center"/>
    </xf>
    <xf numFmtId="169" fontId="3" fillId="3" borderId="8" xfId="1" applyNumberFormat="1" applyFont="1" applyFill="1" applyBorder="1" applyAlignment="1">
      <alignment horizontal="center"/>
    </xf>
    <xf numFmtId="169" fontId="3" fillId="3" borderId="7" xfId="3" applyNumberFormat="1" applyFont="1" applyFill="1" applyBorder="1" applyAlignment="1">
      <alignment horizontal="center"/>
    </xf>
    <xf numFmtId="169" fontId="3" fillId="3" borderId="14" xfId="1" applyNumberFormat="1" applyFont="1" applyFill="1" applyBorder="1" applyAlignment="1">
      <alignment horizontal="center"/>
    </xf>
    <xf numFmtId="169" fontId="4" fillId="0" borderId="16" xfId="1" applyNumberFormat="1" applyFont="1" applyBorder="1" applyAlignment="1">
      <alignment horizontal="center"/>
    </xf>
    <xf numFmtId="169" fontId="10" fillId="0" borderId="0" xfId="1" applyNumberFormat="1" applyFont="1"/>
    <xf numFmtId="0" fontId="37" fillId="4" borderId="4" xfId="0" applyFont="1" applyFill="1" applyBorder="1"/>
    <xf numFmtId="0" fontId="37" fillId="4" borderId="2" xfId="0" applyFont="1" applyFill="1" applyBorder="1" applyAlignment="1">
      <alignment horizontal="center"/>
    </xf>
    <xf numFmtId="166" fontId="37" fillId="4" borderId="2" xfId="4" applyNumberFormat="1" applyFont="1" applyFill="1" applyBorder="1" applyAlignment="1">
      <alignment horizontal="center"/>
    </xf>
    <xf numFmtId="166" fontId="37" fillId="4" borderId="3" xfId="4" applyNumberFormat="1" applyFont="1" applyFill="1" applyBorder="1" applyAlignment="1">
      <alignment horizontal="center"/>
    </xf>
    <xf numFmtId="0" fontId="8" fillId="4" borderId="1" xfId="1" applyFont="1" applyFill="1" applyBorder="1" applyAlignment="1">
      <alignment horizontal="center" vertical="top" wrapText="1"/>
    </xf>
    <xf numFmtId="0" fontId="37" fillId="4" borderId="1" xfId="1" applyFont="1" applyFill="1" applyBorder="1" applyAlignment="1">
      <alignment horizontal="center" vertical="top" wrapText="1"/>
    </xf>
    <xf numFmtId="0" fontId="37" fillId="4" borderId="3" xfId="1" applyFont="1" applyFill="1" applyBorder="1" applyAlignment="1">
      <alignment horizontal="center" vertical="top" wrapText="1"/>
    </xf>
    <xf numFmtId="0" fontId="8" fillId="4" borderId="1" xfId="1" applyFont="1" applyFill="1" applyBorder="1" applyAlignment="1">
      <alignment horizontal="center" vertical="center"/>
    </xf>
    <xf numFmtId="0" fontId="37" fillId="4" borderId="1" xfId="1" applyFont="1" applyFill="1" applyBorder="1" applyAlignment="1">
      <alignment horizontal="center" vertical="center"/>
    </xf>
    <xf numFmtId="0" fontId="37" fillId="4" borderId="1" xfId="1" applyFont="1" applyFill="1" applyBorder="1" applyAlignment="1" applyProtection="1">
      <alignment horizontal="center" vertical="center"/>
      <protection locked="0"/>
    </xf>
    <xf numFmtId="0" fontId="37" fillId="4" borderId="1" xfId="1" applyFont="1" applyFill="1" applyBorder="1" applyAlignment="1" applyProtection="1">
      <alignment horizontal="center" vertical="top" wrapText="1"/>
      <protection locked="0"/>
    </xf>
    <xf numFmtId="0" fontId="37" fillId="4" borderId="3" xfId="1" applyFont="1" applyFill="1" applyBorder="1" applyAlignment="1" applyProtection="1">
      <alignment horizontal="center" vertical="top" wrapText="1"/>
      <protection locked="0"/>
    </xf>
    <xf numFmtId="166" fontId="36" fillId="4" borderId="2" xfId="4" applyNumberFormat="1" applyFont="1" applyFill="1" applyBorder="1" applyAlignment="1"/>
    <xf numFmtId="166" fontId="36" fillId="4" borderId="3" xfId="4" applyNumberFormat="1" applyFont="1" applyFill="1" applyBorder="1" applyAlignment="1"/>
    <xf numFmtId="0" fontId="37" fillId="4" borderId="4" xfId="0" applyFont="1" applyFill="1" applyBorder="1" applyAlignment="1">
      <alignment horizontal="left"/>
    </xf>
    <xf numFmtId="166" fontId="36" fillId="4" borderId="2" xfId="4" applyNumberFormat="1" applyFont="1" applyFill="1" applyBorder="1" applyAlignment="1">
      <alignment horizontal="right"/>
    </xf>
    <xf numFmtId="166" fontId="36" fillId="4" borderId="3" xfId="4" applyNumberFormat="1" applyFont="1" applyFill="1" applyBorder="1" applyAlignment="1">
      <alignment horizontal="right"/>
    </xf>
    <xf numFmtId="10" fontId="36" fillId="4" borderId="2" xfId="4" applyNumberFormat="1" applyFont="1" applyFill="1" applyBorder="1" applyAlignment="1">
      <alignment horizontal="right"/>
    </xf>
    <xf numFmtId="167" fontId="36" fillId="4" borderId="2" xfId="4" applyNumberFormat="1" applyFont="1" applyFill="1" applyBorder="1" applyAlignment="1">
      <alignment horizontal="right"/>
    </xf>
    <xf numFmtId="0" fontId="8" fillId="4" borderId="2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top" wrapText="1"/>
    </xf>
    <xf numFmtId="3" fontId="8" fillId="4" borderId="1" xfId="1" applyNumberFormat="1" applyFont="1" applyFill="1" applyBorder="1" applyAlignment="1">
      <alignment horizontal="center" vertical="top" wrapText="1"/>
    </xf>
    <xf numFmtId="3" fontId="37" fillId="4" borderId="3" xfId="1" applyNumberFormat="1" applyFont="1" applyFill="1" applyBorder="1" applyAlignment="1">
      <alignment horizontal="center" vertical="top" wrapText="1"/>
    </xf>
    <xf numFmtId="3" fontId="37" fillId="4" borderId="1" xfId="1" applyNumberFormat="1" applyFont="1" applyFill="1" applyBorder="1" applyAlignment="1">
      <alignment horizontal="center" vertical="top" wrapText="1"/>
    </xf>
    <xf numFmtId="3" fontId="0" fillId="0" borderId="14" xfId="0" applyNumberFormat="1" applyBorder="1"/>
    <xf numFmtId="3" fontId="0" fillId="0" borderId="8" xfId="0" applyNumberFormat="1" applyBorder="1"/>
    <xf numFmtId="3" fontId="0" fillId="0" borderId="16" xfId="0" applyNumberFormat="1" applyBorder="1"/>
    <xf numFmtId="169" fontId="3" fillId="0" borderId="11" xfId="3" applyNumberFormat="1" applyFont="1" applyFill="1" applyBorder="1" applyAlignment="1">
      <alignment horizontal="center"/>
    </xf>
    <xf numFmtId="169" fontId="3" fillId="0" borderId="12" xfId="3" applyNumberFormat="1" applyFont="1" applyFill="1" applyBorder="1" applyAlignment="1">
      <alignment horizontal="center"/>
    </xf>
    <xf numFmtId="169" fontId="0" fillId="0" borderId="0" xfId="0" applyNumberFormat="1"/>
    <xf numFmtId="169" fontId="10" fillId="2" borderId="0" xfId="1" applyNumberFormat="1" applyFont="1" applyFill="1"/>
    <xf numFmtId="0" fontId="39" fillId="4" borderId="19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left"/>
    </xf>
    <xf numFmtId="2" fontId="24" fillId="0" borderId="14" xfId="0" applyNumberFormat="1" applyFont="1" applyBorder="1" applyAlignment="1">
      <alignment horizontal="center"/>
    </xf>
    <xf numFmtId="2" fontId="24" fillId="0" borderId="11" xfId="0" applyNumberFormat="1" applyFont="1" applyBorder="1" applyAlignment="1">
      <alignment horizontal="left"/>
    </xf>
    <xf numFmtId="2" fontId="24" fillId="0" borderId="8" xfId="0" applyNumberFormat="1" applyFont="1" applyBorder="1" applyAlignment="1">
      <alignment horizontal="center"/>
    </xf>
    <xf numFmtId="0" fontId="24" fillId="0" borderId="11" xfId="0" applyFont="1" applyBorder="1" applyAlignment="1">
      <alignment horizontal="left"/>
    </xf>
    <xf numFmtId="2" fontId="24" fillId="0" borderId="13" xfId="0" applyNumberFormat="1" applyFont="1" applyBorder="1" applyAlignment="1">
      <alignment horizontal="center"/>
    </xf>
    <xf numFmtId="2" fontId="24" fillId="0" borderId="11" xfId="0" applyNumberFormat="1" applyFont="1" applyBorder="1" applyAlignment="1">
      <alignment horizontal="center"/>
    </xf>
    <xf numFmtId="2" fontId="24" fillId="0" borderId="12" xfId="0" applyNumberFormat="1" applyFont="1" applyBorder="1" applyAlignment="1">
      <alignment horizontal="left"/>
    </xf>
    <xf numFmtId="2" fontId="24" fillId="0" borderId="12" xfId="0" applyNumberFormat="1" applyFont="1" applyBorder="1" applyAlignment="1">
      <alignment horizontal="center"/>
    </xf>
    <xf numFmtId="0" fontId="39" fillId="4" borderId="1" xfId="0" applyFont="1" applyFill="1" applyBorder="1" applyAlignment="1">
      <alignment horizontal="left" vertical="center"/>
    </xf>
    <xf numFmtId="0" fontId="39" fillId="4" borderId="19" xfId="0" applyFont="1" applyFill="1" applyBorder="1" applyAlignment="1">
      <alignment horizontal="center" vertical="center"/>
    </xf>
    <xf numFmtId="3" fontId="38" fillId="0" borderId="11" xfId="0" applyNumberFormat="1" applyFont="1" applyBorder="1"/>
    <xf numFmtId="3" fontId="38" fillId="0" borderId="12" xfId="0" applyNumberFormat="1" applyFont="1" applyBorder="1"/>
    <xf numFmtId="3" fontId="38" fillId="0" borderId="13" xfId="0" applyNumberFormat="1" applyFont="1" applyBorder="1"/>
    <xf numFmtId="170" fontId="0" fillId="0" borderId="0" xfId="0" applyNumberFormat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Alignment="1">
      <alignment horizontal="center"/>
    </xf>
    <xf numFmtId="3" fontId="38" fillId="0" borderId="0" xfId="0" applyNumberFormat="1" applyFont="1"/>
    <xf numFmtId="171" fontId="0" fillId="0" borderId="0" xfId="0" applyNumberFormat="1"/>
    <xf numFmtId="169" fontId="3" fillId="0" borderId="16" xfId="1" applyNumberFormat="1" applyFont="1" applyBorder="1" applyAlignment="1">
      <alignment horizontal="center"/>
    </xf>
    <xf numFmtId="172" fontId="10" fillId="0" borderId="0" xfId="1" applyNumberFormat="1" applyFont="1"/>
    <xf numFmtId="0" fontId="4" fillId="0" borderId="9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7" fillId="4" borderId="5" xfId="1" applyFont="1" applyFill="1" applyBorder="1" applyAlignment="1">
      <alignment horizontal="center" vertical="center"/>
    </xf>
    <xf numFmtId="0" fontId="37" fillId="4" borderId="15" xfId="1" applyFont="1" applyFill="1" applyBorder="1" applyAlignment="1">
      <alignment horizontal="center" vertical="center"/>
    </xf>
    <xf numFmtId="0" fontId="4" fillId="0" borderId="9" xfId="1" applyFont="1" applyBorder="1" applyAlignment="1" applyProtection="1">
      <alignment horizontal="center"/>
      <protection locked="0"/>
    </xf>
    <xf numFmtId="0" fontId="4" fillId="0" borderId="8" xfId="1" applyFont="1" applyBorder="1" applyAlignment="1" applyProtection="1">
      <alignment horizontal="center"/>
      <protection locked="0"/>
    </xf>
    <xf numFmtId="0" fontId="37" fillId="4" borderId="5" xfId="1" applyFont="1" applyFill="1" applyBorder="1" applyAlignment="1" applyProtection="1">
      <alignment horizontal="center" vertical="center"/>
      <protection locked="0"/>
    </xf>
    <xf numFmtId="0" fontId="37" fillId="4" borderId="15" xfId="1" applyFont="1" applyFill="1" applyBorder="1" applyAlignment="1" applyProtection="1">
      <alignment horizontal="center" vertical="center"/>
      <protection locked="0"/>
    </xf>
    <xf numFmtId="0" fontId="37" fillId="4" borderId="18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8" fillId="4" borderId="5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/>
    </xf>
    <xf numFmtId="0" fontId="4" fillId="0" borderId="14" xfId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175" fontId="0" fillId="0" borderId="0" xfId="0" applyNumberFormat="1"/>
  </cellXfs>
  <cellStyles count="10">
    <cellStyle name="%" xfId="1" xr:uid="{00000000-0005-0000-0000-000000000000}"/>
    <cellStyle name="% 2" xfId="7" xr:uid="{00000000-0005-0000-0000-000001000000}"/>
    <cellStyle name="Hipervínculo" xfId="2" builtinId="8"/>
    <cellStyle name="Millares" xfId="3" builtinId="3"/>
    <cellStyle name="Millares 2" xfId="8" xr:uid="{00000000-0005-0000-0000-000004000000}"/>
    <cellStyle name="Normal" xfId="0" builtinId="0"/>
    <cellStyle name="Normal 2" xfId="6" xr:uid="{00000000-0005-0000-0000-000006000000}"/>
    <cellStyle name="Normal 3" xfId="5" xr:uid="{00000000-0005-0000-0000-000007000000}"/>
    <cellStyle name="Porcentaje" xfId="4" builtinId="5"/>
    <cellStyle name="Porcentaje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1277" name="Rectangle 3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Arrowheads="1"/>
        </xdr:cNvSpPr>
      </xdr:nvSpPr>
      <xdr:spPr bwMode="auto">
        <a:xfrm rot="5400000">
          <a:off x="547687" y="661988"/>
          <a:ext cx="13049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66675</xdr:colOff>
      <xdr:row>1</xdr:row>
      <xdr:rowOff>0</xdr:rowOff>
    </xdr:from>
    <xdr:to>
      <xdr:col>0</xdr:col>
      <xdr:colOff>1162050</xdr:colOff>
      <xdr:row>4</xdr:row>
      <xdr:rowOff>180975</xdr:rowOff>
    </xdr:to>
    <xdr:pic>
      <xdr:nvPicPr>
        <xdr:cNvPr id="1278" name="Picture 0" descr="SUBTEL_rgb.jpg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109537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1133475</xdr:colOff>
      <xdr:row>3</xdr:row>
      <xdr:rowOff>228600</xdr:rowOff>
    </xdr:to>
    <xdr:pic>
      <xdr:nvPicPr>
        <xdr:cNvPr id="8658" name="Picture 0" descr="SUBTEL_rgb.jpg">
          <a:extLst>
            <a:ext uri="{FF2B5EF4-FFF2-40B4-BE49-F238E27FC236}">
              <a16:creationId xmlns:a16="http://schemas.microsoft.com/office/drawing/2014/main" id="{00000000-0008-0000-0900-0000D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776657</xdr:colOff>
      <xdr:row>234</xdr:row>
      <xdr:rowOff>73270</xdr:rowOff>
    </xdr:from>
    <xdr:to>
      <xdr:col>4</xdr:col>
      <xdr:colOff>693673</xdr:colOff>
      <xdr:row>247</xdr:row>
      <xdr:rowOff>64699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776657" y="24521968"/>
          <a:ext cx="3640752" cy="2140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Número de mensajes cortos (SMS) generados por usuarios o clientes, cursados por redes de telefonía móvil durante el mes que se informa.</a:t>
          </a:r>
        </a:p>
        <a:p>
          <a:pPr algn="just" rtl="0"/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Número de mensajes multimediales (MMS) cursados por redes de telefonía móvil y enviado por un usuario o cliente. No incluye los MMS masivos.</a:t>
          </a:r>
        </a:p>
      </xdr:txBody>
    </xdr:sp>
    <xdr:clientData/>
  </xdr:twoCellAnchor>
  <xdr:twoCellAnchor>
    <xdr:from>
      <xdr:col>5</xdr:col>
      <xdr:colOff>139212</xdr:colOff>
      <xdr:row>234</xdr:row>
      <xdr:rowOff>65943</xdr:rowOff>
    </xdr:from>
    <xdr:to>
      <xdr:col>7</xdr:col>
      <xdr:colOff>1022205</xdr:colOff>
      <xdr:row>247</xdr:row>
      <xdr:rowOff>86264</xdr:rowOff>
    </xdr:to>
    <xdr:sp macro="" textlink="">
      <xdr:nvSpPr>
        <xdr:cNvPr id="6" name="Text Box 6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5092212" y="24514641"/>
          <a:ext cx="3341521" cy="21697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223</xdr:row>
      <xdr:rowOff>66675</xdr:rowOff>
    </xdr:from>
    <xdr:to>
      <xdr:col>3</xdr:col>
      <xdr:colOff>876110</xdr:colOff>
      <xdr:row>240</xdr:row>
      <xdr:rowOff>0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62000" y="26384250"/>
          <a:ext cx="3095435" cy="2686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25/08/25.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El tráfico de salida considera el tráfico originado en redes de telefonía móvil e incluye el tráfico hacia otros teléfonos móviles, hacia teléfonos fijos, Servicios Complementarios, Internet y Larga Distancia Internacional. </a:t>
          </a:r>
        </a:p>
      </xdr:txBody>
    </xdr:sp>
    <xdr:clientData/>
  </xdr:twoCellAnchor>
  <xdr:twoCellAnchor>
    <xdr:from>
      <xdr:col>4</xdr:col>
      <xdr:colOff>466725</xdr:colOff>
      <xdr:row>223</xdr:row>
      <xdr:rowOff>47625</xdr:rowOff>
    </xdr:from>
    <xdr:to>
      <xdr:col>8</xdr:col>
      <xdr:colOff>142875</xdr:colOff>
      <xdr:row>240</xdr:row>
      <xdr:rowOff>0</xdr:rowOff>
    </xdr:to>
    <xdr:sp macro="" textlink="">
      <xdr:nvSpPr>
        <xdr:cNvPr id="6" name="Text Box 6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19625" y="34213800"/>
          <a:ext cx="2533650" cy="27051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 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1095375</xdr:colOff>
      <xdr:row>3</xdr:row>
      <xdr:rowOff>257736</xdr:rowOff>
    </xdr:to>
    <xdr:pic>
      <xdr:nvPicPr>
        <xdr:cNvPr id="7" name="Picture 0" descr="SUBTEL_rgb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95375" cy="1010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2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</xdr:row>
      <xdr:rowOff>79513</xdr:rowOff>
    </xdr:from>
    <xdr:to>
      <xdr:col>5</xdr:col>
      <xdr:colOff>117709</xdr:colOff>
      <xdr:row>170</xdr:row>
      <xdr:rowOff>99391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1303020" y="14092693"/>
          <a:ext cx="3683869" cy="169627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</xdr:txBody>
    </xdr:sp>
    <xdr:clientData/>
  </xdr:twoCellAnchor>
  <xdr:twoCellAnchor>
    <xdr:from>
      <xdr:col>5</xdr:col>
      <xdr:colOff>821634</xdr:colOff>
      <xdr:row>160</xdr:row>
      <xdr:rowOff>92766</xdr:rowOff>
    </xdr:from>
    <xdr:to>
      <xdr:col>10</xdr:col>
      <xdr:colOff>191076</xdr:colOff>
      <xdr:row>170</xdr:row>
      <xdr:rowOff>106017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5690814" y="14105946"/>
          <a:ext cx="3415662" cy="16896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0</xdr:col>
      <xdr:colOff>1143000</xdr:colOff>
      <xdr:row>3</xdr:row>
      <xdr:rowOff>228600</xdr:rowOff>
    </xdr:to>
    <xdr:pic>
      <xdr:nvPicPr>
        <xdr:cNvPr id="5589" name="Picture 0" descr="SUBTEL_rgb.jpg">
          <a:extLst>
            <a:ext uri="{FF2B5EF4-FFF2-40B4-BE49-F238E27FC236}">
              <a16:creationId xmlns:a16="http://schemas.microsoft.com/office/drawing/2014/main" id="{00000000-0008-0000-03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309930</xdr:colOff>
      <xdr:row>223</xdr:row>
      <xdr:rowOff>64477</xdr:rowOff>
    </xdr:from>
    <xdr:to>
      <xdr:col>5</xdr:col>
      <xdr:colOff>375682</xdr:colOff>
      <xdr:row>235</xdr:row>
      <xdr:rowOff>60960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1712010" y="24379897"/>
          <a:ext cx="3433792" cy="200816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algn="just" rtl="0"/>
          <a:endParaRPr lang="es-CL" sz="9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781050</xdr:colOff>
      <xdr:row>223</xdr:row>
      <xdr:rowOff>85725</xdr:rowOff>
    </xdr:from>
    <xdr:to>
      <xdr:col>8</xdr:col>
      <xdr:colOff>512251</xdr:colOff>
      <xdr:row>235</xdr:row>
      <xdr:rowOff>76200</xdr:rowOff>
    </xdr:to>
    <xdr:sp macro="" textlink="">
      <xdr:nvSpPr>
        <xdr:cNvPr id="6" name="Text Box 6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5551170" y="24401145"/>
          <a:ext cx="3365941" cy="200215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 empresa Claro tiene cifras erróneas en el mes de Abril 2021, por lo tanto los totales son provisorios.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3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</xdr:row>
      <xdr:rowOff>1</xdr:rowOff>
    </xdr:from>
    <xdr:to>
      <xdr:col>5</xdr:col>
      <xdr:colOff>120003</xdr:colOff>
      <xdr:row>172</xdr:row>
      <xdr:rowOff>92365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300788" y="14324062"/>
          <a:ext cx="3668306" cy="19550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algn="just" rtl="0"/>
          <a:endParaRPr lang="es-CL" sz="900">
            <a:effectLst/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0</xdr:colOff>
      <xdr:row>161</xdr:row>
      <xdr:rowOff>1</xdr:rowOff>
    </xdr:from>
    <xdr:to>
      <xdr:col>10</xdr:col>
      <xdr:colOff>226501</xdr:colOff>
      <xdr:row>172</xdr:row>
      <xdr:rowOff>107759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5641879" y="14324062"/>
          <a:ext cx="3397652" cy="19704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Claro tiene cifras erróneas en el mes de Abril 2021, por lo tanto los totales son provisorios.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1133475</xdr:colOff>
      <xdr:row>3</xdr:row>
      <xdr:rowOff>228600</xdr:rowOff>
    </xdr:to>
    <xdr:pic>
      <xdr:nvPicPr>
        <xdr:cNvPr id="6613" name="Picture 0" descr="SUBTEL_rgb.jpg">
          <a:extLst>
            <a:ext uri="{FF2B5EF4-FFF2-40B4-BE49-F238E27FC236}">
              <a16:creationId xmlns:a16="http://schemas.microsoft.com/office/drawing/2014/main" id="{00000000-0008-0000-0500-0000D51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1245899</xdr:colOff>
      <xdr:row>224</xdr:row>
      <xdr:rowOff>67535</xdr:rowOff>
    </xdr:from>
    <xdr:to>
      <xdr:col>4</xdr:col>
      <xdr:colOff>932912</xdr:colOff>
      <xdr:row>236</xdr:row>
      <xdr:rowOff>140805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1245899" y="22157252"/>
          <a:ext cx="3273383" cy="206109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</xdr:txBody>
    </xdr:sp>
    <xdr:clientData/>
  </xdr:twoCellAnchor>
  <xdr:twoCellAnchor>
    <xdr:from>
      <xdr:col>5</xdr:col>
      <xdr:colOff>173936</xdr:colOff>
      <xdr:row>224</xdr:row>
      <xdr:rowOff>91108</xdr:rowOff>
    </xdr:from>
    <xdr:to>
      <xdr:col>7</xdr:col>
      <xdr:colOff>1027621</xdr:colOff>
      <xdr:row>236</xdr:row>
      <xdr:rowOff>140805</xdr:rowOff>
    </xdr:to>
    <xdr:sp macro="" textlink="">
      <xdr:nvSpPr>
        <xdr:cNvPr id="6" name="Text Box 6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4969566" y="22180825"/>
          <a:ext cx="3272207" cy="20375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2/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empresa VTR Móvil modificó algunos meses desde diciembre 2022.</a:t>
          </a: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3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</xdr:row>
      <xdr:rowOff>79513</xdr:rowOff>
    </xdr:from>
    <xdr:to>
      <xdr:col>5</xdr:col>
      <xdr:colOff>117709</xdr:colOff>
      <xdr:row>170</xdr:row>
      <xdr:rowOff>99391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305339" y="14246087"/>
          <a:ext cx="3689170" cy="1676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</xdr:txBody>
    </xdr:sp>
    <xdr:clientData/>
  </xdr:twoCellAnchor>
  <xdr:twoCellAnchor>
    <xdr:from>
      <xdr:col>5</xdr:col>
      <xdr:colOff>821634</xdr:colOff>
      <xdr:row>160</xdr:row>
      <xdr:rowOff>92766</xdr:rowOff>
    </xdr:from>
    <xdr:to>
      <xdr:col>10</xdr:col>
      <xdr:colOff>191076</xdr:colOff>
      <xdr:row>170</xdr:row>
      <xdr:rowOff>106017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5698434" y="14259340"/>
          <a:ext cx="3424607" cy="16697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2/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empresa VTR Móvil modificó algunos meses desde diciembre 2022.</a:t>
          </a:r>
          <a:endParaRPr lang="es-CL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1143000</xdr:colOff>
      <xdr:row>3</xdr:row>
      <xdr:rowOff>238125</xdr:rowOff>
    </xdr:to>
    <xdr:pic>
      <xdr:nvPicPr>
        <xdr:cNvPr id="7637" name="Picture 0" descr="SUBTEL_rgb.jpg">
          <a:extLst>
            <a:ext uri="{FF2B5EF4-FFF2-40B4-BE49-F238E27FC236}">
              <a16:creationId xmlns:a16="http://schemas.microsoft.com/office/drawing/2014/main" id="{00000000-0008-0000-0700-0000D51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772984</xdr:colOff>
      <xdr:row>223</xdr:row>
      <xdr:rowOff>114301</xdr:rowOff>
    </xdr:from>
    <xdr:to>
      <xdr:col>4</xdr:col>
      <xdr:colOff>799904</xdr:colOff>
      <xdr:row>234</xdr:row>
      <xdr:rowOff>99061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772984" y="24429721"/>
          <a:ext cx="3661660" cy="1828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25/08/25.</a:t>
          </a:r>
          <a:endParaRPr lang="es-CL" sz="900" b="0" i="0" u="none" strike="noStrike" baseline="0" noProof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5</xdr:col>
      <xdr:colOff>10245</xdr:colOff>
      <xdr:row>223</xdr:row>
      <xdr:rowOff>123825</xdr:rowOff>
    </xdr:from>
    <xdr:to>
      <xdr:col>8</xdr:col>
      <xdr:colOff>227221</xdr:colOff>
      <xdr:row>234</xdr:row>
      <xdr:rowOff>99060</xdr:rowOff>
    </xdr:to>
    <xdr:sp macro="" textlink="">
      <xdr:nvSpPr>
        <xdr:cNvPr id="6" name="Text Box 6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4696545" y="24439245"/>
          <a:ext cx="3371656" cy="1819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cifras de la empresa Falabella Móvil del primer trimestre 2017 son provisorias.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3/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empresa VTR Móvil modificó algunos meses desde diciembre 2022.</a:t>
          </a:r>
          <a:endParaRPr lang="es-CL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0</xdr:row>
      <xdr:rowOff>24848</xdr:rowOff>
    </xdr:from>
    <xdr:to>
      <xdr:col>0</xdr:col>
      <xdr:colOff>1136788</xdr:colOff>
      <xdr:row>5</xdr:row>
      <xdr:rowOff>188430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4848"/>
          <a:ext cx="10953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</xdr:row>
      <xdr:rowOff>1</xdr:rowOff>
    </xdr:from>
    <xdr:to>
      <xdr:col>5</xdr:col>
      <xdr:colOff>119271</xdr:colOff>
      <xdr:row>174</xdr:row>
      <xdr:rowOff>106019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1305339" y="14497879"/>
          <a:ext cx="3525080" cy="2093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las concesionarias móviles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y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cargada en el Sistema de Transferencia de Información hasta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el 25/08/25</a:t>
          </a:r>
          <a:r>
            <a:rPr lang="es-CL" sz="900" b="0" i="0" u="none" strike="noStrike" baseline="0" noProof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Notas: 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1</a:t>
          </a:r>
          <a:r>
            <a:rPr lang="es-CL" sz="900" b="0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durante el mes que se informa.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r>
            <a:rPr lang="es-CL" sz="900" b="1" i="0" baseline="0">
              <a:effectLst/>
              <a:latin typeface="Arial" pitchFamily="34" charset="0"/>
              <a:ea typeface="+mn-ea"/>
              <a:cs typeface="Arial" pitchFamily="34" charset="0"/>
            </a:rPr>
            <a:t>2/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Minutos efectivos en miles, los que se obtienen a partir de la información en segundos reportados por las compañías, dividido por 60</a:t>
          </a:r>
        </a:p>
        <a:p>
          <a:pPr algn="just" rtl="0"/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3/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Tráfico cursado desde y hacia redes de telefonía móvil.</a:t>
          </a:r>
          <a:endParaRPr lang="es-CL" sz="900">
            <a:effectLst/>
            <a:latin typeface="Arial" pitchFamily="34" charset="0"/>
            <a:cs typeface="Arial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4/ </a:t>
          </a:r>
          <a:r>
            <a:rPr lang="es-CL" sz="900" b="0" i="0" baseline="0">
              <a:effectLst/>
              <a:latin typeface="Arial" pitchFamily="34" charset="0"/>
              <a:ea typeface="+mn-ea"/>
              <a:cs typeface="Arial" pitchFamily="34" charset="0"/>
            </a:rPr>
            <a:t>Corresponde a todo tipo de comunicaciones.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baseline="0">
            <a:effectLst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0</xdr:colOff>
      <xdr:row>162</xdr:row>
      <xdr:rowOff>1</xdr:rowOff>
    </xdr:from>
    <xdr:to>
      <xdr:col>10</xdr:col>
      <xdr:colOff>226501</xdr:colOff>
      <xdr:row>174</xdr:row>
      <xdr:rowOff>106019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5506278" y="14497879"/>
          <a:ext cx="3407023" cy="209384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la empresa Falabella Móvil del primer trimestre 2017 son provisorias.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3/</a:t>
          </a:r>
          <a:r>
            <a:rPr lang="es-CL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 empresa VTR Móvil modificó algunos meses desde diciembre 2022.</a:t>
          </a:r>
          <a:endParaRPr lang="es-CL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btel.c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60"/>
  <sheetViews>
    <sheetView showGridLines="0" showRowColHeaders="0" topLeftCell="A4" zoomScale="85" zoomScaleNormal="85" zoomScaleSheetLayoutView="100" workbookViewId="0">
      <selection activeCell="H21" sqref="H21"/>
    </sheetView>
  </sheetViews>
  <sheetFormatPr baseColWidth="10" defaultColWidth="0" defaultRowHeight="12.5" zeroHeight="1" x14ac:dyDescent="0.25"/>
  <cols>
    <col min="1" max="1" width="18" style="11" customWidth="1"/>
    <col min="2" max="3" width="3" style="11" customWidth="1"/>
    <col min="4" max="4" width="5.26953125" style="11" customWidth="1"/>
    <col min="5" max="5" width="22.1796875" style="11" customWidth="1"/>
    <col min="6" max="6" width="24" style="11" customWidth="1"/>
    <col min="7" max="7" width="20.54296875" style="11" customWidth="1"/>
    <col min="8" max="8" width="47.26953125" style="11" customWidth="1"/>
    <col min="9" max="9" width="12.54296875" style="11" customWidth="1"/>
    <col min="10" max="16384" width="0" style="11" hidden="1"/>
  </cols>
  <sheetData>
    <row r="1" spans="1:10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10" ht="42" customHeight="1" x14ac:dyDescent="0.4">
      <c r="A2" s="12"/>
      <c r="B2" s="42" t="s">
        <v>27</v>
      </c>
      <c r="C2" s="18"/>
      <c r="D2" s="1"/>
      <c r="E2" s="1"/>
      <c r="F2" s="1"/>
      <c r="G2" s="12"/>
      <c r="H2" s="12"/>
      <c r="I2" s="12"/>
    </row>
    <row r="3" spans="1:10" ht="12.75" customHeight="1" x14ac:dyDescent="0.25">
      <c r="A3" s="12"/>
      <c r="B3" s="18"/>
      <c r="C3" s="18"/>
      <c r="D3" s="1"/>
      <c r="E3" s="1"/>
      <c r="F3" s="1"/>
      <c r="G3" s="12"/>
      <c r="H3" s="12"/>
      <c r="I3" s="12"/>
    </row>
    <row r="4" spans="1:10" ht="10.5" customHeight="1" x14ac:dyDescent="0.25">
      <c r="A4" s="12"/>
      <c r="B4" s="1"/>
      <c r="C4" s="1"/>
      <c r="D4" s="1"/>
      <c r="E4" s="1"/>
      <c r="F4" s="1"/>
      <c r="G4" s="12"/>
      <c r="H4" s="12"/>
      <c r="I4" s="12"/>
    </row>
    <row r="5" spans="1:10" s="15" customFormat="1" ht="25.5" customHeight="1" x14ac:dyDescent="0.25">
      <c r="A5" s="19"/>
      <c r="B5" s="20"/>
      <c r="C5" s="21" t="s">
        <v>15</v>
      </c>
      <c r="D5" s="19"/>
      <c r="E5" s="19"/>
      <c r="F5" s="19"/>
      <c r="G5" s="19"/>
      <c r="H5" s="19"/>
      <c r="I5" s="19"/>
    </row>
    <row r="6" spans="1:10" x14ac:dyDescent="0.25">
      <c r="A6" s="12"/>
      <c r="B6" s="22"/>
      <c r="C6" s="22"/>
      <c r="D6" s="12"/>
      <c r="E6" s="12"/>
      <c r="F6" s="12"/>
      <c r="G6" s="12"/>
      <c r="H6" s="12"/>
      <c r="I6" s="12"/>
    </row>
    <row r="7" spans="1:10" x14ac:dyDescent="0.25">
      <c r="A7" s="12"/>
      <c r="B7" s="23"/>
      <c r="C7" s="24"/>
      <c r="D7" s="24"/>
      <c r="E7" s="24"/>
      <c r="F7" s="24"/>
      <c r="G7" s="24"/>
      <c r="H7" s="24"/>
      <c r="I7" s="25"/>
      <c r="J7" s="7"/>
    </row>
    <row r="8" spans="1:10" s="16" customFormat="1" ht="18" x14ac:dyDescent="0.4">
      <c r="A8" s="26"/>
      <c r="B8" s="42" t="s">
        <v>16</v>
      </c>
      <c r="C8" s="42" t="s">
        <v>30</v>
      </c>
      <c r="D8" s="47"/>
      <c r="E8" s="47"/>
      <c r="F8" s="47"/>
      <c r="G8" s="47"/>
      <c r="H8" s="27"/>
      <c r="I8" s="26"/>
    </row>
    <row r="9" spans="1:10" s="16" customFormat="1" ht="18" x14ac:dyDescent="0.4">
      <c r="A9" s="26"/>
      <c r="B9" s="42"/>
      <c r="C9" s="48" t="s">
        <v>29</v>
      </c>
      <c r="D9" s="48" t="s">
        <v>70</v>
      </c>
      <c r="E9" s="47"/>
      <c r="F9" s="47"/>
      <c r="G9" s="47"/>
      <c r="H9" s="27"/>
      <c r="I9" s="26"/>
    </row>
    <row r="10" spans="1:10" s="16" customFormat="1" ht="18" x14ac:dyDescent="0.4">
      <c r="A10" s="26"/>
      <c r="B10" s="42" t="s">
        <v>16</v>
      </c>
      <c r="C10" s="42" t="s">
        <v>28</v>
      </c>
      <c r="D10" s="47"/>
      <c r="E10" s="47"/>
      <c r="F10" s="47"/>
      <c r="G10" s="47"/>
      <c r="H10" s="27"/>
      <c r="I10" s="26"/>
    </row>
    <row r="11" spans="1:10" s="17" customFormat="1" ht="15.5" x14ac:dyDescent="0.35">
      <c r="A11" s="28"/>
      <c r="B11" s="48"/>
      <c r="C11" s="48" t="s">
        <v>29</v>
      </c>
      <c r="D11" s="48" t="s">
        <v>31</v>
      </c>
      <c r="E11" s="49"/>
      <c r="F11" s="49"/>
      <c r="G11" s="49"/>
      <c r="H11" s="29"/>
      <c r="I11" s="28"/>
    </row>
    <row r="12" spans="1:10" s="17" customFormat="1" ht="15.5" x14ac:dyDescent="0.35">
      <c r="A12" s="28"/>
      <c r="B12" s="48"/>
      <c r="C12" s="48" t="s">
        <v>29</v>
      </c>
      <c r="D12" s="48" t="s">
        <v>71</v>
      </c>
      <c r="E12" s="49"/>
      <c r="F12" s="49"/>
      <c r="G12" s="49"/>
      <c r="H12" s="29"/>
      <c r="I12" s="28"/>
    </row>
    <row r="13" spans="1:10" s="17" customFormat="1" ht="15.5" x14ac:dyDescent="0.35">
      <c r="A13" s="28"/>
      <c r="B13" s="48"/>
      <c r="C13" s="48" t="s">
        <v>29</v>
      </c>
      <c r="D13" s="48" t="s">
        <v>32</v>
      </c>
      <c r="E13" s="49"/>
      <c r="F13" s="49"/>
      <c r="G13" s="49"/>
      <c r="H13" s="29"/>
      <c r="I13" s="28"/>
    </row>
    <row r="14" spans="1:10" s="17" customFormat="1" ht="15.5" x14ac:dyDescent="0.35">
      <c r="A14" s="28"/>
      <c r="B14" s="48"/>
      <c r="C14" s="48" t="s">
        <v>29</v>
      </c>
      <c r="D14" s="48" t="s">
        <v>72</v>
      </c>
      <c r="E14" s="49"/>
      <c r="F14" s="49"/>
      <c r="G14" s="49"/>
      <c r="H14" s="29"/>
      <c r="I14" s="28"/>
    </row>
    <row r="15" spans="1:10" s="17" customFormat="1" ht="15.5" x14ac:dyDescent="0.35">
      <c r="A15" s="28"/>
      <c r="B15" s="48"/>
      <c r="C15" s="48" t="s">
        <v>29</v>
      </c>
      <c r="D15" s="48" t="s">
        <v>33</v>
      </c>
      <c r="E15" s="49"/>
      <c r="F15" s="49"/>
      <c r="G15" s="49"/>
      <c r="H15" s="29"/>
      <c r="I15" s="28"/>
    </row>
    <row r="16" spans="1:10" s="17" customFormat="1" ht="15.5" x14ac:dyDescent="0.35">
      <c r="A16" s="28"/>
      <c r="B16" s="48"/>
      <c r="C16" s="48" t="s">
        <v>29</v>
      </c>
      <c r="D16" s="48" t="s">
        <v>73</v>
      </c>
      <c r="E16" s="49"/>
      <c r="F16" s="49"/>
      <c r="G16" s="49"/>
      <c r="H16" s="29"/>
      <c r="I16" s="28"/>
    </row>
    <row r="17" spans="1:11" s="17" customFormat="1" ht="15.5" x14ac:dyDescent="0.35">
      <c r="A17" s="28"/>
      <c r="B17" s="48"/>
      <c r="C17" s="48" t="s">
        <v>29</v>
      </c>
      <c r="D17" s="48" t="s">
        <v>34</v>
      </c>
      <c r="E17" s="49"/>
      <c r="F17" s="49"/>
      <c r="G17" s="49"/>
      <c r="H17" s="29"/>
      <c r="I17" s="28"/>
    </row>
    <row r="18" spans="1:11" ht="18" x14ac:dyDescent="0.4">
      <c r="A18" s="12"/>
      <c r="B18" s="42"/>
      <c r="C18" s="42"/>
      <c r="D18" s="48"/>
      <c r="E18" s="48"/>
      <c r="F18" s="48"/>
      <c r="G18" s="50"/>
      <c r="H18" s="30"/>
      <c r="I18" s="12"/>
    </row>
    <row r="19" spans="1:11" ht="15.5" x14ac:dyDescent="0.35">
      <c r="A19" s="12"/>
      <c r="B19" s="48"/>
      <c r="C19" s="48"/>
      <c r="D19" s="48"/>
      <c r="E19" s="48"/>
      <c r="F19" s="48"/>
      <c r="G19" s="50"/>
      <c r="H19" s="30"/>
      <c r="I19" s="12"/>
    </row>
    <row r="20" spans="1:11" ht="15.5" x14ac:dyDescent="0.35">
      <c r="A20" s="12"/>
      <c r="B20" s="48"/>
      <c r="C20" s="48"/>
      <c r="D20" s="48"/>
      <c r="E20" s="48"/>
      <c r="F20" s="48"/>
      <c r="G20" s="50"/>
      <c r="H20" s="30"/>
      <c r="I20" s="12"/>
    </row>
    <row r="21" spans="1:11" ht="15.5" x14ac:dyDescent="0.35">
      <c r="A21" s="12"/>
      <c r="B21" s="48"/>
      <c r="C21" s="48"/>
      <c r="D21" s="48"/>
      <c r="E21" s="48"/>
      <c r="F21" s="48"/>
      <c r="G21" s="50"/>
      <c r="H21" s="30"/>
      <c r="I21" s="12"/>
    </row>
    <row r="22" spans="1:11" ht="15.5" x14ac:dyDescent="0.35">
      <c r="A22" s="41"/>
      <c r="B22" s="52"/>
      <c r="C22" s="53"/>
      <c r="D22" s="53"/>
      <c r="E22" s="54"/>
      <c r="F22" s="54"/>
      <c r="G22" s="54"/>
      <c r="H22" s="54"/>
      <c r="I22" s="41"/>
    </row>
    <row r="23" spans="1:11" ht="21" customHeight="1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14"/>
      <c r="K23" s="14"/>
    </row>
    <row r="24" spans="1:11" ht="22.5" customHeight="1" x14ac:dyDescent="0.3">
      <c r="A24" s="41"/>
      <c r="B24" s="41"/>
      <c r="C24" s="41"/>
      <c r="D24" s="41"/>
      <c r="E24" s="41"/>
      <c r="F24" s="41"/>
      <c r="G24" s="55"/>
      <c r="H24" s="56" t="s">
        <v>17</v>
      </c>
      <c r="I24" s="41"/>
      <c r="J24" s="14"/>
      <c r="K24" s="14"/>
    </row>
    <row r="25" spans="1:11" ht="30.75" customHeight="1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14"/>
      <c r="K25" s="14"/>
    </row>
    <row r="26" spans="1:11" hidden="1" x14ac:dyDescent="0.25">
      <c r="A26" s="57"/>
      <c r="B26" s="57"/>
      <c r="C26" s="57"/>
      <c r="D26" s="57"/>
      <c r="E26" s="57"/>
      <c r="F26" s="57"/>
      <c r="G26" s="57"/>
      <c r="H26" s="57"/>
      <c r="I26" s="58"/>
      <c r="J26" s="14"/>
      <c r="K26" s="14"/>
    </row>
    <row r="27" spans="1:11" hidden="1" x14ac:dyDescent="0.25">
      <c r="A27" s="57"/>
      <c r="B27" s="57"/>
      <c r="C27" s="57"/>
      <c r="D27" s="57"/>
      <c r="E27" s="57"/>
      <c r="F27" s="57"/>
      <c r="G27" s="57"/>
      <c r="H27" s="57"/>
      <c r="I27" s="58"/>
      <c r="J27" s="14"/>
      <c r="K27" s="14"/>
    </row>
    <row r="28" spans="1:11" hidden="1" x14ac:dyDescent="0.25">
      <c r="A28" s="57"/>
      <c r="B28" s="57"/>
      <c r="C28" s="57"/>
      <c r="D28" s="57"/>
      <c r="E28" s="57"/>
      <c r="F28" s="57"/>
      <c r="G28" s="57"/>
      <c r="H28" s="57"/>
      <c r="I28" s="58"/>
      <c r="J28" s="14"/>
      <c r="K28" s="14"/>
    </row>
    <row r="29" spans="1:11" hidden="1" x14ac:dyDescent="0.25">
      <c r="A29" s="57"/>
      <c r="B29" s="57"/>
      <c r="C29" s="57"/>
      <c r="D29" s="57"/>
      <c r="E29" s="57"/>
      <c r="F29" s="57"/>
      <c r="G29" s="57"/>
      <c r="H29" s="57"/>
      <c r="I29" s="57"/>
    </row>
    <row r="30" spans="1:11" hidden="1" x14ac:dyDescent="0.25">
      <c r="A30" s="57"/>
      <c r="B30" s="57"/>
      <c r="C30" s="57"/>
      <c r="D30" s="57"/>
      <c r="E30" s="57"/>
      <c r="F30" s="57"/>
      <c r="G30" s="57"/>
      <c r="H30" s="57"/>
      <c r="I30" s="57"/>
    </row>
    <row r="31" spans="1:11" hidden="1" x14ac:dyDescent="0.25">
      <c r="A31" s="57"/>
      <c r="B31" s="57"/>
      <c r="C31" s="57"/>
      <c r="D31" s="57"/>
      <c r="E31" s="57"/>
      <c r="F31" s="57"/>
      <c r="G31" s="57"/>
      <c r="H31" s="57"/>
      <c r="I31" s="57"/>
    </row>
    <row r="32" spans="1:11" hidden="1" x14ac:dyDescent="0.25">
      <c r="A32" s="57"/>
      <c r="B32" s="57"/>
      <c r="C32" s="57"/>
      <c r="D32" s="57"/>
      <c r="E32" s="57"/>
      <c r="F32" s="57"/>
      <c r="G32" s="57"/>
      <c r="H32" s="57"/>
      <c r="I32" s="57"/>
    </row>
    <row r="33" spans="1:9" hidden="1" x14ac:dyDescent="0.25">
      <c r="A33" s="57"/>
      <c r="B33" s="57"/>
      <c r="C33" s="57"/>
      <c r="D33" s="57"/>
      <c r="E33" s="57"/>
      <c r="F33" s="57"/>
      <c r="G33" s="57"/>
      <c r="H33" s="57"/>
      <c r="I33" s="57"/>
    </row>
    <row r="34" spans="1:9" hidden="1" x14ac:dyDescent="0.25">
      <c r="A34" s="57"/>
      <c r="B34" s="57"/>
      <c r="C34" s="57"/>
      <c r="D34" s="57"/>
      <c r="E34" s="57"/>
      <c r="F34" s="57"/>
      <c r="G34" s="57"/>
      <c r="H34" s="57"/>
      <c r="I34" s="57"/>
    </row>
    <row r="35" spans="1:9" hidden="1" x14ac:dyDescent="0.25">
      <c r="A35" s="57"/>
      <c r="B35" s="57"/>
      <c r="C35" s="57"/>
      <c r="D35" s="57"/>
      <c r="E35" s="57"/>
      <c r="F35" s="57"/>
      <c r="G35" s="57"/>
      <c r="H35" s="57"/>
      <c r="I35" s="57"/>
    </row>
    <row r="36" spans="1:9" hidden="1" x14ac:dyDescent="0.25">
      <c r="A36" s="57"/>
      <c r="B36" s="57"/>
      <c r="C36" s="57"/>
      <c r="D36" s="57"/>
      <c r="E36" s="57"/>
      <c r="F36" s="57"/>
      <c r="G36" s="57"/>
      <c r="H36" s="57"/>
      <c r="I36" s="57"/>
    </row>
    <row r="37" spans="1:9" hidden="1" x14ac:dyDescent="0.25">
      <c r="A37" s="57"/>
      <c r="B37" s="57"/>
      <c r="C37" s="57"/>
      <c r="D37" s="57"/>
      <c r="E37" s="57"/>
      <c r="F37" s="57"/>
      <c r="G37" s="57"/>
      <c r="H37" s="57"/>
      <c r="I37" s="57"/>
    </row>
    <row r="38" spans="1:9" hidden="1" x14ac:dyDescent="0.25">
      <c r="A38" s="57"/>
      <c r="B38" s="57"/>
      <c r="C38" s="57" t="e">
        <f>LOWER(#REF!)</f>
        <v>#REF!</v>
      </c>
      <c r="D38" s="57"/>
      <c r="E38" s="57"/>
      <c r="F38" s="57"/>
      <c r="G38" s="57"/>
      <c r="H38" s="57"/>
      <c r="I38" s="57"/>
    </row>
    <row r="39" spans="1:9" hidden="1" x14ac:dyDescent="0.25">
      <c r="A39" s="57"/>
      <c r="B39" s="57"/>
      <c r="C39" s="57" t="str">
        <f>LOWER(C23)</f>
        <v/>
      </c>
      <c r="D39" s="57"/>
      <c r="E39" s="57"/>
      <c r="F39" s="57"/>
      <c r="G39" s="57"/>
      <c r="H39" s="57"/>
      <c r="I39" s="57"/>
    </row>
    <row r="40" spans="1:9" hidden="1" x14ac:dyDescent="0.25">
      <c r="A40" s="57"/>
      <c r="B40" s="57"/>
      <c r="C40" s="57"/>
      <c r="D40" s="57"/>
      <c r="E40" s="57"/>
      <c r="F40" s="57"/>
      <c r="G40" s="57"/>
      <c r="H40" s="57"/>
      <c r="I40" s="57"/>
    </row>
    <row r="41" spans="1:9" hidden="1" x14ac:dyDescent="0.25">
      <c r="A41" s="57"/>
      <c r="B41" s="57"/>
      <c r="C41" s="57"/>
      <c r="D41" s="57"/>
      <c r="E41" s="57"/>
      <c r="F41" s="57"/>
      <c r="G41" s="57"/>
      <c r="H41" s="57"/>
      <c r="I41" s="57"/>
    </row>
    <row r="42" spans="1:9" hidden="1" x14ac:dyDescent="0.25">
      <c r="A42" s="57"/>
      <c r="B42" s="57"/>
      <c r="C42" s="57"/>
      <c r="D42" s="57"/>
      <c r="E42" s="57"/>
      <c r="F42" s="57"/>
      <c r="G42" s="57"/>
      <c r="H42" s="57"/>
      <c r="I42" s="57"/>
    </row>
    <row r="43" spans="1:9" hidden="1" x14ac:dyDescent="0.25">
      <c r="A43" s="57"/>
      <c r="B43" s="57"/>
      <c r="C43" s="57"/>
      <c r="D43" s="57"/>
      <c r="E43" s="57"/>
      <c r="F43" s="57"/>
      <c r="G43" s="57"/>
      <c r="H43" s="57"/>
      <c r="I43" s="57"/>
    </row>
    <row r="44" spans="1:9" hidden="1" x14ac:dyDescent="0.25">
      <c r="A44" s="57"/>
      <c r="B44" s="57"/>
      <c r="C44" s="57"/>
      <c r="D44" s="57"/>
      <c r="E44" s="57"/>
      <c r="F44" s="57"/>
      <c r="G44" s="57"/>
      <c r="H44" s="57"/>
      <c r="I44" s="57"/>
    </row>
    <row r="45" spans="1:9" hidden="1" x14ac:dyDescent="0.25">
      <c r="A45" s="57"/>
      <c r="B45" s="57"/>
      <c r="C45" s="57"/>
      <c r="D45" s="57"/>
      <c r="E45" s="57"/>
      <c r="F45" s="57"/>
      <c r="G45" s="57"/>
      <c r="H45" s="57"/>
      <c r="I45" s="57"/>
    </row>
    <row r="46" spans="1:9" hidden="1" x14ac:dyDescent="0.25">
      <c r="A46" s="57"/>
      <c r="B46" s="57"/>
      <c r="C46" s="57"/>
      <c r="D46" s="57"/>
      <c r="E46" s="57"/>
      <c r="F46" s="57"/>
      <c r="G46" s="57"/>
      <c r="H46" s="57"/>
      <c r="I46" s="57"/>
    </row>
    <row r="47" spans="1:9" hidden="1" x14ac:dyDescent="0.25">
      <c r="A47" s="57"/>
      <c r="B47" s="57"/>
      <c r="C47" s="57"/>
      <c r="D47" s="57"/>
      <c r="E47" s="57"/>
      <c r="F47" s="57"/>
      <c r="G47" s="57"/>
      <c r="H47" s="57"/>
      <c r="I47" s="57"/>
    </row>
    <row r="48" spans="1:9" hidden="1" x14ac:dyDescent="0.25">
      <c r="A48" s="57"/>
      <c r="B48" s="57"/>
      <c r="C48" s="57"/>
      <c r="D48" s="57"/>
      <c r="E48" s="57"/>
      <c r="F48" s="57"/>
      <c r="G48" s="57"/>
      <c r="H48" s="57"/>
      <c r="I48" s="57"/>
    </row>
    <row r="49" spans="1:9" hidden="1" x14ac:dyDescent="0.25">
      <c r="A49" s="57"/>
      <c r="B49" s="57"/>
      <c r="C49" s="57"/>
      <c r="D49" s="57"/>
      <c r="E49" s="57"/>
      <c r="F49" s="57"/>
      <c r="G49" s="57"/>
      <c r="H49" s="57"/>
      <c r="I49" s="57"/>
    </row>
    <row r="50" spans="1:9" hidden="1" x14ac:dyDescent="0.25">
      <c r="A50" s="57"/>
      <c r="B50" s="57"/>
      <c r="C50" s="57"/>
      <c r="D50" s="57"/>
      <c r="E50" s="57"/>
      <c r="F50" s="57"/>
      <c r="G50" s="57"/>
      <c r="H50" s="57"/>
      <c r="I50" s="57"/>
    </row>
    <row r="51" spans="1:9" hidden="1" x14ac:dyDescent="0.25">
      <c r="A51" s="57"/>
      <c r="B51" s="57"/>
      <c r="C51" s="57"/>
      <c r="D51" s="57"/>
      <c r="E51" s="57"/>
      <c r="F51" s="57"/>
      <c r="G51" s="57"/>
      <c r="H51" s="57"/>
      <c r="I51" s="57"/>
    </row>
    <row r="52" spans="1:9" hidden="1" x14ac:dyDescent="0.25">
      <c r="A52" s="57"/>
      <c r="B52" s="57"/>
      <c r="C52" s="57"/>
      <c r="D52" s="57"/>
      <c r="E52" s="57"/>
      <c r="F52" s="57"/>
      <c r="G52" s="57"/>
      <c r="H52" s="57"/>
      <c r="I52" s="57"/>
    </row>
    <row r="53" spans="1:9" hidden="1" x14ac:dyDescent="0.25">
      <c r="A53" s="57"/>
      <c r="B53" s="57"/>
      <c r="C53" s="57"/>
      <c r="D53" s="57"/>
      <c r="E53" s="57"/>
      <c r="F53" s="57"/>
      <c r="G53" s="57"/>
      <c r="H53" s="57"/>
      <c r="I53" s="57"/>
    </row>
    <row r="54" spans="1:9" hidden="1" x14ac:dyDescent="0.25">
      <c r="A54" s="57"/>
      <c r="B54" s="57"/>
      <c r="C54" s="57"/>
      <c r="D54" s="57"/>
      <c r="E54" s="57"/>
      <c r="F54" s="57"/>
      <c r="G54" s="57"/>
      <c r="H54" s="57"/>
      <c r="I54" s="57"/>
    </row>
    <row r="55" spans="1:9" hidden="1" x14ac:dyDescent="0.25">
      <c r="A55" s="57"/>
      <c r="B55" s="57"/>
      <c r="C55" s="57"/>
      <c r="D55" s="57"/>
      <c r="E55" s="57"/>
      <c r="F55" s="57"/>
      <c r="G55" s="57"/>
      <c r="H55" s="57"/>
      <c r="I55" s="57"/>
    </row>
    <row r="56" spans="1:9" x14ac:dyDescent="0.25">
      <c r="A56" s="57"/>
      <c r="B56" s="57"/>
      <c r="C56" s="57"/>
      <c r="D56" s="57"/>
      <c r="E56" s="57"/>
      <c r="F56" s="57"/>
      <c r="G56" s="57"/>
      <c r="H56" s="57"/>
      <c r="I56" s="57"/>
    </row>
    <row r="57" spans="1:9" x14ac:dyDescent="0.25">
      <c r="A57" s="57"/>
      <c r="B57" s="57"/>
      <c r="C57" s="57"/>
      <c r="D57" s="57"/>
      <c r="E57" s="57"/>
      <c r="F57" s="57"/>
      <c r="G57" s="57"/>
      <c r="H57" s="57"/>
      <c r="I57" s="57"/>
    </row>
    <row r="58" spans="1:9" x14ac:dyDescent="0.25">
      <c r="A58" s="57"/>
      <c r="B58" s="57"/>
      <c r="C58" s="57"/>
      <c r="D58" s="57"/>
      <c r="E58" s="57"/>
      <c r="F58" s="57"/>
      <c r="G58" s="57"/>
      <c r="H58" s="57"/>
      <c r="I58" s="57"/>
    </row>
    <row r="59" spans="1:9" x14ac:dyDescent="0.25"/>
    <row r="60" spans="1:9" x14ac:dyDescent="0.25"/>
  </sheetData>
  <phoneticPr fontId="0" type="noConversion"/>
  <hyperlinks>
    <hyperlink ref="H24" r:id="rId1" xr:uid="{00000000-0004-0000-0000-000000000000}"/>
    <hyperlink ref="C8" location="'4.1. Total_Móvil'!A1" display="4.1. Trafico total cursado por redes de telefonía móvil" xr:uid="{00000000-0004-0000-0000-000001000000}"/>
    <hyperlink ref="D15" location="'4.6. M M'!A1" display="4.6. Trafico cursado por redes de telefonía móvil, móvil - móvil" xr:uid="{00000000-0004-0000-0000-000002000000}"/>
    <hyperlink ref="D13" location="'4.5. M L'!A1" display="4.5. Trafico cursado por redes de telefonía móvil, móvil - local" xr:uid="{00000000-0004-0000-0000-000003000000}"/>
    <hyperlink ref="D11" location="'4.4. M LDI'!A1" display="4.4. Trafico cursado por redes de telefonía móvil, móvil - LDI" xr:uid="{00000000-0004-0000-0000-000004000000}"/>
    <hyperlink ref="D17" location="'4.7. SMS'!A1" display="4.7. Trafico cursado por redes de telefonía móvil, servicios de mensajería" xr:uid="{00000000-0004-0000-0000-000005000000}"/>
    <hyperlink ref="C10" location="'2. M SSCC'!A1" display="Tipos de Tráfico cursado por redes de telefonía móvil" xr:uid="{00000000-0004-0000-0000-000006000000}"/>
    <hyperlink ref="D9" location="'4.1.1.Total_EMPR'!A1" display="4.1.1. Trafico total de salida cursado por redes de telefonía móvil." xr:uid="{00000000-0004-0000-0000-00000B000000}"/>
    <hyperlink ref="D12" location="'4.4.1.M LDI_EMPR'!A1" display="4.4.1. Trafico cursado por redes de telefonía móvil, móvil - LDI (salida) por empresa" xr:uid="{00000000-0004-0000-0000-00000C000000}"/>
    <hyperlink ref="D14" location="'4.5.1.M L_EMPR'!A1" display="4.5.1. Trafico cursado por redes de telefonía móvil, móvil - local (salida) por empresa" xr:uid="{00000000-0004-0000-0000-00000D000000}"/>
    <hyperlink ref="D16" location="'4.6.1.M M_EMPR'!A1" display="4.6.1. Trafico cursado por redes de telefonía móvil, móvil - móvil (salida) por empresa" xr:uid="{00000000-0004-0000-0000-00000E000000}"/>
  </hyperlinks>
  <printOptions horizontalCentered="1"/>
  <pageMargins left="0.78740157480314965" right="0.78740157480314965" top="0.98425196850393704" bottom="0.98425196850393704" header="0" footer="0"/>
  <pageSetup paperSize="9" scale="98" orientation="landscape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IU291"/>
  <sheetViews>
    <sheetView showGridLines="0" topLeftCell="A230" zoomScale="106" zoomScaleNormal="106" zoomScaleSheetLayoutView="100" workbookViewId="0">
      <selection activeCell="H232" sqref="H232"/>
    </sheetView>
  </sheetViews>
  <sheetFormatPr baseColWidth="10" defaultColWidth="0" defaultRowHeight="12.5" zeroHeight="1" x14ac:dyDescent="0.25"/>
  <cols>
    <col min="1" max="1" width="19.81640625" style="11" customWidth="1"/>
    <col min="2" max="2" width="7.1796875" style="11" customWidth="1"/>
    <col min="3" max="3" width="17.26953125" style="11" customWidth="1"/>
    <col min="4" max="4" width="10.1796875" style="11" customWidth="1"/>
    <col min="5" max="10" width="17.81640625" style="11" customWidth="1"/>
    <col min="11" max="255" width="17.81640625" style="11" hidden="1" customWidth="1"/>
    <col min="256" max="16384" width="0" style="11" hidden="1"/>
  </cols>
  <sheetData>
    <row r="1" spans="1:23" ht="33.75" customHeight="1" x14ac:dyDescent="0.25">
      <c r="A1" s="12"/>
      <c r="B1" s="12"/>
      <c r="C1" s="12"/>
      <c r="D1" s="12"/>
      <c r="E1" s="12"/>
      <c r="F1" s="12"/>
      <c r="G1" s="12"/>
      <c r="H1" s="12"/>
      <c r="I1" s="12"/>
    </row>
    <row r="2" spans="1:23" s="7" customFormat="1" ht="14" x14ac:dyDescent="0.3">
      <c r="A2" s="1"/>
      <c r="B2" s="43" t="s">
        <v>39</v>
      </c>
      <c r="C2" s="18"/>
      <c r="D2" s="1"/>
      <c r="E2" s="31"/>
      <c r="F2" s="1"/>
      <c r="G2" s="1"/>
      <c r="H2" s="1"/>
      <c r="I2" s="1"/>
    </row>
    <row r="3" spans="1:23" s="7" customFormat="1" ht="14" x14ac:dyDescent="0.3">
      <c r="A3" s="1"/>
      <c r="B3" s="43" t="s">
        <v>26</v>
      </c>
      <c r="C3" s="18"/>
      <c r="D3" s="1"/>
      <c r="E3" s="31"/>
      <c r="F3" s="1"/>
      <c r="G3" s="1"/>
      <c r="H3" s="1"/>
      <c r="I3" s="1"/>
    </row>
    <row r="4" spans="1:23" ht="28.5" customHeight="1" thickBot="1" x14ac:dyDescent="0.3">
      <c r="A4" s="12"/>
      <c r="B4" s="12"/>
      <c r="C4" s="36" t="s">
        <v>18</v>
      </c>
      <c r="D4" s="12"/>
      <c r="E4" s="12"/>
      <c r="F4" s="12"/>
      <c r="G4" s="12"/>
      <c r="H4" s="12"/>
      <c r="I4" s="12"/>
      <c r="R4" s="8"/>
    </row>
    <row r="5" spans="1:23" ht="35" thickBot="1" x14ac:dyDescent="0.3">
      <c r="A5" s="12"/>
      <c r="B5" s="13"/>
      <c r="C5" s="224" t="s">
        <v>14</v>
      </c>
      <c r="D5" s="225"/>
      <c r="E5" s="180" t="s">
        <v>38</v>
      </c>
      <c r="F5" s="13"/>
      <c r="G5" s="13"/>
      <c r="H5" s="13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12"/>
      <c r="B6" s="2"/>
      <c r="C6" s="226" t="s">
        <v>47</v>
      </c>
      <c r="D6" s="227"/>
      <c r="E6" s="115">
        <v>73704541</v>
      </c>
      <c r="F6" s="2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2"/>
      <c r="B7" s="2"/>
      <c r="C7" s="213">
        <v>2003</v>
      </c>
      <c r="D7" s="214"/>
      <c r="E7" s="115">
        <v>229626272</v>
      </c>
      <c r="F7" s="2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2"/>
      <c r="B8" s="2"/>
      <c r="C8" s="213">
        <v>2004</v>
      </c>
      <c r="D8" s="214"/>
      <c r="E8" s="115">
        <v>500588380</v>
      </c>
      <c r="F8" s="2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12"/>
      <c r="B9" s="2"/>
      <c r="C9" s="213">
        <v>2005</v>
      </c>
      <c r="D9" s="214"/>
      <c r="E9" s="115">
        <v>826781397</v>
      </c>
      <c r="F9" s="2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12"/>
      <c r="B10" s="2"/>
      <c r="C10" s="213">
        <v>2006</v>
      </c>
      <c r="D10" s="214"/>
      <c r="E10" s="115">
        <v>982954537</v>
      </c>
      <c r="F10" s="2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12"/>
      <c r="B11" s="2"/>
      <c r="C11" s="213">
        <v>2007</v>
      </c>
      <c r="D11" s="214"/>
      <c r="E11" s="115">
        <v>1188918355</v>
      </c>
      <c r="F11" s="2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12"/>
      <c r="B12" s="2"/>
      <c r="C12" s="213">
        <v>2008</v>
      </c>
      <c r="D12" s="214"/>
      <c r="E12" s="115">
        <v>1481557346</v>
      </c>
      <c r="F12" s="2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12"/>
      <c r="B13" s="2"/>
      <c r="C13" s="213">
        <v>2009</v>
      </c>
      <c r="D13" s="214"/>
      <c r="E13" s="115">
        <v>1695114193</v>
      </c>
      <c r="F13" s="2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2"/>
      <c r="B14" s="2"/>
      <c r="C14" s="213">
        <v>2010</v>
      </c>
      <c r="D14" s="214"/>
      <c r="E14" s="115">
        <f>+E40</f>
        <v>1934034596</v>
      </c>
      <c r="F14" s="2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5">
      <c r="A15" s="12"/>
      <c r="B15" s="2"/>
      <c r="C15" s="213">
        <v>2011</v>
      </c>
      <c r="D15" s="214"/>
      <c r="E15" s="115">
        <f>+E53</f>
        <v>2088486123</v>
      </c>
      <c r="F15" s="2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5">
      <c r="A16" s="12"/>
      <c r="B16" s="2"/>
      <c r="C16" s="213">
        <v>2012</v>
      </c>
      <c r="D16" s="214"/>
      <c r="E16" s="115">
        <f>+E66</f>
        <v>2143775147</v>
      </c>
      <c r="F16" s="2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12"/>
      <c r="B17" s="2"/>
      <c r="C17" s="213">
        <v>2013</v>
      </c>
      <c r="D17" s="214"/>
      <c r="E17" s="115">
        <f>+E79</f>
        <v>1856070577</v>
      </c>
      <c r="F17" s="2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12"/>
      <c r="B18" s="2"/>
      <c r="C18" s="213">
        <v>2014</v>
      </c>
      <c r="D18" s="214"/>
      <c r="E18" s="186">
        <f>+E92</f>
        <v>1480988920</v>
      </c>
      <c r="F18" s="2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12"/>
      <c r="B19" s="2"/>
      <c r="C19" s="213">
        <v>2015</v>
      </c>
      <c r="D19" s="214"/>
      <c r="E19" s="186">
        <f>+E105</f>
        <v>1301314723</v>
      </c>
      <c r="F19" s="2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12"/>
      <c r="B20" s="2"/>
      <c r="C20" s="213">
        <v>2016</v>
      </c>
      <c r="D20" s="214"/>
      <c r="E20" s="186">
        <f>+E118</f>
        <v>1230324940</v>
      </c>
      <c r="F20" s="2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12"/>
      <c r="B21" s="2"/>
      <c r="C21" s="213">
        <v>2017</v>
      </c>
      <c r="D21" s="214"/>
      <c r="E21" s="186">
        <f>+E131</f>
        <v>1209678999</v>
      </c>
      <c r="F21" s="2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12"/>
      <c r="B22" s="2"/>
      <c r="C22" s="213">
        <v>2018</v>
      </c>
      <c r="D22" s="214"/>
      <c r="E22" s="186">
        <f>+E144</f>
        <v>1086575673</v>
      </c>
      <c r="F22" s="2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12"/>
      <c r="B23" s="2"/>
      <c r="C23" s="213">
        <v>2019</v>
      </c>
      <c r="D23" s="214"/>
      <c r="E23" s="186">
        <f>+E157</f>
        <v>1146360090</v>
      </c>
      <c r="F23" s="2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3" thickBot="1" x14ac:dyDescent="0.3">
      <c r="A24" s="12"/>
      <c r="B24" s="2"/>
      <c r="C24" s="228">
        <v>2020</v>
      </c>
      <c r="D24" s="229"/>
      <c r="E24" s="187">
        <f>+E170</f>
        <v>1064251517</v>
      </c>
      <c r="F24" s="2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5">
      <c r="A25" s="12"/>
      <c r="B25" s="3"/>
      <c r="C25" s="5"/>
      <c r="D25" s="84"/>
      <c r="E25" s="35"/>
      <c r="F25" s="3"/>
      <c r="G25" s="3"/>
      <c r="H25" s="3"/>
      <c r="I25" s="3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3" thickBot="1" x14ac:dyDescent="0.3">
      <c r="A26" s="12"/>
      <c r="B26" s="3"/>
      <c r="C26" s="5"/>
      <c r="D26" s="84"/>
      <c r="E26" s="35"/>
      <c r="F26" s="3"/>
      <c r="G26" s="3"/>
      <c r="H26" s="3"/>
      <c r="I26" s="3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46.5" thickBot="1" x14ac:dyDescent="0.3">
      <c r="A27" s="12"/>
      <c r="B27" s="3"/>
      <c r="C27" s="166" t="s">
        <v>0</v>
      </c>
      <c r="D27" s="166" t="s">
        <v>1</v>
      </c>
      <c r="E27" s="181" t="s">
        <v>36</v>
      </c>
      <c r="F27" s="182" t="s">
        <v>37</v>
      </c>
      <c r="H27" s="3"/>
      <c r="I27" s="3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5">
      <c r="A28" s="12"/>
      <c r="B28" s="3"/>
      <c r="C28" s="38">
        <v>2010</v>
      </c>
      <c r="D28" s="80" t="s">
        <v>2</v>
      </c>
      <c r="E28" s="137">
        <v>153753230</v>
      </c>
      <c r="F28" s="113">
        <v>3511067</v>
      </c>
      <c r="G28" s="3"/>
      <c r="H28" s="3"/>
      <c r="I28" s="3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A29" s="12"/>
      <c r="B29" s="3"/>
      <c r="C29" s="37"/>
      <c r="D29" s="80" t="s">
        <v>19</v>
      </c>
      <c r="E29" s="137">
        <v>138181944</v>
      </c>
      <c r="F29" s="113">
        <v>2670706</v>
      </c>
      <c r="G29" s="3"/>
      <c r="H29" s="3"/>
      <c r="I29" s="3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12"/>
      <c r="B30" s="3"/>
      <c r="C30" s="37"/>
      <c r="D30" s="80" t="s">
        <v>4</v>
      </c>
      <c r="E30" s="137">
        <v>188335743</v>
      </c>
      <c r="F30" s="113">
        <v>2754322</v>
      </c>
      <c r="G30" s="3"/>
      <c r="H30" s="3"/>
      <c r="I30" s="3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12"/>
      <c r="B31" s="3"/>
      <c r="C31" s="37"/>
      <c r="D31" s="80" t="s">
        <v>5</v>
      </c>
      <c r="E31" s="137">
        <v>163700876</v>
      </c>
      <c r="F31" s="113">
        <v>2790277</v>
      </c>
      <c r="G31" s="3"/>
      <c r="H31" s="3"/>
      <c r="I31" s="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5">
      <c r="A32" s="12"/>
      <c r="B32" s="3"/>
      <c r="C32" s="37"/>
      <c r="D32" s="80" t="s">
        <v>6</v>
      </c>
      <c r="E32" s="137">
        <v>161711833</v>
      </c>
      <c r="F32" s="113">
        <v>2514699</v>
      </c>
      <c r="G32" s="3"/>
      <c r="H32" s="3"/>
      <c r="I32" s="3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12"/>
      <c r="B33" s="3"/>
      <c r="C33" s="37"/>
      <c r="D33" s="80" t="s">
        <v>7</v>
      </c>
      <c r="E33" s="137">
        <v>151724511</v>
      </c>
      <c r="F33" s="113">
        <v>3714034</v>
      </c>
      <c r="G33" s="3"/>
      <c r="H33" s="3"/>
      <c r="I33" s="3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25">
      <c r="A34" s="12"/>
      <c r="B34" s="3"/>
      <c r="C34" s="37"/>
      <c r="D34" s="80" t="s">
        <v>8</v>
      </c>
      <c r="E34" s="137">
        <v>157717543</v>
      </c>
      <c r="F34" s="113">
        <v>2836100</v>
      </c>
      <c r="G34" s="3"/>
      <c r="H34" s="3"/>
      <c r="I34" s="3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12"/>
      <c r="B35" s="3"/>
      <c r="C35" s="37"/>
      <c r="D35" s="80" t="s">
        <v>9</v>
      </c>
      <c r="E35" s="137">
        <v>160400402</v>
      </c>
      <c r="F35" s="113">
        <v>2643966</v>
      </c>
      <c r="G35" s="3"/>
      <c r="H35" s="3"/>
      <c r="I35" s="3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25">
      <c r="A36" s="12"/>
      <c r="B36" s="3"/>
      <c r="C36" s="37"/>
      <c r="D36" s="80" t="s">
        <v>10</v>
      </c>
      <c r="E36" s="137">
        <v>160737413</v>
      </c>
      <c r="F36" s="113">
        <v>2486902</v>
      </c>
      <c r="G36" s="3"/>
      <c r="H36" s="3"/>
      <c r="I36" s="3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12"/>
      <c r="B37" s="3"/>
      <c r="C37" s="37"/>
      <c r="D37" s="80" t="s">
        <v>11</v>
      </c>
      <c r="E37" s="137">
        <v>165686988</v>
      </c>
      <c r="F37" s="113">
        <v>2211901</v>
      </c>
      <c r="G37" s="3"/>
      <c r="H37" s="3"/>
      <c r="I37" s="3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x14ac:dyDescent="0.25">
      <c r="A38" s="12"/>
      <c r="B38" s="3"/>
      <c r="C38" s="37"/>
      <c r="D38" s="80" t="s">
        <v>12</v>
      </c>
      <c r="E38" s="137">
        <v>159979511</v>
      </c>
      <c r="F38" s="113">
        <v>1955976</v>
      </c>
      <c r="G38" s="3"/>
      <c r="H38" s="3"/>
      <c r="I38" s="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25">
      <c r="A39" s="12"/>
      <c r="B39" s="3"/>
      <c r="C39" s="37"/>
      <c r="D39" s="80" t="s">
        <v>13</v>
      </c>
      <c r="E39" s="137">
        <v>172104602</v>
      </c>
      <c r="F39" s="113">
        <v>2069027</v>
      </c>
      <c r="G39" s="3"/>
      <c r="H39" s="3"/>
      <c r="I39" s="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3" thickBot="1" x14ac:dyDescent="0.3">
      <c r="A40" s="12"/>
      <c r="B40" s="3"/>
      <c r="C40" s="39" t="s">
        <v>35</v>
      </c>
      <c r="D40" s="81"/>
      <c r="E40" s="145">
        <f>SUM(E28:E39)</f>
        <v>1934034596</v>
      </c>
      <c r="F40" s="117">
        <f>SUM(F28:F39)</f>
        <v>32158977</v>
      </c>
      <c r="G40" s="35"/>
      <c r="H40" s="3"/>
      <c r="I40" s="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25">
      <c r="A41" s="12"/>
      <c r="B41" s="3"/>
      <c r="C41" s="38">
        <v>2011</v>
      </c>
      <c r="D41" s="80" t="s">
        <v>2</v>
      </c>
      <c r="E41" s="137">
        <v>173833457</v>
      </c>
      <c r="F41" s="113">
        <v>2257427</v>
      </c>
      <c r="G41" s="35"/>
      <c r="H41" s="3"/>
      <c r="I41" s="3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25">
      <c r="A42" s="12"/>
      <c r="B42" s="3"/>
      <c r="C42" s="37"/>
      <c r="D42" s="80" t="s">
        <v>3</v>
      </c>
      <c r="E42" s="137">
        <v>150962581</v>
      </c>
      <c r="F42" s="113">
        <v>1772268</v>
      </c>
      <c r="G42" s="35"/>
      <c r="H42" s="3"/>
      <c r="I42" s="3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25">
      <c r="A43" s="12"/>
      <c r="B43" s="3"/>
      <c r="C43" s="37"/>
      <c r="D43" s="80" t="s">
        <v>4</v>
      </c>
      <c r="E43" s="137">
        <v>175593334</v>
      </c>
      <c r="F43" s="113">
        <v>1893738</v>
      </c>
      <c r="G43" s="35"/>
      <c r="H43" s="3"/>
      <c r="I43" s="3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25">
      <c r="A44" s="12"/>
      <c r="B44" s="3"/>
      <c r="C44" s="37"/>
      <c r="D44" s="80" t="s">
        <v>5</v>
      </c>
      <c r="E44" s="137">
        <v>170369449</v>
      </c>
      <c r="F44" s="113">
        <v>1809052</v>
      </c>
      <c r="G44" s="35"/>
      <c r="H44" s="3"/>
      <c r="I44" s="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25">
      <c r="A45" s="12"/>
      <c r="B45" s="3"/>
      <c r="C45" s="37"/>
      <c r="D45" s="80" t="s">
        <v>6</v>
      </c>
      <c r="E45" s="137">
        <v>170956965</v>
      </c>
      <c r="F45" s="113">
        <v>1897846</v>
      </c>
      <c r="G45" s="35"/>
      <c r="H45" s="3"/>
      <c r="I45" s="3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25">
      <c r="A46" s="12"/>
      <c r="B46" s="3"/>
      <c r="C46" s="37"/>
      <c r="D46" s="80" t="s">
        <v>7</v>
      </c>
      <c r="E46" s="137">
        <v>168291364</v>
      </c>
      <c r="F46" s="113">
        <v>1930388</v>
      </c>
      <c r="G46" s="35"/>
      <c r="H46" s="3"/>
      <c r="I46" s="3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25">
      <c r="A47" s="12"/>
      <c r="B47" s="3"/>
      <c r="C47" s="37"/>
      <c r="D47" s="80" t="s">
        <v>8</v>
      </c>
      <c r="E47" s="137">
        <v>172778004</v>
      </c>
      <c r="F47" s="113">
        <v>1953264</v>
      </c>
      <c r="G47" s="35"/>
      <c r="H47" s="3"/>
      <c r="I47" s="3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x14ac:dyDescent="0.25">
      <c r="A48" s="12"/>
      <c r="B48" s="3"/>
      <c r="C48" s="37"/>
      <c r="D48" s="80" t="s">
        <v>9</v>
      </c>
      <c r="E48" s="152">
        <v>177735285</v>
      </c>
      <c r="F48" s="153">
        <v>1947977</v>
      </c>
      <c r="G48" s="35"/>
      <c r="H48" s="3"/>
      <c r="I48" s="3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12"/>
      <c r="B49" s="3"/>
      <c r="C49" s="37"/>
      <c r="D49" s="80" t="s">
        <v>10</v>
      </c>
      <c r="E49" s="137">
        <v>172392539</v>
      </c>
      <c r="F49" s="113">
        <v>1890810</v>
      </c>
      <c r="G49" s="35"/>
      <c r="H49" s="3"/>
      <c r="I49" s="3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25">
      <c r="A50" s="12"/>
      <c r="B50" s="3"/>
      <c r="C50" s="37"/>
      <c r="D50" s="80" t="s">
        <v>11</v>
      </c>
      <c r="E50" s="137">
        <v>180903522</v>
      </c>
      <c r="F50" s="113">
        <v>1956457</v>
      </c>
      <c r="G50" s="35"/>
      <c r="H50" s="3"/>
      <c r="I50" s="3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25">
      <c r="A51" s="12"/>
      <c r="B51" s="3"/>
      <c r="C51" s="37"/>
      <c r="D51" s="80" t="s">
        <v>12</v>
      </c>
      <c r="E51" s="137">
        <v>178838263</v>
      </c>
      <c r="F51" s="113">
        <v>1926788</v>
      </c>
      <c r="G51" s="35"/>
      <c r="H51" s="3"/>
      <c r="I51" s="3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25">
      <c r="A52" s="12"/>
      <c r="B52" s="3"/>
      <c r="C52" s="37"/>
      <c r="D52" s="80" t="s">
        <v>13</v>
      </c>
      <c r="E52" s="137">
        <v>195831360</v>
      </c>
      <c r="F52" s="113">
        <v>2092897</v>
      </c>
      <c r="G52" s="35"/>
      <c r="H52" s="3"/>
      <c r="I52" s="3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3" thickBot="1" x14ac:dyDescent="0.3">
      <c r="A53" s="12"/>
      <c r="B53" s="3"/>
      <c r="C53" s="39" t="s">
        <v>44</v>
      </c>
      <c r="D53" s="81"/>
      <c r="E53" s="145">
        <f>SUM(E41:E52)</f>
        <v>2088486123</v>
      </c>
      <c r="F53" s="117">
        <f>SUM(F41:F52)</f>
        <v>23328912</v>
      </c>
      <c r="G53" s="35"/>
      <c r="H53" s="3"/>
      <c r="I53" s="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12"/>
      <c r="B54" s="3"/>
      <c r="C54" s="40">
        <v>2012</v>
      </c>
      <c r="D54" s="79" t="s">
        <v>2</v>
      </c>
      <c r="E54" s="154">
        <v>186867482</v>
      </c>
      <c r="F54" s="155">
        <v>2195158</v>
      </c>
      <c r="G54" s="35"/>
      <c r="H54" s="3"/>
      <c r="I54" s="3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12"/>
      <c r="B55" s="3"/>
      <c r="C55" s="37"/>
      <c r="D55" s="80" t="s">
        <v>3</v>
      </c>
      <c r="E55" s="152">
        <v>163767723</v>
      </c>
      <c r="F55" s="153">
        <v>1880068</v>
      </c>
      <c r="G55" s="35"/>
      <c r="H55" s="3"/>
      <c r="I55" s="3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25">
      <c r="A56" s="12"/>
      <c r="B56" s="3"/>
      <c r="C56" s="37"/>
      <c r="D56" s="80" t="s">
        <v>4</v>
      </c>
      <c r="E56" s="137">
        <v>188010586</v>
      </c>
      <c r="F56" s="113">
        <v>1815281</v>
      </c>
      <c r="G56" s="35"/>
      <c r="H56" s="3"/>
      <c r="I56" s="3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25">
      <c r="A57" s="12"/>
      <c r="B57" s="3"/>
      <c r="C57" s="37"/>
      <c r="D57" s="80" t="s">
        <v>5</v>
      </c>
      <c r="E57" s="137">
        <v>182197880</v>
      </c>
      <c r="F57" s="113">
        <v>1850044</v>
      </c>
      <c r="G57" s="35"/>
      <c r="H57" s="3"/>
      <c r="I57" s="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25">
      <c r="A58" s="12"/>
      <c r="B58" s="3"/>
      <c r="C58" s="37"/>
      <c r="D58" s="80" t="s">
        <v>6</v>
      </c>
      <c r="E58" s="137">
        <v>185071437</v>
      </c>
      <c r="F58" s="113">
        <v>1954597</v>
      </c>
      <c r="G58" s="35"/>
      <c r="H58" s="3"/>
      <c r="I58" s="3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25">
      <c r="A59" s="12"/>
      <c r="B59" s="3"/>
      <c r="C59" s="37"/>
      <c r="D59" s="80" t="s">
        <v>7</v>
      </c>
      <c r="E59" s="137">
        <v>177647340</v>
      </c>
      <c r="F59" s="113">
        <v>1911659</v>
      </c>
      <c r="G59" s="35"/>
      <c r="H59" s="3"/>
      <c r="I59" s="3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25">
      <c r="A60" s="12"/>
      <c r="B60" s="3"/>
      <c r="C60" s="37"/>
      <c r="D60" s="80" t="s">
        <v>8</v>
      </c>
      <c r="E60" s="137">
        <v>177387452</v>
      </c>
      <c r="F60" s="113">
        <v>2130749</v>
      </c>
      <c r="G60" s="35"/>
      <c r="H60" s="3"/>
      <c r="I60" s="3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25">
      <c r="A61" s="12"/>
      <c r="B61" s="3"/>
      <c r="C61" s="37"/>
      <c r="D61" s="80" t="s">
        <v>9</v>
      </c>
      <c r="E61" s="137">
        <v>183368623</v>
      </c>
      <c r="F61" s="113">
        <v>2060079</v>
      </c>
      <c r="G61" s="35"/>
      <c r="H61" s="3"/>
      <c r="I61" s="3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x14ac:dyDescent="0.25">
      <c r="A62" s="12"/>
      <c r="B62" s="3"/>
      <c r="C62" s="37"/>
      <c r="D62" s="80" t="s">
        <v>10</v>
      </c>
      <c r="E62" s="137">
        <v>170703237</v>
      </c>
      <c r="F62" s="113">
        <v>2001846</v>
      </c>
      <c r="G62" s="35"/>
      <c r="H62" s="3"/>
      <c r="I62" s="3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x14ac:dyDescent="0.25">
      <c r="A63" s="12"/>
      <c r="B63" s="3"/>
      <c r="C63" s="37"/>
      <c r="D63" s="80" t="s">
        <v>11</v>
      </c>
      <c r="E63" s="137">
        <v>180098872</v>
      </c>
      <c r="F63" s="113">
        <v>2015942</v>
      </c>
      <c r="G63" s="35"/>
      <c r="H63" s="3"/>
      <c r="I63" s="3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25">
      <c r="A64" s="12"/>
      <c r="B64" s="3"/>
      <c r="C64" s="37"/>
      <c r="D64" s="80" t="s">
        <v>12</v>
      </c>
      <c r="E64" s="137">
        <v>169869733</v>
      </c>
      <c r="F64" s="113">
        <v>1851288</v>
      </c>
      <c r="G64" s="35"/>
      <c r="H64" s="3"/>
      <c r="I64" s="3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25">
      <c r="A65" s="12"/>
      <c r="B65" s="3"/>
      <c r="C65" s="37"/>
      <c r="D65" s="80" t="s">
        <v>13</v>
      </c>
      <c r="E65" s="137">
        <v>178784782</v>
      </c>
      <c r="F65" s="113">
        <v>2002461</v>
      </c>
      <c r="G65" s="35"/>
      <c r="H65" s="3"/>
      <c r="I65" s="3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3" thickBot="1" x14ac:dyDescent="0.3">
      <c r="A66" s="12"/>
      <c r="B66" s="3"/>
      <c r="C66" s="39" t="s">
        <v>45</v>
      </c>
      <c r="D66" s="81"/>
      <c r="E66" s="145">
        <f>SUM(E54:E65)</f>
        <v>2143775147</v>
      </c>
      <c r="F66" s="156">
        <f>SUM(F54:F65)</f>
        <v>23669172</v>
      </c>
      <c r="G66" s="35"/>
      <c r="H66" s="3"/>
      <c r="I66" s="3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25">
      <c r="A67" s="12"/>
      <c r="B67" s="3"/>
      <c r="C67" s="38">
        <v>2013</v>
      </c>
      <c r="D67" s="80" t="s">
        <v>2</v>
      </c>
      <c r="E67" s="120">
        <v>167306616</v>
      </c>
      <c r="F67" s="111">
        <v>2027711</v>
      </c>
      <c r="G67" s="35"/>
      <c r="H67" s="3"/>
      <c r="I67" s="3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12"/>
      <c r="B68" s="3"/>
      <c r="C68" s="38"/>
      <c r="D68" s="80" t="s">
        <v>3</v>
      </c>
      <c r="E68" s="114">
        <v>151525305</v>
      </c>
      <c r="F68" s="113">
        <v>1782844</v>
      </c>
      <c r="G68" s="35"/>
      <c r="H68" s="3"/>
      <c r="I68" s="3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x14ac:dyDescent="0.25">
      <c r="A69" s="12"/>
      <c r="B69" s="3"/>
      <c r="C69" s="38"/>
      <c r="D69" s="80" t="s">
        <v>4</v>
      </c>
      <c r="E69" s="114">
        <v>173036898</v>
      </c>
      <c r="F69" s="113">
        <v>1589500</v>
      </c>
      <c r="G69" s="35"/>
      <c r="H69" s="3"/>
      <c r="I69" s="3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25">
      <c r="A70" s="12"/>
      <c r="B70" s="3"/>
      <c r="C70" s="38"/>
      <c r="D70" s="80" t="s">
        <v>5</v>
      </c>
      <c r="E70" s="114">
        <v>158692446</v>
      </c>
      <c r="F70" s="113">
        <v>1643751</v>
      </c>
      <c r="G70" s="35"/>
      <c r="H70" s="3"/>
      <c r="I70" s="3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25">
      <c r="A71" s="12"/>
      <c r="B71" s="3"/>
      <c r="C71" s="38"/>
      <c r="D71" s="80" t="s">
        <v>6</v>
      </c>
      <c r="E71" s="114">
        <v>159617014</v>
      </c>
      <c r="F71" s="113">
        <v>1629949</v>
      </c>
      <c r="G71" s="35"/>
      <c r="H71" s="3"/>
      <c r="I71" s="3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A72" s="12"/>
      <c r="B72" s="3"/>
      <c r="C72" s="38"/>
      <c r="D72" s="80" t="s">
        <v>7</v>
      </c>
      <c r="E72" s="114">
        <v>156324362</v>
      </c>
      <c r="F72" s="113">
        <v>1444582</v>
      </c>
      <c r="G72" s="35"/>
      <c r="H72" s="3"/>
      <c r="I72" s="3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x14ac:dyDescent="0.25">
      <c r="A73" s="12"/>
      <c r="B73" s="3"/>
      <c r="C73" s="37"/>
      <c r="D73" s="80" t="s">
        <v>8</v>
      </c>
      <c r="E73" s="114">
        <v>152790756</v>
      </c>
      <c r="F73" s="113">
        <v>1422098</v>
      </c>
      <c r="G73" s="35"/>
      <c r="H73" s="3"/>
      <c r="I73" s="3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x14ac:dyDescent="0.25">
      <c r="A74" s="12"/>
      <c r="B74" s="12"/>
      <c r="C74" s="37"/>
      <c r="D74" s="80" t="s">
        <v>9</v>
      </c>
      <c r="E74" s="114">
        <v>149602570</v>
      </c>
      <c r="F74" s="113">
        <v>1622073</v>
      </c>
      <c r="G74" s="12"/>
      <c r="H74" s="12"/>
      <c r="I74" s="12"/>
      <c r="W74" s="8"/>
    </row>
    <row r="75" spans="1:23" x14ac:dyDescent="0.25">
      <c r="A75" s="12"/>
      <c r="B75" s="12"/>
      <c r="C75" s="37"/>
      <c r="D75" s="80" t="s">
        <v>10</v>
      </c>
      <c r="E75" s="114">
        <v>147360528</v>
      </c>
      <c r="F75" s="113">
        <v>1521691</v>
      </c>
      <c r="G75" s="12"/>
      <c r="H75" s="12"/>
      <c r="I75" s="12"/>
      <c r="W75" s="8"/>
    </row>
    <row r="76" spans="1:23" ht="12" customHeight="1" x14ac:dyDescent="0.25">
      <c r="A76" s="12"/>
      <c r="B76" s="12"/>
      <c r="C76" s="37"/>
      <c r="D76" s="80" t="s">
        <v>11</v>
      </c>
      <c r="E76" s="114">
        <v>158172473</v>
      </c>
      <c r="F76" s="113">
        <v>1535903</v>
      </c>
      <c r="G76" s="12"/>
      <c r="H76" s="12"/>
      <c r="I76" s="12"/>
      <c r="W76" s="8"/>
    </row>
    <row r="77" spans="1:23" x14ac:dyDescent="0.25">
      <c r="A77" s="12"/>
      <c r="B77" s="12"/>
      <c r="C77" s="37"/>
      <c r="D77" s="80" t="s">
        <v>12</v>
      </c>
      <c r="E77" s="114">
        <v>139787557</v>
      </c>
      <c r="F77" s="113">
        <v>1501422</v>
      </c>
      <c r="G77" s="12"/>
      <c r="H77" s="12"/>
      <c r="I77" s="12"/>
      <c r="W77" s="8"/>
    </row>
    <row r="78" spans="1:23" x14ac:dyDescent="0.25">
      <c r="A78" s="12"/>
      <c r="B78" s="12"/>
      <c r="C78" s="37"/>
      <c r="D78" s="80" t="s">
        <v>13</v>
      </c>
      <c r="E78" s="114">
        <v>141854052</v>
      </c>
      <c r="F78" s="113">
        <v>1498235</v>
      </c>
      <c r="G78" s="12"/>
      <c r="H78" s="12"/>
      <c r="I78" s="12"/>
      <c r="W78" s="8"/>
    </row>
    <row r="79" spans="1:23" ht="13" thickBot="1" x14ac:dyDescent="0.3">
      <c r="A79" s="12"/>
      <c r="B79" s="12"/>
      <c r="C79" s="39" t="s">
        <v>46</v>
      </c>
      <c r="D79" s="81"/>
      <c r="E79" s="116">
        <f>SUM(E67:E78)</f>
        <v>1856070577</v>
      </c>
      <c r="F79" s="156">
        <f>SUM(F67:F78)</f>
        <v>19219759</v>
      </c>
      <c r="G79" s="12"/>
      <c r="H79" s="12"/>
      <c r="I79" s="12"/>
      <c r="W79" s="8"/>
    </row>
    <row r="80" spans="1:23" x14ac:dyDescent="0.25">
      <c r="A80" s="12"/>
      <c r="B80" s="12"/>
      <c r="C80" s="40">
        <v>2014</v>
      </c>
      <c r="D80" s="79" t="s">
        <v>2</v>
      </c>
      <c r="E80" s="120">
        <v>133715470</v>
      </c>
      <c r="F80" s="111">
        <v>1536422</v>
      </c>
      <c r="G80" s="12"/>
      <c r="H80" s="12"/>
      <c r="I80" s="12"/>
      <c r="W80" s="8"/>
    </row>
    <row r="81" spans="1:23" x14ac:dyDescent="0.25">
      <c r="A81" s="12"/>
      <c r="B81" s="12"/>
      <c r="C81" s="38"/>
      <c r="D81" s="80" t="s">
        <v>3</v>
      </c>
      <c r="E81" s="114">
        <v>123904681</v>
      </c>
      <c r="F81" s="113">
        <v>1408840</v>
      </c>
      <c r="G81" s="12"/>
      <c r="H81" s="12"/>
      <c r="I81" s="12"/>
      <c r="W81" s="8"/>
    </row>
    <row r="82" spans="1:23" x14ac:dyDescent="0.25">
      <c r="A82" s="12"/>
      <c r="B82" s="12"/>
      <c r="C82" s="38"/>
      <c r="D82" s="80" t="s">
        <v>4</v>
      </c>
      <c r="E82" s="114">
        <v>139092182</v>
      </c>
      <c r="F82" s="113">
        <v>1387097</v>
      </c>
      <c r="G82" s="12"/>
      <c r="H82" s="12"/>
      <c r="I82" s="12"/>
      <c r="W82" s="8"/>
    </row>
    <row r="83" spans="1:23" x14ac:dyDescent="0.25">
      <c r="A83" s="12"/>
      <c r="B83" s="12"/>
      <c r="C83" s="38"/>
      <c r="D83" s="80" t="s">
        <v>5</v>
      </c>
      <c r="E83" s="114">
        <v>126794573</v>
      </c>
      <c r="F83" s="113">
        <v>1392910</v>
      </c>
      <c r="G83" s="12"/>
      <c r="H83" s="12"/>
      <c r="I83" s="12"/>
      <c r="W83" s="8"/>
    </row>
    <row r="84" spans="1:23" x14ac:dyDescent="0.25">
      <c r="A84" s="12"/>
      <c r="B84" s="12"/>
      <c r="C84" s="38"/>
      <c r="D84" s="80" t="s">
        <v>6</v>
      </c>
      <c r="E84" s="114">
        <v>124346454</v>
      </c>
      <c r="F84" s="113">
        <v>1384431</v>
      </c>
      <c r="G84" s="12"/>
      <c r="H84" s="12"/>
      <c r="I84" s="12"/>
      <c r="W84" s="8"/>
    </row>
    <row r="85" spans="1:23" x14ac:dyDescent="0.25">
      <c r="A85" s="12"/>
      <c r="B85" s="12"/>
      <c r="C85" s="38"/>
      <c r="D85" s="80" t="s">
        <v>7</v>
      </c>
      <c r="E85" s="114">
        <v>120927139</v>
      </c>
      <c r="F85" s="113">
        <v>1136962</v>
      </c>
      <c r="G85" s="12"/>
      <c r="H85" s="12"/>
      <c r="I85" s="12"/>
      <c r="W85" s="8"/>
    </row>
    <row r="86" spans="1:23" x14ac:dyDescent="0.25">
      <c r="C86" s="38"/>
      <c r="D86" s="80" t="s">
        <v>8</v>
      </c>
      <c r="E86" s="114">
        <v>119076998</v>
      </c>
      <c r="F86" s="113">
        <v>1189065</v>
      </c>
    </row>
    <row r="87" spans="1:23" x14ac:dyDescent="0.25">
      <c r="C87" s="38"/>
      <c r="D87" s="80" t="s">
        <v>9</v>
      </c>
      <c r="E87" s="114">
        <v>123627955</v>
      </c>
      <c r="F87" s="113">
        <v>1239128</v>
      </c>
    </row>
    <row r="88" spans="1:23" x14ac:dyDescent="0.25">
      <c r="C88" s="38"/>
      <c r="D88" s="80" t="s">
        <v>10</v>
      </c>
      <c r="E88" s="114">
        <v>123108540</v>
      </c>
      <c r="F88" s="113">
        <v>1197524</v>
      </c>
    </row>
    <row r="89" spans="1:23" x14ac:dyDescent="0.25">
      <c r="C89" s="38"/>
      <c r="D89" s="80" t="s">
        <v>11</v>
      </c>
      <c r="E89" s="114">
        <v>114867172</v>
      </c>
      <c r="F89" s="113">
        <v>1138498</v>
      </c>
    </row>
    <row r="90" spans="1:23" x14ac:dyDescent="0.25">
      <c r="C90" s="38"/>
      <c r="D90" s="80" t="s">
        <v>12</v>
      </c>
      <c r="E90" s="114">
        <v>114204343</v>
      </c>
      <c r="F90" s="113">
        <v>1093977</v>
      </c>
    </row>
    <row r="91" spans="1:23" x14ac:dyDescent="0.25">
      <c r="C91" s="38"/>
      <c r="D91" s="80" t="s">
        <v>13</v>
      </c>
      <c r="E91" s="114">
        <v>117323413</v>
      </c>
      <c r="F91" s="113">
        <v>1108440</v>
      </c>
    </row>
    <row r="92" spans="1:23" ht="13" thickBot="1" x14ac:dyDescent="0.3">
      <c r="A92" s="12"/>
      <c r="B92" s="12"/>
      <c r="C92" s="39" t="s">
        <v>48</v>
      </c>
      <c r="D92" s="81"/>
      <c r="E92" s="116">
        <f>SUM(E80:E91)</f>
        <v>1480988920</v>
      </c>
      <c r="F92" s="156">
        <f>SUM(F80:F91)</f>
        <v>15213294</v>
      </c>
      <c r="G92" s="12"/>
      <c r="H92" s="12"/>
      <c r="I92" s="12"/>
      <c r="W92" s="8"/>
    </row>
    <row r="93" spans="1:23" x14ac:dyDescent="0.25">
      <c r="A93" s="12"/>
      <c r="B93" s="12"/>
      <c r="C93" s="40">
        <v>2015</v>
      </c>
      <c r="D93" s="79" t="s">
        <v>2</v>
      </c>
      <c r="E93" s="120">
        <v>114578245</v>
      </c>
      <c r="F93" s="111">
        <v>1054480</v>
      </c>
      <c r="G93" s="12"/>
      <c r="H93" s="12"/>
      <c r="I93" s="12"/>
      <c r="W93" s="8"/>
    </row>
    <row r="94" spans="1:23" x14ac:dyDescent="0.25">
      <c r="A94" s="12"/>
      <c r="B94" s="12"/>
      <c r="C94" s="38"/>
      <c r="D94" s="80" t="s">
        <v>3</v>
      </c>
      <c r="E94" s="114">
        <v>102543527</v>
      </c>
      <c r="F94" s="113">
        <v>1003698</v>
      </c>
      <c r="G94" s="12"/>
      <c r="H94" s="12"/>
      <c r="I94" s="12"/>
      <c r="W94" s="8"/>
    </row>
    <row r="95" spans="1:23" x14ac:dyDescent="0.25">
      <c r="A95" s="12"/>
      <c r="B95" s="12"/>
      <c r="C95" s="38"/>
      <c r="D95" s="80" t="s">
        <v>4</v>
      </c>
      <c r="E95" s="114">
        <v>115829985</v>
      </c>
      <c r="F95" s="113">
        <v>1041334</v>
      </c>
      <c r="G95" s="12"/>
      <c r="H95" s="12"/>
      <c r="I95" s="12"/>
      <c r="W95" s="8"/>
    </row>
    <row r="96" spans="1:23" x14ac:dyDescent="0.25">
      <c r="A96" s="12"/>
      <c r="B96" s="12"/>
      <c r="C96" s="38"/>
      <c r="D96" s="80" t="s">
        <v>5</v>
      </c>
      <c r="E96" s="114">
        <v>110296133</v>
      </c>
      <c r="F96" s="113">
        <v>929727</v>
      </c>
      <c r="G96" s="12"/>
      <c r="H96" s="12"/>
      <c r="I96" s="12"/>
      <c r="W96" s="8"/>
    </row>
    <row r="97" spans="1:23" x14ac:dyDescent="0.25">
      <c r="A97" s="12"/>
      <c r="B97" s="12"/>
      <c r="C97" s="38"/>
      <c r="D97" s="80" t="s">
        <v>6</v>
      </c>
      <c r="E97" s="114">
        <v>105472680</v>
      </c>
      <c r="F97" s="113">
        <v>910336</v>
      </c>
      <c r="G97" s="12"/>
      <c r="H97" s="12"/>
      <c r="I97" s="12"/>
      <c r="W97" s="8"/>
    </row>
    <row r="98" spans="1:23" x14ac:dyDescent="0.25">
      <c r="A98" s="12"/>
      <c r="B98" s="12"/>
      <c r="C98" s="38"/>
      <c r="D98" s="80" t="s">
        <v>7</v>
      </c>
      <c r="E98" s="114">
        <v>104086828</v>
      </c>
      <c r="F98" s="113">
        <v>786771</v>
      </c>
      <c r="G98" s="12"/>
      <c r="H98" s="12"/>
      <c r="I98" s="12"/>
      <c r="W98" s="8"/>
    </row>
    <row r="99" spans="1:23" x14ac:dyDescent="0.25">
      <c r="A99" s="12"/>
      <c r="B99" s="12"/>
      <c r="C99" s="38"/>
      <c r="D99" s="80" t="s">
        <v>8</v>
      </c>
      <c r="E99" s="114">
        <v>107970025</v>
      </c>
      <c r="F99" s="113">
        <v>788250</v>
      </c>
      <c r="G99" s="12"/>
      <c r="H99" s="12"/>
      <c r="I99" s="12"/>
      <c r="W99" s="8"/>
    </row>
    <row r="100" spans="1:23" x14ac:dyDescent="0.25">
      <c r="A100" s="12"/>
      <c r="B100" s="12"/>
      <c r="C100" s="38"/>
      <c r="D100" s="80" t="s">
        <v>9</v>
      </c>
      <c r="E100" s="114">
        <v>109501862</v>
      </c>
      <c r="F100" s="113">
        <v>783815</v>
      </c>
      <c r="G100" s="12"/>
      <c r="H100" s="12"/>
      <c r="I100" s="12"/>
      <c r="W100" s="8"/>
    </row>
    <row r="101" spans="1:23" x14ac:dyDescent="0.25">
      <c r="A101" s="12"/>
      <c r="B101" s="12"/>
      <c r="C101" s="38"/>
      <c r="D101" s="80" t="s">
        <v>10</v>
      </c>
      <c r="E101" s="114">
        <v>107756487</v>
      </c>
      <c r="F101" s="113">
        <v>790071</v>
      </c>
      <c r="G101" s="12"/>
      <c r="H101" s="12"/>
      <c r="I101" s="12"/>
      <c r="W101" s="8"/>
    </row>
    <row r="102" spans="1:23" x14ac:dyDescent="0.25">
      <c r="A102" s="12"/>
      <c r="B102" s="12"/>
      <c r="C102" s="38"/>
      <c r="D102" s="80" t="s">
        <v>11</v>
      </c>
      <c r="E102" s="114">
        <v>108938863</v>
      </c>
      <c r="F102" s="113">
        <v>704176</v>
      </c>
      <c r="G102" s="12"/>
      <c r="H102" s="12"/>
      <c r="I102" s="12"/>
      <c r="W102" s="8"/>
    </row>
    <row r="103" spans="1:23" x14ac:dyDescent="0.25">
      <c r="A103" s="12"/>
      <c r="B103" s="12"/>
      <c r="C103" s="38"/>
      <c r="D103" s="80" t="s">
        <v>12</v>
      </c>
      <c r="E103" s="114">
        <v>106759365</v>
      </c>
      <c r="F103" s="113">
        <v>649148</v>
      </c>
      <c r="G103" s="12"/>
      <c r="H103" s="12"/>
      <c r="I103" s="12"/>
      <c r="W103" s="8"/>
    </row>
    <row r="104" spans="1:23" x14ac:dyDescent="0.25">
      <c r="A104" s="12"/>
      <c r="B104" s="12"/>
      <c r="C104" s="38"/>
      <c r="D104" s="80" t="s">
        <v>13</v>
      </c>
      <c r="E104" s="114">
        <v>107580723</v>
      </c>
      <c r="F104" s="113">
        <v>700142</v>
      </c>
      <c r="G104" s="12"/>
      <c r="H104" s="12"/>
      <c r="I104" s="12"/>
      <c r="W104" s="8"/>
    </row>
    <row r="105" spans="1:23" ht="13" thickBot="1" x14ac:dyDescent="0.3">
      <c r="A105" s="12"/>
      <c r="B105" s="12"/>
      <c r="C105" s="39" t="s">
        <v>66</v>
      </c>
      <c r="D105" s="81"/>
      <c r="E105" s="116">
        <f>SUM(E93:E104)</f>
        <v>1301314723</v>
      </c>
      <c r="F105" s="156">
        <f>SUM(F93:F104)</f>
        <v>10141948</v>
      </c>
      <c r="G105" s="12"/>
      <c r="H105" s="12"/>
      <c r="I105" s="12"/>
      <c r="W105" s="8"/>
    </row>
    <row r="106" spans="1:23" x14ac:dyDescent="0.25">
      <c r="A106" s="12"/>
      <c r="B106" s="12"/>
      <c r="C106" s="40">
        <v>2016</v>
      </c>
      <c r="D106" s="79" t="s">
        <v>2</v>
      </c>
      <c r="E106" s="120">
        <v>106202840</v>
      </c>
      <c r="F106" s="111">
        <v>663193</v>
      </c>
      <c r="G106" s="12"/>
      <c r="H106" s="12"/>
      <c r="I106" s="12"/>
      <c r="W106" s="8"/>
    </row>
    <row r="107" spans="1:23" x14ac:dyDescent="0.25">
      <c r="A107" s="12"/>
      <c r="B107" s="12"/>
      <c r="C107" s="38"/>
      <c r="D107" s="80" t="s">
        <v>3</v>
      </c>
      <c r="E107" s="114">
        <v>97864810</v>
      </c>
      <c r="F107" s="113">
        <v>595988</v>
      </c>
      <c r="G107" s="12"/>
      <c r="H107" s="12"/>
      <c r="I107" s="12"/>
      <c r="W107" s="8"/>
    </row>
    <row r="108" spans="1:23" x14ac:dyDescent="0.25">
      <c r="A108" s="12"/>
      <c r="B108" s="12"/>
      <c r="C108" s="38"/>
      <c r="D108" s="80" t="s">
        <v>4</v>
      </c>
      <c r="E108" s="114">
        <v>109988620</v>
      </c>
      <c r="F108" s="113">
        <v>636510</v>
      </c>
      <c r="G108" s="12"/>
      <c r="H108" s="12"/>
      <c r="I108" s="12"/>
      <c r="W108" s="8"/>
    </row>
    <row r="109" spans="1:23" x14ac:dyDescent="0.25">
      <c r="A109" s="12"/>
      <c r="B109" s="12"/>
      <c r="C109" s="38"/>
      <c r="D109" s="80" t="s">
        <v>5</v>
      </c>
      <c r="E109" s="114">
        <v>106081070</v>
      </c>
      <c r="F109" s="113">
        <v>536802</v>
      </c>
      <c r="G109" s="12"/>
      <c r="H109" s="12"/>
      <c r="I109" s="12"/>
      <c r="W109" s="8"/>
    </row>
    <row r="110" spans="1:23" x14ac:dyDescent="0.25">
      <c r="A110" s="12"/>
      <c r="B110" s="12"/>
      <c r="C110" s="38"/>
      <c r="D110" s="80" t="s">
        <v>6</v>
      </c>
      <c r="E110" s="114">
        <v>105357298</v>
      </c>
      <c r="F110" s="113">
        <v>529113</v>
      </c>
      <c r="G110" s="12"/>
      <c r="H110" s="12"/>
      <c r="I110" s="12"/>
      <c r="W110" s="8"/>
    </row>
    <row r="111" spans="1:23" x14ac:dyDescent="0.25">
      <c r="A111" s="12"/>
      <c r="B111" s="12"/>
      <c r="C111" s="38"/>
      <c r="D111" s="80" t="s">
        <v>7</v>
      </c>
      <c r="E111" s="114">
        <v>95512922</v>
      </c>
      <c r="F111" s="113">
        <v>485998</v>
      </c>
      <c r="G111" s="12"/>
      <c r="H111" s="12"/>
      <c r="I111" s="12"/>
      <c r="W111" s="8"/>
    </row>
    <row r="112" spans="1:23" x14ac:dyDescent="0.25">
      <c r="A112" s="12"/>
      <c r="B112" s="12"/>
      <c r="C112" s="38"/>
      <c r="D112" s="80" t="s">
        <v>8</v>
      </c>
      <c r="E112" s="114">
        <v>98987384</v>
      </c>
      <c r="F112" s="113">
        <v>518219</v>
      </c>
      <c r="G112" s="12"/>
      <c r="H112" s="12"/>
      <c r="I112" s="12"/>
      <c r="W112" s="8"/>
    </row>
    <row r="113" spans="1:23" x14ac:dyDescent="0.25">
      <c r="A113" s="12"/>
      <c r="B113" s="12"/>
      <c r="C113" s="38"/>
      <c r="D113" s="80" t="s">
        <v>9</v>
      </c>
      <c r="E113" s="114">
        <v>96774885</v>
      </c>
      <c r="F113" s="113">
        <v>478511</v>
      </c>
      <c r="G113" s="12"/>
      <c r="H113" s="12"/>
      <c r="I113" s="12"/>
      <c r="W113" s="8"/>
    </row>
    <row r="114" spans="1:23" x14ac:dyDescent="0.25">
      <c r="A114" s="12"/>
      <c r="B114" s="12"/>
      <c r="C114" s="38"/>
      <c r="D114" s="80" t="s">
        <v>10</v>
      </c>
      <c r="E114" s="114">
        <v>97936541</v>
      </c>
      <c r="F114" s="113">
        <v>543481</v>
      </c>
      <c r="G114" s="12"/>
      <c r="H114" s="12"/>
      <c r="I114" s="12"/>
      <c r="W114" s="8"/>
    </row>
    <row r="115" spans="1:23" x14ac:dyDescent="0.25">
      <c r="A115" s="12"/>
      <c r="B115" s="12"/>
      <c r="C115" s="38"/>
      <c r="D115" s="80" t="s">
        <v>11</v>
      </c>
      <c r="E115" s="114">
        <v>107728907</v>
      </c>
      <c r="F115" s="113">
        <v>567276</v>
      </c>
      <c r="G115" s="12"/>
      <c r="H115" s="12"/>
      <c r="I115" s="12"/>
      <c r="W115" s="8"/>
    </row>
    <row r="116" spans="1:23" x14ac:dyDescent="0.25">
      <c r="A116" s="12"/>
      <c r="B116" s="12"/>
      <c r="C116" s="38"/>
      <c r="D116" s="80" t="s">
        <v>12</v>
      </c>
      <c r="E116" s="114">
        <v>103908770</v>
      </c>
      <c r="F116" s="113">
        <v>506480</v>
      </c>
      <c r="G116" s="12"/>
      <c r="H116" s="12"/>
      <c r="I116" s="12"/>
      <c r="W116" s="8"/>
    </row>
    <row r="117" spans="1:23" x14ac:dyDescent="0.25">
      <c r="A117" s="12"/>
      <c r="B117" s="12"/>
      <c r="C117" s="38"/>
      <c r="D117" s="80" t="s">
        <v>13</v>
      </c>
      <c r="E117" s="114">
        <v>103980893</v>
      </c>
      <c r="F117" s="113">
        <v>518889</v>
      </c>
      <c r="G117" s="12"/>
      <c r="H117" s="12"/>
      <c r="I117" s="12"/>
      <c r="W117" s="8"/>
    </row>
    <row r="118" spans="1:23" ht="13" thickBot="1" x14ac:dyDescent="0.3">
      <c r="A118" s="12"/>
      <c r="B118" s="12"/>
      <c r="C118" s="60" t="s">
        <v>67</v>
      </c>
      <c r="D118" s="81"/>
      <c r="E118" s="116">
        <f>SUM(E106:E117)</f>
        <v>1230324940</v>
      </c>
      <c r="F118" s="156">
        <f>SUM(F106:F117)</f>
        <v>6580460</v>
      </c>
      <c r="G118" s="12"/>
      <c r="H118" s="12"/>
      <c r="I118" s="12"/>
      <c r="W118" s="8"/>
    </row>
    <row r="119" spans="1:23" x14ac:dyDescent="0.25">
      <c r="A119" s="12"/>
      <c r="B119" s="12"/>
      <c r="C119" s="40">
        <v>2017</v>
      </c>
      <c r="D119" s="79" t="s">
        <v>2</v>
      </c>
      <c r="E119" s="120">
        <v>105655823</v>
      </c>
      <c r="F119" s="111">
        <v>348419</v>
      </c>
      <c r="G119" s="12"/>
      <c r="H119" s="12"/>
      <c r="I119" s="12"/>
      <c r="W119" s="8"/>
    </row>
    <row r="120" spans="1:23" x14ac:dyDescent="0.25">
      <c r="A120" s="12"/>
      <c r="B120" s="12"/>
      <c r="C120" s="38"/>
      <c r="D120" s="80" t="s">
        <v>3</v>
      </c>
      <c r="E120" s="114">
        <v>90037407</v>
      </c>
      <c r="F120" s="113">
        <v>309072</v>
      </c>
      <c r="G120" s="12"/>
      <c r="H120" s="12"/>
      <c r="I120" s="12"/>
      <c r="W120" s="8"/>
    </row>
    <row r="121" spans="1:23" x14ac:dyDescent="0.25">
      <c r="A121" s="12"/>
      <c r="B121" s="12"/>
      <c r="C121" s="38"/>
      <c r="D121" s="80" t="s">
        <v>4</v>
      </c>
      <c r="E121" s="114">
        <v>105244961</v>
      </c>
      <c r="F121" s="113">
        <v>286369</v>
      </c>
      <c r="G121" s="12"/>
      <c r="H121" s="12"/>
      <c r="I121" s="12"/>
      <c r="W121" s="8"/>
    </row>
    <row r="122" spans="1:23" x14ac:dyDescent="0.25">
      <c r="A122" s="12"/>
      <c r="B122" s="12"/>
      <c r="C122" s="38"/>
      <c r="D122" s="80" t="s">
        <v>5</v>
      </c>
      <c r="E122" s="114">
        <v>97378081</v>
      </c>
      <c r="F122" s="113">
        <v>254055</v>
      </c>
      <c r="G122" s="12"/>
      <c r="H122" s="12"/>
      <c r="I122" s="12"/>
      <c r="W122" s="8"/>
    </row>
    <row r="123" spans="1:23" x14ac:dyDescent="0.25">
      <c r="A123" s="12"/>
      <c r="B123" s="12"/>
      <c r="C123" s="38"/>
      <c r="D123" s="80" t="s">
        <v>6</v>
      </c>
      <c r="E123" s="114">
        <v>105797552</v>
      </c>
      <c r="F123" s="113">
        <v>244185</v>
      </c>
      <c r="G123" s="12"/>
      <c r="H123" s="12"/>
      <c r="I123" s="12"/>
      <c r="W123" s="8"/>
    </row>
    <row r="124" spans="1:23" x14ac:dyDescent="0.25">
      <c r="A124" s="12"/>
      <c r="B124" s="12"/>
      <c r="C124" s="38"/>
      <c r="D124" s="80" t="s">
        <v>7</v>
      </c>
      <c r="E124" s="114">
        <v>99244974</v>
      </c>
      <c r="F124" s="113">
        <v>53180</v>
      </c>
      <c r="G124" s="12"/>
      <c r="H124" s="12"/>
      <c r="I124" s="12"/>
      <c r="W124" s="8"/>
    </row>
    <row r="125" spans="1:23" x14ac:dyDescent="0.25">
      <c r="A125" s="12"/>
      <c r="B125" s="12"/>
      <c r="C125" s="38"/>
      <c r="D125" s="80" t="s">
        <v>8</v>
      </c>
      <c r="E125" s="114">
        <v>94904873</v>
      </c>
      <c r="F125" s="113">
        <v>47862</v>
      </c>
      <c r="G125" s="12"/>
      <c r="H125" s="12"/>
      <c r="I125" s="12"/>
      <c r="W125" s="8"/>
    </row>
    <row r="126" spans="1:23" x14ac:dyDescent="0.25">
      <c r="A126" s="12"/>
      <c r="B126" s="12"/>
      <c r="C126" s="38"/>
      <c r="D126" s="80" t="s">
        <v>9</v>
      </c>
      <c r="E126" s="114">
        <v>96133747</v>
      </c>
      <c r="F126" s="113">
        <v>43076</v>
      </c>
      <c r="G126" s="12"/>
      <c r="H126" s="12"/>
      <c r="I126" s="12"/>
      <c r="W126" s="8"/>
    </row>
    <row r="127" spans="1:23" x14ac:dyDescent="0.25">
      <c r="A127" s="12"/>
      <c r="B127" s="12"/>
      <c r="C127" s="38"/>
      <c r="D127" s="80" t="s">
        <v>10</v>
      </c>
      <c r="E127" s="114">
        <v>94297173</v>
      </c>
      <c r="F127" s="113">
        <v>38768</v>
      </c>
      <c r="G127" s="12"/>
      <c r="H127" s="12"/>
      <c r="I127" s="12"/>
      <c r="W127" s="8"/>
    </row>
    <row r="128" spans="1:23" x14ac:dyDescent="0.25">
      <c r="A128" s="12"/>
      <c r="B128" s="12"/>
      <c r="C128" s="38"/>
      <c r="D128" s="80" t="s">
        <v>11</v>
      </c>
      <c r="E128" s="114">
        <v>103267536</v>
      </c>
      <c r="F128" s="113">
        <v>31014</v>
      </c>
      <c r="G128" s="12"/>
      <c r="H128" s="12"/>
      <c r="I128" s="12"/>
      <c r="W128" s="8"/>
    </row>
    <row r="129" spans="1:23" x14ac:dyDescent="0.25">
      <c r="A129" s="12"/>
      <c r="B129" s="12"/>
      <c r="C129" s="38"/>
      <c r="D129" s="80" t="s">
        <v>12</v>
      </c>
      <c r="E129" s="114">
        <v>106051058</v>
      </c>
      <c r="F129" s="113">
        <v>27913</v>
      </c>
      <c r="G129" s="12"/>
      <c r="H129" s="12"/>
      <c r="I129" s="12"/>
      <c r="W129" s="8"/>
    </row>
    <row r="130" spans="1:23" x14ac:dyDescent="0.25">
      <c r="A130" s="12"/>
      <c r="B130" s="12"/>
      <c r="C130" s="38"/>
      <c r="D130" s="80" t="s">
        <v>13</v>
      </c>
      <c r="E130" s="114">
        <v>111665814</v>
      </c>
      <c r="F130" s="113">
        <v>25122</v>
      </c>
      <c r="G130" s="12"/>
      <c r="H130" s="12"/>
      <c r="I130" s="12"/>
      <c r="W130" s="8"/>
    </row>
    <row r="131" spans="1:23" ht="13" thickBot="1" x14ac:dyDescent="0.3">
      <c r="A131" s="12"/>
      <c r="B131" s="12"/>
      <c r="C131" s="60" t="s">
        <v>68</v>
      </c>
      <c r="D131" s="81"/>
      <c r="E131" s="116">
        <f>SUM(E119:E130)</f>
        <v>1209678999</v>
      </c>
      <c r="F131" s="156">
        <f>SUM(F119:F130)</f>
        <v>1709035</v>
      </c>
      <c r="G131" s="12"/>
      <c r="H131" s="12"/>
      <c r="I131" s="12"/>
      <c r="W131" s="8"/>
    </row>
    <row r="132" spans="1:23" x14ac:dyDescent="0.25">
      <c r="A132" s="12"/>
      <c r="B132" s="12"/>
      <c r="C132" s="40">
        <v>2018</v>
      </c>
      <c r="D132" s="79" t="s">
        <v>2</v>
      </c>
      <c r="E132" s="120">
        <v>106420138</v>
      </c>
      <c r="F132" s="111">
        <v>22610</v>
      </c>
      <c r="G132" s="12"/>
      <c r="H132" s="12"/>
      <c r="I132" s="12"/>
      <c r="W132" s="8"/>
    </row>
    <row r="133" spans="1:23" x14ac:dyDescent="0.25">
      <c r="A133" s="12"/>
      <c r="B133" s="12"/>
      <c r="C133" s="38"/>
      <c r="D133" s="80" t="s">
        <v>3</v>
      </c>
      <c r="E133" s="114">
        <v>98533034</v>
      </c>
      <c r="F133" s="113">
        <v>21480</v>
      </c>
      <c r="G133" s="12"/>
      <c r="H133" s="12"/>
      <c r="I133" s="12"/>
      <c r="W133" s="8"/>
    </row>
    <row r="134" spans="1:23" x14ac:dyDescent="0.25">
      <c r="A134" s="12"/>
      <c r="B134" s="12"/>
      <c r="C134" s="38"/>
      <c r="D134" s="80" t="s">
        <v>4</v>
      </c>
      <c r="E134" s="114">
        <v>97394456</v>
      </c>
      <c r="F134" s="113">
        <v>19547</v>
      </c>
      <c r="G134" s="12"/>
      <c r="H134" s="12"/>
      <c r="I134" s="12"/>
      <c r="W134" s="8"/>
    </row>
    <row r="135" spans="1:23" x14ac:dyDescent="0.25">
      <c r="A135" s="12"/>
      <c r="B135" s="12"/>
      <c r="C135" s="38"/>
      <c r="D135" s="80" t="s">
        <v>5</v>
      </c>
      <c r="E135" s="114">
        <v>83318684</v>
      </c>
      <c r="F135" s="113">
        <v>15638</v>
      </c>
      <c r="G135" s="12"/>
      <c r="H135" s="12"/>
      <c r="I135" s="12"/>
      <c r="W135" s="8"/>
    </row>
    <row r="136" spans="1:23" x14ac:dyDescent="0.25">
      <c r="A136" s="12"/>
      <c r="B136" s="12"/>
      <c r="C136" s="38"/>
      <c r="D136" s="80" t="s">
        <v>6</v>
      </c>
      <c r="E136" s="114">
        <v>95761874</v>
      </c>
      <c r="F136" s="113">
        <v>10947</v>
      </c>
      <c r="G136" s="12"/>
      <c r="H136" s="12"/>
      <c r="I136" s="12"/>
      <c r="W136" s="8"/>
    </row>
    <row r="137" spans="1:23" x14ac:dyDescent="0.25">
      <c r="A137" s="12"/>
      <c r="B137" s="12"/>
      <c r="C137" s="38"/>
      <c r="D137" s="80" t="s">
        <v>7</v>
      </c>
      <c r="E137" s="114">
        <v>98844876</v>
      </c>
      <c r="F137" s="113">
        <v>9962</v>
      </c>
      <c r="G137" s="12"/>
      <c r="H137" s="12"/>
      <c r="I137" s="12"/>
      <c r="W137" s="8"/>
    </row>
    <row r="138" spans="1:23" x14ac:dyDescent="0.25">
      <c r="A138" s="12"/>
      <c r="B138" s="12"/>
      <c r="C138" s="38"/>
      <c r="D138" s="80" t="s">
        <v>8</v>
      </c>
      <c r="E138" s="114">
        <v>92371695</v>
      </c>
      <c r="F138" s="113">
        <v>7970</v>
      </c>
      <c r="G138" s="12"/>
      <c r="H138" s="12"/>
      <c r="I138" s="12"/>
      <c r="W138" s="8"/>
    </row>
    <row r="139" spans="1:23" x14ac:dyDescent="0.25">
      <c r="A139" s="12"/>
      <c r="B139" s="12"/>
      <c r="C139" s="38"/>
      <c r="D139" s="80" t="s">
        <v>9</v>
      </c>
      <c r="E139" s="114">
        <v>88722333</v>
      </c>
      <c r="F139" s="113">
        <v>5579</v>
      </c>
      <c r="G139" s="12"/>
      <c r="H139" s="12"/>
      <c r="I139" s="12"/>
      <c r="W139" s="8"/>
    </row>
    <row r="140" spans="1:23" x14ac:dyDescent="0.25">
      <c r="A140" s="12"/>
      <c r="B140" s="12"/>
      <c r="C140" s="38"/>
      <c r="D140" s="80" t="s">
        <v>10</v>
      </c>
      <c r="E140" s="114">
        <v>81797114</v>
      </c>
      <c r="F140" s="113">
        <v>5077</v>
      </c>
      <c r="G140" s="12"/>
      <c r="H140" s="12"/>
      <c r="I140" s="12"/>
      <c r="W140" s="8"/>
    </row>
    <row r="141" spans="1:23" x14ac:dyDescent="0.25">
      <c r="A141" s="12"/>
      <c r="B141" s="12"/>
      <c r="C141" s="38"/>
      <c r="D141" s="80" t="s">
        <v>11</v>
      </c>
      <c r="E141" s="114">
        <v>81808790</v>
      </c>
      <c r="F141" s="113">
        <v>4062</v>
      </c>
      <c r="G141" s="41"/>
      <c r="H141" s="12"/>
      <c r="I141" s="12"/>
      <c r="W141" s="8"/>
    </row>
    <row r="142" spans="1:23" x14ac:dyDescent="0.25">
      <c r="A142" s="12"/>
      <c r="B142" s="12"/>
      <c r="C142" s="38"/>
      <c r="D142" s="80" t="s">
        <v>12</v>
      </c>
      <c r="E142" s="114">
        <v>78984229</v>
      </c>
      <c r="F142" s="113">
        <v>2843</v>
      </c>
      <c r="G142" s="41"/>
      <c r="H142" s="12"/>
      <c r="I142" s="12"/>
      <c r="W142" s="8"/>
    </row>
    <row r="143" spans="1:23" x14ac:dyDescent="0.25">
      <c r="A143" s="12"/>
      <c r="B143" s="12"/>
      <c r="C143" s="38"/>
      <c r="D143" s="80" t="s">
        <v>13</v>
      </c>
      <c r="E143" s="114">
        <v>82618450</v>
      </c>
      <c r="F143" s="113">
        <v>2587</v>
      </c>
      <c r="G143" s="41"/>
      <c r="H143" s="12"/>
      <c r="I143" s="12"/>
      <c r="W143" s="8"/>
    </row>
    <row r="144" spans="1:23" ht="13" thickBot="1" x14ac:dyDescent="0.3">
      <c r="A144" s="12"/>
      <c r="B144" s="12"/>
      <c r="C144" s="60" t="s">
        <v>74</v>
      </c>
      <c r="D144" s="81"/>
      <c r="E144" s="116">
        <f>SUM(E132:E143)</f>
        <v>1086575673</v>
      </c>
      <c r="F144" s="156">
        <f>SUM(F132:F143)</f>
        <v>128302</v>
      </c>
      <c r="G144" s="12"/>
      <c r="H144" s="12"/>
      <c r="I144" s="12"/>
      <c r="W144" s="8"/>
    </row>
    <row r="145" spans="1:23" x14ac:dyDescent="0.25">
      <c r="A145" s="12"/>
      <c r="B145" s="12"/>
      <c r="C145" s="40">
        <v>2019</v>
      </c>
      <c r="D145" s="79" t="s">
        <v>2</v>
      </c>
      <c r="E145" s="120">
        <v>95813195</v>
      </c>
      <c r="F145" s="111">
        <v>2945</v>
      </c>
      <c r="G145" s="12"/>
      <c r="H145" s="12"/>
      <c r="I145" s="12"/>
      <c r="W145" s="8"/>
    </row>
    <row r="146" spans="1:23" x14ac:dyDescent="0.25">
      <c r="A146" s="12"/>
      <c r="B146" s="12"/>
      <c r="C146" s="38"/>
      <c r="D146" s="80" t="s">
        <v>3</v>
      </c>
      <c r="E146" s="114">
        <v>80493725</v>
      </c>
      <c r="F146" s="113">
        <v>3650</v>
      </c>
      <c r="G146" s="12"/>
      <c r="H146" s="12"/>
      <c r="I146" s="12"/>
      <c r="W146" s="8"/>
    </row>
    <row r="147" spans="1:23" x14ac:dyDescent="0.25">
      <c r="A147" s="12"/>
      <c r="B147" s="12"/>
      <c r="C147" s="38"/>
      <c r="D147" s="80" t="s">
        <v>4</v>
      </c>
      <c r="E147" s="114">
        <v>97607959</v>
      </c>
      <c r="F147" s="113">
        <v>3281</v>
      </c>
      <c r="G147" s="12"/>
      <c r="H147" s="12"/>
      <c r="I147" s="12"/>
      <c r="W147" s="8"/>
    </row>
    <row r="148" spans="1:23" x14ac:dyDescent="0.25">
      <c r="A148" s="12"/>
      <c r="B148" s="12"/>
      <c r="C148" s="38"/>
      <c r="D148" s="80" t="s">
        <v>5</v>
      </c>
      <c r="E148" s="114">
        <v>104744540</v>
      </c>
      <c r="F148" s="113">
        <v>3239</v>
      </c>
      <c r="G148" s="12"/>
      <c r="H148" s="12"/>
      <c r="I148" s="12"/>
      <c r="W148" s="8"/>
    </row>
    <row r="149" spans="1:23" x14ac:dyDescent="0.25">
      <c r="A149" s="12"/>
      <c r="B149" s="12"/>
      <c r="C149" s="38"/>
      <c r="D149" s="80" t="s">
        <v>6</v>
      </c>
      <c r="E149" s="114">
        <v>98698930</v>
      </c>
      <c r="F149" s="113">
        <v>4015</v>
      </c>
      <c r="G149" s="12"/>
      <c r="H149" s="12"/>
      <c r="I149" s="12"/>
      <c r="W149" s="8"/>
    </row>
    <row r="150" spans="1:23" x14ac:dyDescent="0.25">
      <c r="A150" s="12"/>
      <c r="B150" s="12"/>
      <c r="C150" s="38"/>
      <c r="D150" s="80" t="s">
        <v>7</v>
      </c>
      <c r="E150" s="114">
        <v>93093585</v>
      </c>
      <c r="F150" s="113">
        <v>3609</v>
      </c>
      <c r="G150" s="12"/>
      <c r="H150" s="12"/>
      <c r="I150" s="12"/>
      <c r="W150" s="8"/>
    </row>
    <row r="151" spans="1:23" x14ac:dyDescent="0.25">
      <c r="A151" s="12"/>
      <c r="B151" s="12"/>
      <c r="C151" s="38"/>
      <c r="D151" s="80" t="s">
        <v>8</v>
      </c>
      <c r="E151" s="114">
        <v>99378082</v>
      </c>
      <c r="F151" s="113">
        <v>3723</v>
      </c>
      <c r="G151" s="12"/>
      <c r="H151" s="12"/>
      <c r="I151" s="12"/>
      <c r="W151" s="8"/>
    </row>
    <row r="152" spans="1:23" x14ac:dyDescent="0.25">
      <c r="A152" s="12"/>
      <c r="B152" s="12"/>
      <c r="C152" s="38"/>
      <c r="D152" s="80" t="s">
        <v>9</v>
      </c>
      <c r="E152" s="114">
        <v>99788842</v>
      </c>
      <c r="F152" s="113">
        <v>3524</v>
      </c>
      <c r="G152" s="12"/>
      <c r="H152" s="12"/>
      <c r="I152" s="12"/>
      <c r="W152" s="8"/>
    </row>
    <row r="153" spans="1:23" x14ac:dyDescent="0.25">
      <c r="A153" s="12"/>
      <c r="B153" s="12"/>
      <c r="C153" s="38"/>
      <c r="D153" s="80" t="s">
        <v>10</v>
      </c>
      <c r="E153" s="114">
        <v>89856498</v>
      </c>
      <c r="F153" s="113">
        <v>3420</v>
      </c>
      <c r="G153" s="12"/>
      <c r="H153" s="12"/>
      <c r="I153" s="12"/>
      <c r="W153" s="8"/>
    </row>
    <row r="154" spans="1:23" x14ac:dyDescent="0.25">
      <c r="A154" s="12"/>
      <c r="B154" s="12"/>
      <c r="C154" s="38"/>
      <c r="D154" s="80" t="s">
        <v>11</v>
      </c>
      <c r="E154" s="114">
        <v>105748097</v>
      </c>
      <c r="F154" s="113">
        <v>3621</v>
      </c>
      <c r="G154" s="12"/>
      <c r="H154" s="12"/>
      <c r="I154" s="12"/>
      <c r="W154" s="8"/>
    </row>
    <row r="155" spans="1:23" x14ac:dyDescent="0.25">
      <c r="A155" s="12"/>
      <c r="B155" s="12"/>
      <c r="C155" s="38"/>
      <c r="D155" s="80" t="s">
        <v>12</v>
      </c>
      <c r="E155" s="114">
        <v>84167052</v>
      </c>
      <c r="F155" s="113">
        <v>3145</v>
      </c>
      <c r="G155" s="12"/>
      <c r="H155" s="12"/>
      <c r="I155" s="12"/>
      <c r="W155" s="8"/>
    </row>
    <row r="156" spans="1:23" x14ac:dyDescent="0.25">
      <c r="A156" s="12"/>
      <c r="B156" s="12"/>
      <c r="C156" s="38"/>
      <c r="D156" s="80" t="s">
        <v>13</v>
      </c>
      <c r="E156" s="114">
        <v>96969585</v>
      </c>
      <c r="F156" s="113">
        <v>2907</v>
      </c>
      <c r="G156" s="12"/>
      <c r="H156" s="12"/>
      <c r="I156" s="12"/>
      <c r="W156" s="8"/>
    </row>
    <row r="157" spans="1:23" ht="13" thickBot="1" x14ac:dyDescent="0.3">
      <c r="A157" s="12"/>
      <c r="B157" s="12"/>
      <c r="C157" s="60" t="s">
        <v>75</v>
      </c>
      <c r="D157" s="81"/>
      <c r="E157" s="116">
        <f>SUM(E145:E156)</f>
        <v>1146360090</v>
      </c>
      <c r="F157" s="156">
        <f>SUM(F145:F156)</f>
        <v>41079</v>
      </c>
      <c r="G157" s="12"/>
      <c r="H157" s="12"/>
      <c r="I157" s="12"/>
      <c r="W157" s="8"/>
    </row>
    <row r="158" spans="1:23" x14ac:dyDescent="0.25">
      <c r="A158" s="12"/>
      <c r="B158" s="12"/>
      <c r="C158" s="40">
        <v>2020</v>
      </c>
      <c r="D158" s="79" t="s">
        <v>2</v>
      </c>
      <c r="E158" s="120">
        <v>93631584</v>
      </c>
      <c r="F158" s="111">
        <v>3145</v>
      </c>
      <c r="G158" s="12"/>
      <c r="H158" s="12"/>
      <c r="I158" s="12"/>
      <c r="W158" s="8"/>
    </row>
    <row r="159" spans="1:23" x14ac:dyDescent="0.25">
      <c r="A159" s="12"/>
      <c r="B159" s="12"/>
      <c r="C159" s="38"/>
      <c r="D159" s="80" t="s">
        <v>3</v>
      </c>
      <c r="E159" s="114">
        <v>109507278</v>
      </c>
      <c r="F159" s="113">
        <v>4349</v>
      </c>
      <c r="G159" s="12"/>
      <c r="H159" s="12"/>
      <c r="I159" s="12"/>
      <c r="W159" s="8"/>
    </row>
    <row r="160" spans="1:23" x14ac:dyDescent="0.25">
      <c r="A160" s="12"/>
      <c r="B160" s="12"/>
      <c r="C160" s="38"/>
      <c r="D160" s="80" t="s">
        <v>4</v>
      </c>
      <c r="E160" s="114">
        <v>91890803</v>
      </c>
      <c r="F160" s="113">
        <v>1595</v>
      </c>
      <c r="G160" s="12"/>
      <c r="H160" s="12"/>
      <c r="I160" s="12"/>
      <c r="W160" s="8"/>
    </row>
    <row r="161" spans="1:23" x14ac:dyDescent="0.25">
      <c r="A161" s="12"/>
      <c r="B161" s="12"/>
      <c r="C161" s="38"/>
      <c r="D161" s="80" t="s">
        <v>5</v>
      </c>
      <c r="E161" s="114">
        <v>80650667</v>
      </c>
      <c r="F161" s="113"/>
      <c r="G161" s="12"/>
      <c r="H161" s="12"/>
      <c r="I161" s="12"/>
      <c r="W161" s="8"/>
    </row>
    <row r="162" spans="1:23" x14ac:dyDescent="0.25">
      <c r="A162" s="12"/>
      <c r="B162" s="12"/>
      <c r="C162" s="38"/>
      <c r="D162" s="80" t="s">
        <v>6</v>
      </c>
      <c r="E162" s="114">
        <v>84098421</v>
      </c>
      <c r="F162" s="113"/>
      <c r="G162" s="12"/>
      <c r="H162" s="12"/>
      <c r="I162" s="12"/>
      <c r="W162" s="8"/>
    </row>
    <row r="163" spans="1:23" x14ac:dyDescent="0.25">
      <c r="A163" s="12"/>
      <c r="B163" s="12"/>
      <c r="C163" s="38"/>
      <c r="D163" s="80" t="s">
        <v>7</v>
      </c>
      <c r="E163" s="114">
        <v>82413967</v>
      </c>
      <c r="F163" s="113"/>
      <c r="G163" s="12"/>
      <c r="H163" s="12"/>
      <c r="I163" s="12"/>
      <c r="W163" s="8"/>
    </row>
    <row r="164" spans="1:23" x14ac:dyDescent="0.25">
      <c r="A164" s="12"/>
      <c r="B164" s="12"/>
      <c r="C164" s="38"/>
      <c r="D164" s="80" t="s">
        <v>8</v>
      </c>
      <c r="E164" s="114">
        <v>84474213</v>
      </c>
      <c r="F164" s="113"/>
      <c r="G164" s="12"/>
      <c r="H164" s="12"/>
      <c r="I164" s="12"/>
      <c r="W164" s="8"/>
    </row>
    <row r="165" spans="1:23" x14ac:dyDescent="0.25">
      <c r="A165" s="12"/>
      <c r="B165" s="12"/>
      <c r="C165" s="38"/>
      <c r="D165" s="80" t="s">
        <v>9</v>
      </c>
      <c r="E165" s="114">
        <v>85537053</v>
      </c>
      <c r="F165" s="113"/>
      <c r="G165" s="12"/>
      <c r="H165" s="12"/>
      <c r="I165" s="12"/>
      <c r="W165" s="8"/>
    </row>
    <row r="166" spans="1:23" x14ac:dyDescent="0.25">
      <c r="A166" s="12"/>
      <c r="B166" s="12"/>
      <c r="C166" s="38"/>
      <c r="D166" s="80" t="s">
        <v>10</v>
      </c>
      <c r="E166" s="114">
        <v>85601166</v>
      </c>
      <c r="F166" s="113"/>
      <c r="G166" s="12"/>
      <c r="H166" s="12"/>
      <c r="I166" s="12"/>
      <c r="W166" s="8"/>
    </row>
    <row r="167" spans="1:23" x14ac:dyDescent="0.25">
      <c r="A167" s="12"/>
      <c r="B167" s="12"/>
      <c r="C167" s="38"/>
      <c r="D167" s="80" t="s">
        <v>11</v>
      </c>
      <c r="E167" s="114">
        <v>87458969</v>
      </c>
      <c r="F167" s="113"/>
      <c r="G167" s="12"/>
      <c r="H167" s="12"/>
      <c r="I167" s="12"/>
      <c r="W167" s="8"/>
    </row>
    <row r="168" spans="1:23" x14ac:dyDescent="0.25">
      <c r="A168" s="12"/>
      <c r="B168" s="12"/>
      <c r="C168" s="38"/>
      <c r="D168" s="80" t="s">
        <v>12</v>
      </c>
      <c r="E168" s="114">
        <v>88013133</v>
      </c>
      <c r="F168" s="113"/>
      <c r="G168" s="12"/>
      <c r="H168" s="12"/>
      <c r="I168" s="12"/>
      <c r="W168" s="8"/>
    </row>
    <row r="169" spans="1:23" x14ac:dyDescent="0.25">
      <c r="A169" s="12"/>
      <c r="B169" s="12"/>
      <c r="C169" s="38"/>
      <c r="D169" s="80" t="s">
        <v>13</v>
      </c>
      <c r="E169" s="114">
        <v>90974263</v>
      </c>
      <c r="F169" s="113"/>
      <c r="G169" s="12"/>
      <c r="H169" s="12"/>
      <c r="I169" s="12"/>
      <c r="W169" s="8"/>
    </row>
    <row r="170" spans="1:23" ht="13" thickBot="1" x14ac:dyDescent="0.3">
      <c r="A170" s="12"/>
      <c r="B170" s="12"/>
      <c r="C170" s="60" t="s">
        <v>76</v>
      </c>
      <c r="D170" s="81"/>
      <c r="E170" s="116">
        <f>SUM(E158:E169)</f>
        <v>1064251517</v>
      </c>
      <c r="F170" s="156">
        <f>SUM(F158:F169)</f>
        <v>9089</v>
      </c>
      <c r="G170" s="12"/>
      <c r="H170" s="12"/>
      <c r="I170" s="12"/>
      <c r="W170" s="8"/>
    </row>
    <row r="171" spans="1:23" x14ac:dyDescent="0.25">
      <c r="A171" s="12"/>
      <c r="B171" s="12"/>
      <c r="C171" s="40">
        <v>2021</v>
      </c>
      <c r="D171" s="95" t="s">
        <v>2</v>
      </c>
      <c r="E171" s="120">
        <v>97981590</v>
      </c>
      <c r="F171" s="111"/>
      <c r="G171" s="12"/>
      <c r="H171" s="12"/>
      <c r="I171" s="12"/>
      <c r="W171" s="8"/>
    </row>
    <row r="172" spans="1:23" x14ac:dyDescent="0.25">
      <c r="A172" s="12"/>
      <c r="B172" s="12"/>
      <c r="C172" s="38"/>
      <c r="D172" s="91" t="s">
        <v>3</v>
      </c>
      <c r="E172" s="114">
        <v>91286173</v>
      </c>
      <c r="F172" s="113"/>
      <c r="G172" s="12"/>
      <c r="H172" s="12"/>
      <c r="I172" s="12"/>
      <c r="W172" s="8"/>
    </row>
    <row r="173" spans="1:23" x14ac:dyDescent="0.25">
      <c r="A173" s="12"/>
      <c r="B173" s="12"/>
      <c r="C173" s="38"/>
      <c r="D173" s="91" t="s">
        <v>4</v>
      </c>
      <c r="E173" s="114">
        <v>104336384</v>
      </c>
      <c r="F173" s="113"/>
      <c r="G173" s="12"/>
      <c r="H173" s="12"/>
      <c r="I173" s="12"/>
      <c r="W173" s="8"/>
    </row>
    <row r="174" spans="1:23" x14ac:dyDescent="0.25">
      <c r="A174" s="12"/>
      <c r="B174" s="12"/>
      <c r="C174" s="38"/>
      <c r="D174" s="80" t="s">
        <v>5</v>
      </c>
      <c r="E174" s="114">
        <v>88293991</v>
      </c>
      <c r="F174" s="113"/>
      <c r="G174" s="12"/>
      <c r="H174" s="12"/>
      <c r="I174" s="12"/>
      <c r="W174" s="8"/>
    </row>
    <row r="175" spans="1:23" x14ac:dyDescent="0.25">
      <c r="A175" s="12"/>
      <c r="B175" s="12"/>
      <c r="C175" s="38"/>
      <c r="D175" s="80" t="s">
        <v>6</v>
      </c>
      <c r="E175" s="114">
        <v>94667369</v>
      </c>
      <c r="F175" s="113"/>
      <c r="G175" s="12"/>
      <c r="H175" s="12"/>
      <c r="I175" s="12"/>
      <c r="W175" s="8"/>
    </row>
    <row r="176" spans="1:23" x14ac:dyDescent="0.25">
      <c r="A176" s="12"/>
      <c r="B176" s="12"/>
      <c r="C176" s="38"/>
      <c r="D176" s="80" t="s">
        <v>7</v>
      </c>
      <c r="E176" s="114">
        <v>99206547</v>
      </c>
      <c r="F176" s="113"/>
      <c r="G176" s="12"/>
      <c r="H176" s="12"/>
      <c r="I176" s="12"/>
      <c r="W176" s="8"/>
    </row>
    <row r="177" spans="1:23" x14ac:dyDescent="0.25">
      <c r="A177" s="12"/>
      <c r="B177" s="12"/>
      <c r="C177" s="38"/>
      <c r="D177" s="80" t="s">
        <v>8</v>
      </c>
      <c r="E177" s="114">
        <v>95808670</v>
      </c>
      <c r="F177" s="113"/>
      <c r="G177" s="12"/>
      <c r="H177" s="12"/>
      <c r="I177" s="12"/>
      <c r="W177" s="8"/>
    </row>
    <row r="178" spans="1:23" x14ac:dyDescent="0.25">
      <c r="A178" s="12"/>
      <c r="B178" s="12"/>
      <c r="C178" s="38"/>
      <c r="D178" s="80" t="s">
        <v>9</v>
      </c>
      <c r="E178" s="114">
        <v>100369552</v>
      </c>
      <c r="F178" s="113"/>
      <c r="G178" s="12"/>
      <c r="H178" s="12"/>
      <c r="I178" s="12"/>
      <c r="W178" s="8"/>
    </row>
    <row r="179" spans="1:23" x14ac:dyDescent="0.25">
      <c r="A179" s="12"/>
      <c r="B179" s="12"/>
      <c r="C179" s="38"/>
      <c r="D179" s="80" t="s">
        <v>10</v>
      </c>
      <c r="E179" s="114">
        <v>106083492</v>
      </c>
      <c r="F179" s="113"/>
      <c r="G179" s="12"/>
      <c r="H179" s="12"/>
      <c r="I179" s="12"/>
      <c r="W179" s="8"/>
    </row>
    <row r="180" spans="1:23" x14ac:dyDescent="0.25">
      <c r="A180" s="12"/>
      <c r="B180" s="12"/>
      <c r="C180" s="38"/>
      <c r="D180" s="80" t="s">
        <v>11</v>
      </c>
      <c r="E180" s="114">
        <v>107859912</v>
      </c>
      <c r="F180" s="113"/>
      <c r="G180" s="12"/>
      <c r="H180" s="12"/>
      <c r="I180" s="12"/>
      <c r="W180" s="8"/>
    </row>
    <row r="181" spans="1:23" x14ac:dyDescent="0.25">
      <c r="A181" s="12"/>
      <c r="B181" s="12"/>
      <c r="C181" s="38"/>
      <c r="D181" s="80" t="s">
        <v>12</v>
      </c>
      <c r="E181" s="114">
        <v>97105886</v>
      </c>
      <c r="F181" s="113"/>
      <c r="G181" s="12"/>
      <c r="H181" s="12"/>
      <c r="I181" s="12"/>
      <c r="W181" s="8"/>
    </row>
    <row r="182" spans="1:23" x14ac:dyDescent="0.25">
      <c r="A182" s="12"/>
      <c r="B182" s="12"/>
      <c r="C182" s="38"/>
      <c r="D182" s="80" t="s">
        <v>13</v>
      </c>
      <c r="E182" s="114">
        <v>115751945</v>
      </c>
      <c r="F182" s="113"/>
      <c r="G182" s="12"/>
      <c r="H182" s="12"/>
      <c r="I182" s="12"/>
      <c r="W182" s="8"/>
    </row>
    <row r="183" spans="1:23" ht="13" thickBot="1" x14ac:dyDescent="0.3">
      <c r="A183" s="12"/>
      <c r="B183" s="12"/>
      <c r="C183" s="60" t="s">
        <v>78</v>
      </c>
      <c r="D183" s="90"/>
      <c r="E183" s="116">
        <f>SUM(E171:E182)</f>
        <v>1198751511</v>
      </c>
      <c r="F183" s="156">
        <f>SUM(F171:F182)</f>
        <v>0</v>
      </c>
      <c r="G183" s="12"/>
      <c r="H183" s="12"/>
      <c r="I183" s="12"/>
      <c r="W183" s="8"/>
    </row>
    <row r="184" spans="1:23" x14ac:dyDescent="0.25">
      <c r="A184" s="12"/>
      <c r="B184" s="12"/>
      <c r="C184" s="40">
        <v>2022</v>
      </c>
      <c r="D184" s="95" t="s">
        <v>2</v>
      </c>
      <c r="E184" s="120">
        <v>113542659</v>
      </c>
      <c r="F184" s="111"/>
      <c r="G184" s="12"/>
      <c r="H184" s="12"/>
      <c r="I184" s="12"/>
      <c r="W184" s="8"/>
    </row>
    <row r="185" spans="1:23" x14ac:dyDescent="0.25">
      <c r="A185" s="12"/>
      <c r="B185" s="12"/>
      <c r="C185" s="38"/>
      <c r="D185" s="91" t="s">
        <v>3</v>
      </c>
      <c r="E185" s="114">
        <v>118556100</v>
      </c>
      <c r="F185" s="113"/>
      <c r="G185" s="12"/>
      <c r="H185" s="12"/>
      <c r="I185" s="12"/>
      <c r="W185" s="8"/>
    </row>
    <row r="186" spans="1:23" x14ac:dyDescent="0.25">
      <c r="A186" s="12"/>
      <c r="B186" s="12"/>
      <c r="C186" s="38"/>
      <c r="D186" s="91" t="s">
        <v>4</v>
      </c>
      <c r="E186" s="114">
        <v>130544898</v>
      </c>
      <c r="F186" s="113"/>
      <c r="G186" s="12"/>
      <c r="H186" s="12"/>
      <c r="I186" s="12"/>
      <c r="W186" s="8"/>
    </row>
    <row r="187" spans="1:23" x14ac:dyDescent="0.25">
      <c r="A187" s="12"/>
      <c r="B187" s="12"/>
      <c r="C187" s="38"/>
      <c r="D187" s="91" t="s">
        <v>5</v>
      </c>
      <c r="E187" s="114">
        <v>121317221</v>
      </c>
      <c r="F187" s="113"/>
      <c r="G187" s="12"/>
      <c r="H187" s="12"/>
      <c r="I187" s="12"/>
      <c r="W187" s="8"/>
    </row>
    <row r="188" spans="1:23" x14ac:dyDescent="0.25">
      <c r="A188" s="12"/>
      <c r="B188" s="12"/>
      <c r="C188" s="38"/>
      <c r="D188" s="91" t="s">
        <v>6</v>
      </c>
      <c r="E188" s="114">
        <v>104205372</v>
      </c>
      <c r="F188" s="113"/>
      <c r="G188" s="12"/>
      <c r="H188" s="12"/>
      <c r="I188" s="12"/>
      <c r="W188" s="8"/>
    </row>
    <row r="189" spans="1:23" x14ac:dyDescent="0.25">
      <c r="A189" s="12"/>
      <c r="B189" s="12"/>
      <c r="C189" s="38"/>
      <c r="D189" s="91" t="s">
        <v>7</v>
      </c>
      <c r="E189" s="114">
        <v>107238758</v>
      </c>
      <c r="F189" s="113"/>
      <c r="G189" s="12"/>
      <c r="H189" s="12"/>
      <c r="I189" s="12"/>
      <c r="W189" s="8"/>
    </row>
    <row r="190" spans="1:23" x14ac:dyDescent="0.25">
      <c r="A190" s="12"/>
      <c r="B190" s="12"/>
      <c r="C190" s="38"/>
      <c r="D190" s="91" t="s">
        <v>8</v>
      </c>
      <c r="E190" s="114">
        <v>114132693</v>
      </c>
      <c r="F190" s="113"/>
      <c r="G190" s="12"/>
      <c r="H190" s="12"/>
      <c r="I190" s="12"/>
      <c r="W190" s="8"/>
    </row>
    <row r="191" spans="1:23" x14ac:dyDescent="0.25">
      <c r="A191" s="12"/>
      <c r="B191" s="12"/>
      <c r="C191" s="38"/>
      <c r="D191" s="91" t="s">
        <v>9</v>
      </c>
      <c r="E191" s="114">
        <v>128558253</v>
      </c>
      <c r="F191" s="113"/>
      <c r="G191" s="12"/>
      <c r="H191" s="12"/>
      <c r="I191" s="12"/>
      <c r="W191" s="8"/>
    </row>
    <row r="192" spans="1:23" x14ac:dyDescent="0.25">
      <c r="A192" s="12"/>
      <c r="B192" s="12"/>
      <c r="C192" s="38"/>
      <c r="D192" s="91" t="s">
        <v>10</v>
      </c>
      <c r="E192" s="114">
        <v>107056855</v>
      </c>
      <c r="F192" s="113"/>
      <c r="G192" s="12"/>
      <c r="H192" s="12"/>
      <c r="I192" s="12"/>
      <c r="W192" s="8"/>
    </row>
    <row r="193" spans="1:23" x14ac:dyDescent="0.25">
      <c r="A193" s="12"/>
      <c r="B193" s="12"/>
      <c r="C193" s="38"/>
      <c r="D193" s="80" t="s">
        <v>11</v>
      </c>
      <c r="E193" s="114">
        <v>111305384</v>
      </c>
      <c r="F193" s="113"/>
      <c r="G193" s="12"/>
      <c r="H193" s="12"/>
      <c r="I193" s="12"/>
      <c r="W193" s="8"/>
    </row>
    <row r="194" spans="1:23" x14ac:dyDescent="0.25">
      <c r="A194" s="12"/>
      <c r="B194" s="12"/>
      <c r="C194" s="38"/>
      <c r="D194" s="80" t="s">
        <v>12</v>
      </c>
      <c r="E194" s="114">
        <v>109075298</v>
      </c>
      <c r="F194" s="113"/>
      <c r="G194" s="12"/>
      <c r="H194" s="12"/>
      <c r="I194" s="12"/>
      <c r="W194" s="8"/>
    </row>
    <row r="195" spans="1:23" x14ac:dyDescent="0.25">
      <c r="A195" s="12"/>
      <c r="B195" s="12"/>
      <c r="C195" s="38"/>
      <c r="D195" s="80" t="s">
        <v>13</v>
      </c>
      <c r="E195" s="114">
        <v>95033070</v>
      </c>
      <c r="F195" s="113"/>
      <c r="G195" s="12"/>
      <c r="H195" s="12"/>
      <c r="I195" s="12"/>
      <c r="W195" s="8"/>
    </row>
    <row r="196" spans="1:23" ht="13" thickBot="1" x14ac:dyDescent="0.3">
      <c r="A196" s="12"/>
      <c r="B196" s="12"/>
      <c r="C196" s="39" t="s">
        <v>79</v>
      </c>
      <c r="D196" s="81"/>
      <c r="E196" s="116">
        <f>SUM(E184:E195)</f>
        <v>1360566561</v>
      </c>
      <c r="F196" s="156">
        <f>SUM(F184:F192)</f>
        <v>0</v>
      </c>
      <c r="G196" s="12"/>
      <c r="H196" s="12"/>
      <c r="I196" s="12"/>
      <c r="W196" s="8"/>
    </row>
    <row r="197" spans="1:23" x14ac:dyDescent="0.25">
      <c r="A197" s="12"/>
      <c r="B197" s="12"/>
      <c r="C197" s="40">
        <v>2023</v>
      </c>
      <c r="D197" s="95" t="s">
        <v>2</v>
      </c>
      <c r="E197" s="120">
        <v>72038406</v>
      </c>
      <c r="F197" s="111"/>
      <c r="G197" s="12"/>
      <c r="H197" s="12"/>
      <c r="I197" s="12"/>
      <c r="W197" s="8"/>
    </row>
    <row r="198" spans="1:23" x14ac:dyDescent="0.25">
      <c r="A198" s="12"/>
      <c r="B198" s="12"/>
      <c r="C198" s="38"/>
      <c r="D198" s="91" t="s">
        <v>3</v>
      </c>
      <c r="E198" s="114">
        <v>57264592</v>
      </c>
      <c r="F198" s="113"/>
      <c r="G198" s="12"/>
      <c r="H198" s="12"/>
      <c r="I198" s="12"/>
      <c r="W198" s="8"/>
    </row>
    <row r="199" spans="1:23" x14ac:dyDescent="0.25">
      <c r="A199" s="12"/>
      <c r="B199" s="12"/>
      <c r="C199" s="38"/>
      <c r="D199" s="91" t="s">
        <v>4</v>
      </c>
      <c r="E199" s="114">
        <v>59112132</v>
      </c>
      <c r="F199" s="113"/>
      <c r="G199" s="12"/>
      <c r="H199" s="12"/>
      <c r="I199" s="12"/>
      <c r="W199" s="8"/>
    </row>
    <row r="200" spans="1:23" x14ac:dyDescent="0.25">
      <c r="A200" s="12"/>
      <c r="B200" s="12"/>
      <c r="C200" s="38"/>
      <c r="D200" s="91" t="s">
        <v>5</v>
      </c>
      <c r="E200" s="114">
        <v>55615105</v>
      </c>
      <c r="F200" s="113"/>
      <c r="G200" s="12"/>
      <c r="H200" s="12"/>
      <c r="I200" s="12"/>
      <c r="W200" s="8"/>
    </row>
    <row r="201" spans="1:23" x14ac:dyDescent="0.25">
      <c r="A201" s="12"/>
      <c r="B201" s="12"/>
      <c r="C201" s="38"/>
      <c r="D201" s="91" t="s">
        <v>6</v>
      </c>
      <c r="E201" s="114">
        <v>56151611</v>
      </c>
      <c r="F201" s="113"/>
      <c r="G201" s="12"/>
      <c r="H201" s="12"/>
      <c r="I201" s="12"/>
      <c r="W201" s="8"/>
    </row>
    <row r="202" spans="1:23" x14ac:dyDescent="0.25">
      <c r="A202" s="12"/>
      <c r="B202" s="12"/>
      <c r="C202" s="38"/>
      <c r="D202" s="91" t="s">
        <v>7</v>
      </c>
      <c r="E202" s="114">
        <v>54616443</v>
      </c>
      <c r="F202" s="113"/>
      <c r="G202" s="12"/>
      <c r="H202" s="12"/>
      <c r="I202" s="12"/>
      <c r="W202" s="8"/>
    </row>
    <row r="203" spans="1:23" x14ac:dyDescent="0.25">
      <c r="A203" s="12"/>
      <c r="B203" s="12"/>
      <c r="C203" s="38"/>
      <c r="D203" s="91" t="s">
        <v>8</v>
      </c>
      <c r="E203" s="114">
        <v>54090559</v>
      </c>
      <c r="F203" s="113"/>
      <c r="G203" s="12"/>
      <c r="H203" s="12"/>
      <c r="I203" s="12"/>
      <c r="W203" s="8"/>
    </row>
    <row r="204" spans="1:23" x14ac:dyDescent="0.25">
      <c r="A204" s="12"/>
      <c r="B204" s="12"/>
      <c r="C204" s="38"/>
      <c r="D204" s="91" t="s">
        <v>9</v>
      </c>
      <c r="E204" s="114">
        <v>52846475</v>
      </c>
      <c r="F204" s="113"/>
      <c r="G204" s="12"/>
      <c r="H204" s="12"/>
      <c r="I204" s="12"/>
      <c r="W204" s="8"/>
    </row>
    <row r="205" spans="1:23" x14ac:dyDescent="0.25">
      <c r="A205" s="12"/>
      <c r="B205" s="12"/>
      <c r="C205" s="38"/>
      <c r="D205" s="91" t="s">
        <v>10</v>
      </c>
      <c r="E205" s="114">
        <v>51579662</v>
      </c>
      <c r="F205" s="113"/>
      <c r="G205" s="12"/>
      <c r="H205" s="12"/>
      <c r="I205" s="12"/>
      <c r="W205" s="8"/>
    </row>
    <row r="206" spans="1:23" x14ac:dyDescent="0.25">
      <c r="A206" s="12"/>
      <c r="B206" s="12"/>
      <c r="C206" s="38"/>
      <c r="D206" s="93" t="s">
        <v>11</v>
      </c>
      <c r="E206" s="114">
        <v>52875639</v>
      </c>
      <c r="F206" s="113"/>
      <c r="G206" s="12"/>
      <c r="H206" s="12"/>
      <c r="I206" s="12"/>
      <c r="W206" s="8"/>
    </row>
    <row r="207" spans="1:23" x14ac:dyDescent="0.25">
      <c r="A207" s="12"/>
      <c r="B207" s="12"/>
      <c r="C207" s="38"/>
      <c r="D207" s="93" t="s">
        <v>12</v>
      </c>
      <c r="E207" s="114">
        <v>51946706</v>
      </c>
      <c r="F207" s="113"/>
      <c r="G207" s="12"/>
      <c r="H207" s="12"/>
      <c r="I207" s="12"/>
      <c r="W207" s="8"/>
    </row>
    <row r="208" spans="1:23" x14ac:dyDescent="0.25">
      <c r="A208" s="12"/>
      <c r="B208" s="12"/>
      <c r="C208" s="38"/>
      <c r="D208" s="93" t="s">
        <v>13</v>
      </c>
      <c r="E208" s="114">
        <v>55618036</v>
      </c>
      <c r="F208" s="113"/>
      <c r="G208" s="12"/>
      <c r="H208" s="12"/>
      <c r="I208" s="12"/>
      <c r="W208" s="8"/>
    </row>
    <row r="209" spans="1:23" ht="13" thickBot="1" x14ac:dyDescent="0.3">
      <c r="A209" s="12"/>
      <c r="B209" s="12"/>
      <c r="C209" s="39" t="s">
        <v>82</v>
      </c>
      <c r="D209" s="90"/>
      <c r="E209" s="116">
        <f>SUM(E197:E208)</f>
        <v>673755366</v>
      </c>
      <c r="F209" s="156">
        <f>SUM(F197:F208)</f>
        <v>0</v>
      </c>
      <c r="G209" s="12"/>
      <c r="H209" s="12"/>
      <c r="I209" s="12"/>
      <c r="W209" s="8"/>
    </row>
    <row r="210" spans="1:23" x14ac:dyDescent="0.25">
      <c r="A210" s="12"/>
      <c r="B210" s="12"/>
      <c r="C210" s="40">
        <v>2024</v>
      </c>
      <c r="D210" s="79" t="s">
        <v>2</v>
      </c>
      <c r="E210" s="120">
        <v>49039786</v>
      </c>
      <c r="F210" s="111"/>
      <c r="G210" s="12"/>
      <c r="H210" s="12"/>
      <c r="I210" s="12"/>
      <c r="W210" s="8"/>
    </row>
    <row r="211" spans="1:23" x14ac:dyDescent="0.25">
      <c r="A211" s="12"/>
      <c r="B211" s="12"/>
      <c r="C211" s="38"/>
      <c r="D211" s="80" t="s">
        <v>3</v>
      </c>
      <c r="E211" s="114">
        <v>50871759</v>
      </c>
      <c r="F211" s="113"/>
      <c r="G211" s="12"/>
      <c r="H211" s="12"/>
      <c r="I211" s="12"/>
      <c r="W211" s="8"/>
    </row>
    <row r="212" spans="1:23" x14ac:dyDescent="0.25">
      <c r="A212" s="12"/>
      <c r="B212" s="12"/>
      <c r="C212" s="38"/>
      <c r="D212" s="80" t="s">
        <v>4</v>
      </c>
      <c r="E212" s="114">
        <v>56451721</v>
      </c>
      <c r="F212" s="113"/>
      <c r="G212" s="12"/>
      <c r="H212" s="12"/>
      <c r="I212" s="12"/>
      <c r="W212" s="8"/>
    </row>
    <row r="213" spans="1:23" x14ac:dyDescent="0.25">
      <c r="A213" s="12"/>
      <c r="B213" s="12"/>
      <c r="C213" s="38"/>
      <c r="D213" s="80" t="s">
        <v>5</v>
      </c>
      <c r="E213" s="114">
        <v>49636375</v>
      </c>
      <c r="F213" s="113"/>
      <c r="G213" s="12"/>
      <c r="H213" s="12"/>
      <c r="I213" s="12"/>
      <c r="W213" s="8"/>
    </row>
    <row r="214" spans="1:23" x14ac:dyDescent="0.25">
      <c r="A214" s="12"/>
      <c r="B214" s="12"/>
      <c r="C214" s="38"/>
      <c r="D214" s="80" t="s">
        <v>6</v>
      </c>
      <c r="E214" s="114">
        <v>45454987</v>
      </c>
      <c r="F214" s="113"/>
      <c r="G214" s="12"/>
      <c r="H214" s="12"/>
      <c r="I214" s="12"/>
      <c r="W214" s="8"/>
    </row>
    <row r="215" spans="1:23" x14ac:dyDescent="0.25">
      <c r="A215" s="12"/>
      <c r="B215" s="12"/>
      <c r="C215" s="38"/>
      <c r="D215" s="80" t="s">
        <v>7</v>
      </c>
      <c r="E215" s="114">
        <v>46152992</v>
      </c>
      <c r="F215" s="113"/>
      <c r="G215" s="12"/>
      <c r="H215" s="12"/>
      <c r="I215" s="12"/>
      <c r="W215" s="8"/>
    </row>
    <row r="216" spans="1:23" x14ac:dyDescent="0.25">
      <c r="A216" s="12"/>
      <c r="B216" s="12"/>
      <c r="C216" s="38"/>
      <c r="D216" s="91" t="s">
        <v>8</v>
      </c>
      <c r="E216" s="114">
        <v>48640755</v>
      </c>
      <c r="F216" s="113"/>
      <c r="G216" s="12"/>
      <c r="H216" s="12"/>
      <c r="I216" s="12"/>
      <c r="W216" s="8"/>
    </row>
    <row r="217" spans="1:23" x14ac:dyDescent="0.25">
      <c r="A217" s="12"/>
      <c r="B217" s="12"/>
      <c r="C217" s="38"/>
      <c r="D217" s="91" t="s">
        <v>9</v>
      </c>
      <c r="E217" s="114">
        <v>48729141</v>
      </c>
      <c r="F217" s="113"/>
      <c r="G217" s="12"/>
      <c r="H217" s="12"/>
      <c r="I217" s="12"/>
      <c r="W217" s="8"/>
    </row>
    <row r="218" spans="1:23" x14ac:dyDescent="0.25">
      <c r="A218" s="12"/>
      <c r="B218" s="12"/>
      <c r="C218" s="38"/>
      <c r="D218" s="91" t="s">
        <v>10</v>
      </c>
      <c r="E218" s="114">
        <v>45861248</v>
      </c>
      <c r="F218" s="113"/>
      <c r="G218" s="12"/>
      <c r="H218" s="12"/>
      <c r="I218" s="12"/>
      <c r="W218" s="8"/>
    </row>
    <row r="219" spans="1:23" x14ac:dyDescent="0.25">
      <c r="A219" s="12"/>
      <c r="B219" s="12"/>
      <c r="C219" s="38"/>
      <c r="D219" s="93" t="s">
        <v>11</v>
      </c>
      <c r="E219" s="114">
        <v>45910432</v>
      </c>
      <c r="F219" s="113"/>
      <c r="G219" s="12"/>
      <c r="H219" s="12"/>
      <c r="I219" s="12"/>
      <c r="W219" s="8"/>
    </row>
    <row r="220" spans="1:23" x14ac:dyDescent="0.25">
      <c r="A220" s="12"/>
      <c r="B220" s="12"/>
      <c r="C220" s="38"/>
      <c r="D220" s="93" t="s">
        <v>12</v>
      </c>
      <c r="E220" s="114">
        <v>45922958</v>
      </c>
      <c r="F220" s="113"/>
      <c r="G220" s="12"/>
      <c r="H220" s="12"/>
      <c r="I220" s="12"/>
      <c r="W220" s="8"/>
    </row>
    <row r="221" spans="1:23" x14ac:dyDescent="0.25">
      <c r="A221" s="12"/>
      <c r="B221" s="12"/>
      <c r="C221" s="38"/>
      <c r="D221" s="93" t="s">
        <v>13</v>
      </c>
      <c r="E221" s="114">
        <v>44740326</v>
      </c>
      <c r="F221" s="113"/>
      <c r="G221" s="12"/>
      <c r="H221" s="12"/>
      <c r="I221" s="12"/>
      <c r="W221" s="8"/>
    </row>
    <row r="222" spans="1:23" ht="13" thickBot="1" x14ac:dyDescent="0.3">
      <c r="A222" s="12"/>
      <c r="B222" s="12"/>
      <c r="C222" s="39" t="s">
        <v>83</v>
      </c>
      <c r="D222" s="90"/>
      <c r="E222" s="116">
        <f>SUM(E210:E221)</f>
        <v>577412480</v>
      </c>
      <c r="F222" s="211"/>
      <c r="G222" s="12"/>
      <c r="H222" s="12"/>
      <c r="I222" s="12"/>
      <c r="W222" s="8"/>
    </row>
    <row r="223" spans="1:23" x14ac:dyDescent="0.25">
      <c r="A223" s="12"/>
      <c r="B223" s="12"/>
      <c r="C223" s="40">
        <v>2025</v>
      </c>
      <c r="D223" s="79" t="s">
        <v>2</v>
      </c>
      <c r="E223" s="120">
        <v>46294185</v>
      </c>
      <c r="F223" s="111"/>
      <c r="G223" s="12"/>
      <c r="H223" s="12"/>
      <c r="I223" s="12"/>
      <c r="W223" s="8"/>
    </row>
    <row r="224" spans="1:23" x14ac:dyDescent="0.25">
      <c r="A224" s="12"/>
      <c r="B224" s="12"/>
      <c r="C224" s="38"/>
      <c r="D224" s="80" t="s">
        <v>3</v>
      </c>
      <c r="E224" s="114">
        <v>45915860</v>
      </c>
      <c r="F224" s="113"/>
      <c r="G224" s="12"/>
      <c r="H224" s="12"/>
      <c r="I224" s="12"/>
      <c r="W224" s="8"/>
    </row>
    <row r="225" spans="1:23" x14ac:dyDescent="0.25">
      <c r="A225" s="12"/>
      <c r="B225" s="12"/>
      <c r="C225" s="38"/>
      <c r="D225" s="80" t="s">
        <v>4</v>
      </c>
      <c r="E225" s="114">
        <v>43650042</v>
      </c>
      <c r="F225" s="113"/>
      <c r="G225" s="12"/>
      <c r="H225" s="12"/>
      <c r="I225" s="12"/>
      <c r="W225" s="8"/>
    </row>
    <row r="226" spans="1:23" x14ac:dyDescent="0.25">
      <c r="A226" s="12"/>
      <c r="B226" s="12"/>
      <c r="C226" s="38"/>
      <c r="D226" s="80" t="s">
        <v>5</v>
      </c>
      <c r="E226" s="114">
        <v>41255950</v>
      </c>
      <c r="F226" s="113"/>
      <c r="G226" s="12"/>
      <c r="H226" s="12"/>
      <c r="I226" s="12"/>
      <c r="W226" s="8"/>
    </row>
    <row r="227" spans="1:23" x14ac:dyDescent="0.25">
      <c r="A227" s="12"/>
      <c r="B227" s="12"/>
      <c r="C227" s="38"/>
      <c r="D227" s="80" t="s">
        <v>6</v>
      </c>
      <c r="E227" s="114">
        <v>41336886</v>
      </c>
      <c r="F227" s="113"/>
      <c r="G227" s="12"/>
      <c r="H227" s="12"/>
      <c r="I227" s="12"/>
      <c r="W227" s="8"/>
    </row>
    <row r="228" spans="1:23" x14ac:dyDescent="0.25">
      <c r="A228" s="12"/>
      <c r="B228" s="12"/>
      <c r="C228" s="38"/>
      <c r="D228" s="80" t="s">
        <v>7</v>
      </c>
      <c r="E228" s="114">
        <v>39219265</v>
      </c>
      <c r="F228" s="113"/>
      <c r="G228" s="12"/>
      <c r="H228" s="12"/>
      <c r="I228" s="12"/>
      <c r="W228" s="8"/>
    </row>
    <row r="229" spans="1:23" ht="13" thickBot="1" x14ac:dyDescent="0.3">
      <c r="A229" s="12"/>
      <c r="B229" s="12"/>
      <c r="C229" s="39" t="s">
        <v>84</v>
      </c>
      <c r="D229" s="90"/>
      <c r="E229" s="116">
        <f>SUM(E223:E228)</f>
        <v>257672188</v>
      </c>
      <c r="F229" s="211"/>
      <c r="G229" s="12"/>
      <c r="H229" s="12"/>
      <c r="I229" s="12"/>
      <c r="W229" s="8"/>
    </row>
    <row r="230" spans="1:23" ht="13" thickBot="1" x14ac:dyDescent="0.3">
      <c r="A230" s="12"/>
      <c r="B230" s="12"/>
      <c r="C230" s="51"/>
      <c r="D230" s="84"/>
      <c r="E230" s="35"/>
      <c r="F230" s="99"/>
      <c r="G230" s="12"/>
      <c r="H230" s="12"/>
      <c r="I230" s="12"/>
      <c r="W230" s="8"/>
    </row>
    <row r="231" spans="1:23" ht="13" thickBot="1" x14ac:dyDescent="0.3">
      <c r="A231" s="12"/>
      <c r="B231" s="12"/>
      <c r="C231" s="158" t="str">
        <f>VAR</f>
        <v>VAR. ACUM. Q2.2024-Q2.2025</v>
      </c>
      <c r="D231" s="159"/>
      <c r="E231" s="160">
        <f>E229/SUM(E210:E215)-1</f>
        <v>-0.1341882039176282</v>
      </c>
      <c r="F231" s="161"/>
      <c r="G231" s="12"/>
      <c r="H231" s="12"/>
      <c r="I231" s="12"/>
      <c r="W231" s="8"/>
    </row>
    <row r="232" spans="1:23" x14ac:dyDescent="0.25">
      <c r="A232" s="12"/>
      <c r="B232" s="12"/>
      <c r="C232" s="51"/>
      <c r="D232" s="84"/>
      <c r="E232" s="35"/>
      <c r="F232" s="99"/>
      <c r="G232" s="12"/>
      <c r="H232" s="12"/>
      <c r="I232" s="12"/>
      <c r="W232" s="8"/>
    </row>
    <row r="233" spans="1:23" x14ac:dyDescent="0.25">
      <c r="A233" s="12"/>
      <c r="B233" s="12"/>
      <c r="C233" s="51"/>
      <c r="D233" s="84"/>
      <c r="E233" s="35"/>
      <c r="F233" s="99"/>
      <c r="G233" s="12"/>
      <c r="H233" s="12"/>
      <c r="I233" s="12"/>
      <c r="W233" s="8"/>
    </row>
    <row r="234" spans="1:23" x14ac:dyDescent="0.25">
      <c r="A234" s="12"/>
      <c r="B234" s="12"/>
      <c r="C234" s="36" t="s">
        <v>18</v>
      </c>
      <c r="D234" s="12"/>
      <c r="E234" s="46"/>
      <c r="F234" s="46"/>
      <c r="G234" s="12"/>
      <c r="H234" s="12"/>
      <c r="I234" s="12"/>
      <c r="W234" s="8"/>
    </row>
    <row r="235" spans="1:23" x14ac:dyDescent="0.25">
      <c r="A235" s="12"/>
      <c r="B235" s="12"/>
      <c r="C235" s="36"/>
      <c r="D235" s="12"/>
      <c r="E235" s="46"/>
      <c r="F235" s="46"/>
      <c r="G235" s="12"/>
      <c r="H235" s="12"/>
      <c r="I235" s="12"/>
      <c r="W235" s="8"/>
    </row>
    <row r="236" spans="1:23" x14ac:dyDescent="0.25">
      <c r="A236" s="12"/>
      <c r="B236" s="12"/>
      <c r="C236" s="36"/>
      <c r="D236" s="12"/>
      <c r="E236" s="12"/>
      <c r="F236" s="12"/>
      <c r="G236" s="12"/>
      <c r="H236" s="12"/>
      <c r="I236" s="12"/>
      <c r="W236" s="8"/>
    </row>
    <row r="237" spans="1:23" x14ac:dyDescent="0.25">
      <c r="A237" s="12"/>
      <c r="B237" s="12"/>
      <c r="C237" s="36"/>
      <c r="D237" s="12"/>
      <c r="E237" s="12"/>
      <c r="F237" s="12"/>
      <c r="G237" s="12"/>
      <c r="H237" s="12"/>
      <c r="I237" s="12"/>
      <c r="W237" s="8"/>
    </row>
    <row r="238" spans="1:23" x14ac:dyDescent="0.25">
      <c r="A238" s="12"/>
      <c r="B238" s="12"/>
      <c r="C238" s="36"/>
      <c r="D238" s="12"/>
      <c r="E238" s="12"/>
      <c r="F238" s="12"/>
      <c r="G238" s="12"/>
      <c r="H238" s="12"/>
      <c r="I238" s="12"/>
      <c r="W238" s="8"/>
    </row>
    <row r="239" spans="1:23" x14ac:dyDescent="0.25">
      <c r="A239" s="12"/>
      <c r="B239" s="12"/>
      <c r="C239" s="36"/>
      <c r="D239" s="12"/>
      <c r="E239" s="12"/>
      <c r="F239" s="12"/>
      <c r="G239" s="12"/>
      <c r="H239" s="12"/>
      <c r="I239" s="12"/>
      <c r="W239" s="8"/>
    </row>
    <row r="240" spans="1:23" x14ac:dyDescent="0.25">
      <c r="A240" s="12"/>
      <c r="B240" s="12"/>
      <c r="C240" s="36"/>
      <c r="D240" s="12"/>
      <c r="E240" s="12"/>
      <c r="F240" s="12"/>
      <c r="G240" s="12"/>
      <c r="H240" s="12"/>
      <c r="I240" s="12"/>
      <c r="W240" s="8"/>
    </row>
    <row r="241" spans="1:23" x14ac:dyDescent="0.25">
      <c r="A241" s="12"/>
      <c r="B241" s="12"/>
      <c r="C241" s="36"/>
      <c r="D241" s="12"/>
      <c r="E241" s="12"/>
      <c r="F241" s="12"/>
      <c r="G241" s="12"/>
      <c r="H241" s="12"/>
      <c r="I241" s="12"/>
      <c r="W241" s="8"/>
    </row>
    <row r="242" spans="1:23" x14ac:dyDescent="0.25">
      <c r="A242" s="12"/>
      <c r="B242" s="12"/>
      <c r="C242" s="36"/>
      <c r="D242" s="12"/>
      <c r="E242" s="12"/>
      <c r="F242" s="12"/>
      <c r="G242" s="12"/>
      <c r="H242" s="12"/>
      <c r="I242" s="12"/>
      <c r="W242" s="8"/>
    </row>
    <row r="243" spans="1:23" x14ac:dyDescent="0.25">
      <c r="A243" s="12"/>
      <c r="B243" s="12"/>
      <c r="C243" s="36"/>
      <c r="D243" s="12"/>
      <c r="E243" s="12"/>
      <c r="F243" s="12"/>
      <c r="G243" s="12"/>
      <c r="H243" s="12"/>
      <c r="I243" s="12"/>
      <c r="W243" s="8"/>
    </row>
    <row r="244" spans="1:23" x14ac:dyDescent="0.25">
      <c r="A244" s="12"/>
      <c r="B244" s="12"/>
      <c r="C244" s="36"/>
      <c r="D244" s="12"/>
      <c r="E244" s="12"/>
      <c r="F244" s="12"/>
      <c r="G244" s="12"/>
      <c r="H244" s="12"/>
      <c r="I244" s="12"/>
    </row>
    <row r="245" spans="1:23" x14ac:dyDescent="0.25">
      <c r="A245" s="12"/>
      <c r="B245" s="12"/>
      <c r="C245" s="36"/>
      <c r="D245" s="12"/>
      <c r="E245" s="12"/>
      <c r="F245" s="12"/>
      <c r="G245" s="12"/>
      <c r="H245" s="34"/>
      <c r="I245" s="34"/>
      <c r="J245" s="4"/>
      <c r="K245" s="4"/>
    </row>
    <row r="246" spans="1:23" x14ac:dyDescent="0.25">
      <c r="A246" s="12"/>
      <c r="B246" s="12"/>
      <c r="C246" s="36"/>
      <c r="D246" s="12"/>
      <c r="E246" s="12"/>
      <c r="F246" s="12"/>
      <c r="G246" s="12"/>
      <c r="H246" s="34"/>
      <c r="I246" s="34"/>
      <c r="J246" s="4"/>
      <c r="K246" s="4"/>
    </row>
    <row r="247" spans="1:23" x14ac:dyDescent="0.25">
      <c r="A247" s="12"/>
      <c r="B247" s="12"/>
      <c r="C247" s="12"/>
      <c r="D247" s="12"/>
      <c r="E247" s="33"/>
      <c r="F247" s="12"/>
      <c r="G247" s="12"/>
      <c r="H247" s="34"/>
      <c r="I247" s="34"/>
      <c r="J247" s="4"/>
      <c r="K247" s="4"/>
    </row>
    <row r="248" spans="1:23" x14ac:dyDescent="0.25">
      <c r="A248" s="12"/>
      <c r="B248" s="12"/>
      <c r="C248" s="12"/>
      <c r="D248" s="12"/>
      <c r="E248" s="33"/>
      <c r="F248" s="12"/>
      <c r="G248" s="12"/>
      <c r="H248" s="34"/>
      <c r="I248" s="34"/>
      <c r="J248" s="4"/>
      <c r="K248" s="4"/>
    </row>
    <row r="249" spans="1:23" x14ac:dyDescent="0.25">
      <c r="A249" s="12"/>
      <c r="B249" s="12"/>
      <c r="C249" s="12"/>
      <c r="D249" s="12"/>
      <c r="E249" s="33"/>
      <c r="F249" s="12"/>
      <c r="G249" s="12"/>
      <c r="H249" s="12"/>
      <c r="I249" s="12"/>
    </row>
    <row r="250" spans="1:23" x14ac:dyDescent="0.25">
      <c r="A250" s="12"/>
      <c r="B250" s="12"/>
      <c r="C250" s="12"/>
      <c r="D250" s="12"/>
      <c r="E250" s="33"/>
      <c r="F250" s="12"/>
      <c r="G250" s="12"/>
      <c r="H250" s="12"/>
      <c r="I250" s="12"/>
    </row>
    <row r="251" spans="1:23" hidden="1" x14ac:dyDescent="0.25">
      <c r="A251" s="12"/>
      <c r="B251" s="12"/>
      <c r="C251" s="12"/>
      <c r="D251" s="12"/>
      <c r="E251" s="33"/>
      <c r="F251" s="12"/>
      <c r="G251" s="12"/>
      <c r="H251" s="12"/>
    </row>
    <row r="252" spans="1:23" hidden="1" x14ac:dyDescent="0.25">
      <c r="A252" s="12"/>
      <c r="B252" s="12"/>
      <c r="C252" s="12"/>
      <c r="D252" s="12"/>
      <c r="E252" s="33"/>
      <c r="F252" s="12"/>
      <c r="G252" s="12"/>
      <c r="H252" s="12"/>
    </row>
    <row r="253" spans="1:23" hidden="1" x14ac:dyDescent="0.25">
      <c r="A253" s="12"/>
      <c r="B253" s="12"/>
      <c r="C253" s="12"/>
      <c r="D253" s="12"/>
      <c r="E253" s="12"/>
      <c r="F253" s="12"/>
      <c r="G253" s="12"/>
      <c r="H253" s="12"/>
    </row>
    <row r="254" spans="1:23" hidden="1" x14ac:dyDescent="0.25">
      <c r="A254" s="12"/>
      <c r="B254" s="12"/>
      <c r="C254" s="12"/>
      <c r="D254" s="12"/>
      <c r="E254" s="12"/>
      <c r="F254" s="12"/>
      <c r="G254" s="12"/>
      <c r="H254" s="12"/>
    </row>
    <row r="255" spans="1:23" hidden="1" x14ac:dyDescent="0.25">
      <c r="A255" s="12"/>
      <c r="B255" s="12"/>
      <c r="C255" s="12"/>
      <c r="D255" s="12"/>
      <c r="E255" s="12"/>
      <c r="F255" s="12"/>
      <c r="G255" s="12"/>
      <c r="H255" s="12"/>
    </row>
    <row r="256" spans="1:23" hidden="1" x14ac:dyDescent="0.25">
      <c r="A256" s="12"/>
      <c r="B256" s="12"/>
      <c r="C256" s="12"/>
      <c r="D256" s="12"/>
      <c r="E256" s="12"/>
      <c r="F256" s="12"/>
      <c r="G256" s="12"/>
      <c r="H256" s="12"/>
    </row>
    <row r="257" spans="1:8" hidden="1" x14ac:dyDescent="0.25">
      <c r="A257" s="12"/>
      <c r="B257" s="12"/>
      <c r="C257" s="12"/>
      <c r="D257" s="12"/>
      <c r="E257" s="12"/>
      <c r="F257" s="12"/>
      <c r="G257" s="12"/>
      <c r="H257" s="12"/>
    </row>
    <row r="258" spans="1:8" hidden="1" x14ac:dyDescent="0.25">
      <c r="A258" s="12"/>
      <c r="B258" s="12"/>
      <c r="C258" s="12"/>
      <c r="D258" s="12"/>
      <c r="E258" s="12"/>
      <c r="F258" s="12"/>
      <c r="G258" s="12"/>
      <c r="H258" s="12"/>
    </row>
    <row r="259" spans="1:8" hidden="1" x14ac:dyDescent="0.25">
      <c r="A259" s="12"/>
      <c r="B259" s="12"/>
      <c r="C259" s="12"/>
      <c r="D259" s="12"/>
      <c r="E259" s="12"/>
      <c r="F259" s="12"/>
      <c r="G259" s="12"/>
      <c r="H259" s="12"/>
    </row>
    <row r="260" spans="1:8" hidden="1" x14ac:dyDescent="0.25">
      <c r="A260" s="12"/>
      <c r="B260" s="12"/>
      <c r="C260" s="12"/>
      <c r="D260" s="12"/>
      <c r="E260" s="12"/>
      <c r="F260" s="12"/>
      <c r="G260" s="12"/>
      <c r="H260" s="12"/>
    </row>
    <row r="261" spans="1:8" hidden="1" x14ac:dyDescent="0.25">
      <c r="A261" s="12"/>
      <c r="B261" s="12"/>
      <c r="C261" s="12"/>
      <c r="D261" s="12"/>
      <c r="E261" s="12"/>
      <c r="F261" s="12"/>
      <c r="G261" s="12"/>
      <c r="H261" s="12"/>
    </row>
    <row r="262" spans="1:8" hidden="1" x14ac:dyDescent="0.25">
      <c r="A262" s="12"/>
      <c r="B262" s="12"/>
      <c r="C262" s="12"/>
      <c r="D262" s="12"/>
      <c r="E262" s="12"/>
      <c r="F262" s="12"/>
      <c r="G262" s="12"/>
      <c r="H262" s="12"/>
    </row>
    <row r="263" spans="1:8" hidden="1" x14ac:dyDescent="0.25">
      <c r="A263" s="12"/>
      <c r="B263" s="12"/>
      <c r="C263" s="12"/>
      <c r="D263" s="12"/>
      <c r="E263" s="12"/>
      <c r="F263" s="12"/>
      <c r="G263" s="12"/>
      <c r="H263" s="12"/>
    </row>
    <row r="264" spans="1:8" hidden="1" x14ac:dyDescent="0.25">
      <c r="A264" s="12"/>
      <c r="B264" s="12"/>
      <c r="C264" s="12"/>
      <c r="D264" s="12"/>
      <c r="E264" s="12"/>
      <c r="F264" s="12"/>
      <c r="G264" s="12"/>
      <c r="H264" s="12"/>
    </row>
    <row r="265" spans="1:8" hidden="1" x14ac:dyDescent="0.25">
      <c r="A265" s="12"/>
      <c r="B265" s="12"/>
      <c r="C265" s="12"/>
      <c r="D265" s="12"/>
      <c r="E265" s="12"/>
      <c r="F265" s="12"/>
      <c r="G265" s="12"/>
      <c r="H265" s="12"/>
    </row>
    <row r="266" spans="1:8" hidden="1" x14ac:dyDescent="0.25">
      <c r="A266" s="12"/>
      <c r="B266" s="12"/>
      <c r="C266" s="12"/>
      <c r="D266" s="12"/>
      <c r="E266" s="12"/>
      <c r="F266" s="12"/>
      <c r="G266" s="12"/>
      <c r="H266" s="12"/>
    </row>
    <row r="267" spans="1:8" hidden="1" x14ac:dyDescent="0.25">
      <c r="A267" s="12"/>
      <c r="B267" s="12"/>
      <c r="C267" s="12"/>
      <c r="D267" s="12"/>
      <c r="E267" s="12"/>
      <c r="F267" s="12"/>
      <c r="G267" s="12"/>
      <c r="H267" s="12"/>
    </row>
    <row r="268" spans="1:8" hidden="1" x14ac:dyDescent="0.25">
      <c r="A268" s="12"/>
      <c r="B268" s="12"/>
      <c r="C268" s="12"/>
      <c r="D268" s="12"/>
      <c r="E268" s="12"/>
      <c r="F268" s="12"/>
      <c r="G268" s="12"/>
      <c r="H268" s="12"/>
    </row>
    <row r="269" spans="1:8" hidden="1" x14ac:dyDescent="0.25">
      <c r="A269" s="12"/>
      <c r="B269" s="12"/>
      <c r="C269" s="12"/>
      <c r="D269" s="12"/>
      <c r="E269" s="12"/>
      <c r="F269" s="12"/>
      <c r="G269" s="12"/>
      <c r="H269" s="12"/>
    </row>
    <row r="270" spans="1:8" hidden="1" x14ac:dyDescent="0.25">
      <c r="A270" s="12"/>
      <c r="B270" s="12"/>
      <c r="C270" s="12"/>
      <c r="D270" s="12"/>
      <c r="E270" s="12"/>
      <c r="F270" s="12"/>
      <c r="G270" s="12"/>
      <c r="H270" s="12"/>
    </row>
    <row r="271" spans="1:8" hidden="1" x14ac:dyDescent="0.25">
      <c r="A271" s="12"/>
      <c r="B271" s="12"/>
      <c r="C271" s="12"/>
      <c r="D271" s="12"/>
      <c r="E271" s="12"/>
      <c r="F271" s="12"/>
      <c r="G271" s="12"/>
      <c r="H271" s="12"/>
    </row>
    <row r="272" spans="1:8" hidden="1" x14ac:dyDescent="0.25">
      <c r="A272" s="12"/>
      <c r="B272" s="12"/>
      <c r="C272" s="12"/>
      <c r="D272" s="12"/>
      <c r="E272" s="12"/>
      <c r="F272" s="12"/>
      <c r="G272" s="12"/>
      <c r="H272" s="12"/>
    </row>
    <row r="273" spans="1:8" hidden="1" x14ac:dyDescent="0.25">
      <c r="A273" s="12"/>
      <c r="B273" s="12"/>
      <c r="C273" s="12"/>
      <c r="D273" s="12"/>
      <c r="E273" s="12"/>
      <c r="F273" s="12"/>
      <c r="G273" s="12"/>
      <c r="H273" s="12"/>
    </row>
    <row r="274" spans="1:8" hidden="1" x14ac:dyDescent="0.25">
      <c r="A274" s="12"/>
      <c r="B274" s="12"/>
      <c r="C274" s="12"/>
      <c r="D274" s="12"/>
      <c r="E274" s="12"/>
      <c r="F274" s="12"/>
      <c r="G274" s="12"/>
      <c r="H274" s="12"/>
    </row>
    <row r="275" spans="1:8" hidden="1" x14ac:dyDescent="0.25">
      <c r="A275" s="12"/>
      <c r="B275" s="12"/>
      <c r="C275" s="12"/>
      <c r="D275" s="12"/>
      <c r="E275" s="12"/>
      <c r="F275" s="12"/>
      <c r="G275" s="12"/>
      <c r="H275" s="12"/>
    </row>
    <row r="276" spans="1:8" hidden="1" x14ac:dyDescent="0.25">
      <c r="A276" s="12"/>
      <c r="B276" s="12"/>
      <c r="C276" s="12"/>
      <c r="D276" s="12"/>
      <c r="E276" s="12"/>
      <c r="F276" s="12"/>
      <c r="G276" s="12"/>
      <c r="H276" s="12"/>
    </row>
    <row r="277" spans="1:8" hidden="1" x14ac:dyDescent="0.25">
      <c r="A277" s="12"/>
      <c r="B277" s="12"/>
      <c r="C277" s="12"/>
      <c r="D277" s="12"/>
      <c r="E277" s="12"/>
      <c r="F277" s="12"/>
      <c r="G277" s="12"/>
      <c r="H277" s="12"/>
    </row>
    <row r="278" spans="1:8" hidden="1" x14ac:dyDescent="0.25">
      <c r="A278" s="12"/>
      <c r="B278" s="12"/>
      <c r="C278" s="12"/>
      <c r="D278" s="12"/>
      <c r="E278" s="12"/>
      <c r="F278" s="12"/>
      <c r="G278" s="12"/>
      <c r="H278" s="12"/>
    </row>
    <row r="279" spans="1:8" hidden="1" x14ac:dyDescent="0.25">
      <c r="A279" s="12"/>
      <c r="B279" s="12"/>
      <c r="C279" s="12"/>
      <c r="D279" s="12"/>
      <c r="E279" s="12"/>
      <c r="F279" s="12"/>
      <c r="G279" s="12"/>
      <c r="H279" s="12"/>
    </row>
    <row r="280" spans="1:8" hidden="1" x14ac:dyDescent="0.25">
      <c r="A280" s="12"/>
      <c r="B280" s="12"/>
      <c r="C280" s="12"/>
      <c r="D280" s="12"/>
      <c r="E280" s="12"/>
      <c r="F280" s="12"/>
      <c r="G280" s="12"/>
      <c r="H280" s="12"/>
    </row>
    <row r="281" spans="1:8" hidden="1" x14ac:dyDescent="0.25">
      <c r="A281" s="12"/>
      <c r="B281" s="12"/>
      <c r="C281" s="12"/>
      <c r="D281" s="12"/>
      <c r="E281" s="12"/>
      <c r="F281" s="12"/>
      <c r="G281" s="12"/>
      <c r="H281" s="12"/>
    </row>
    <row r="282" spans="1:8" hidden="1" x14ac:dyDescent="0.25">
      <c r="A282" s="12"/>
      <c r="B282" s="12"/>
      <c r="C282" s="12"/>
      <c r="D282" s="12"/>
      <c r="E282" s="12"/>
      <c r="F282" s="12"/>
      <c r="G282" s="12"/>
      <c r="H282" s="12"/>
    </row>
    <row r="283" spans="1:8" hidden="1" x14ac:dyDescent="0.25">
      <c r="A283" s="12"/>
      <c r="B283" s="12"/>
      <c r="C283" s="12"/>
      <c r="D283" s="12"/>
      <c r="E283" s="12"/>
      <c r="F283" s="12"/>
      <c r="G283" s="12"/>
      <c r="H283" s="12"/>
    </row>
    <row r="284" spans="1:8" hidden="1" x14ac:dyDescent="0.25">
      <c r="A284" s="12"/>
      <c r="B284" s="12"/>
      <c r="C284" s="12"/>
      <c r="D284" s="12"/>
      <c r="E284" s="12"/>
      <c r="F284" s="12"/>
      <c r="G284" s="12"/>
      <c r="H284" s="12"/>
    </row>
    <row r="285" spans="1:8" hidden="1" x14ac:dyDescent="0.25">
      <c r="A285" s="12"/>
      <c r="B285" s="12"/>
      <c r="C285" s="12"/>
      <c r="D285" s="12"/>
      <c r="E285" s="12"/>
      <c r="F285" s="12"/>
      <c r="G285" s="12"/>
      <c r="H285" s="12"/>
    </row>
    <row r="286" spans="1:8" hidden="1" x14ac:dyDescent="0.25">
      <c r="A286" s="12"/>
      <c r="B286" s="12"/>
      <c r="C286" s="12"/>
      <c r="D286" s="12"/>
      <c r="E286" s="12"/>
      <c r="F286" s="12"/>
      <c r="G286" s="12"/>
      <c r="H286" s="12"/>
    </row>
    <row r="287" spans="1:8" hidden="1" x14ac:dyDescent="0.25">
      <c r="A287" s="12"/>
      <c r="B287" s="12"/>
      <c r="C287" s="12"/>
      <c r="D287" s="12"/>
      <c r="E287" s="12"/>
      <c r="F287" s="12"/>
      <c r="G287" s="12"/>
      <c r="H287" s="12"/>
    </row>
    <row r="288" spans="1:8" hidden="1" x14ac:dyDescent="0.25">
      <c r="A288" s="12"/>
      <c r="B288" s="12"/>
      <c r="C288" s="12"/>
      <c r="D288" s="12"/>
      <c r="E288" s="12"/>
      <c r="F288" s="12"/>
      <c r="G288" s="12"/>
      <c r="H288" s="12"/>
    </row>
    <row r="289" spans="3:6" hidden="1" x14ac:dyDescent="0.25">
      <c r="C289" s="12"/>
      <c r="D289" s="12"/>
      <c r="E289" s="12"/>
      <c r="F289" s="12"/>
    </row>
    <row r="290" spans="3:6" hidden="1" x14ac:dyDescent="0.25">
      <c r="C290" s="12"/>
      <c r="D290" s="12"/>
      <c r="E290" s="12"/>
      <c r="F290" s="12"/>
    </row>
    <row r="291" spans="3:6" hidden="1" x14ac:dyDescent="0.25">
      <c r="C291" s="12"/>
      <c r="D291" s="12"/>
      <c r="E291" s="12"/>
      <c r="F291" s="12"/>
    </row>
  </sheetData>
  <mergeCells count="20">
    <mergeCell ref="C24:D24"/>
    <mergeCell ref="C23:D23"/>
    <mergeCell ref="C14:D14"/>
    <mergeCell ref="C20:D20"/>
    <mergeCell ref="C19:D19"/>
    <mergeCell ref="C18:D18"/>
    <mergeCell ref="C22:D22"/>
    <mergeCell ref="C17:D17"/>
    <mergeCell ref="C16:D16"/>
    <mergeCell ref="C21:D21"/>
    <mergeCell ref="C15:D15"/>
    <mergeCell ref="C5:D5"/>
    <mergeCell ref="C6:D6"/>
    <mergeCell ref="C7:D7"/>
    <mergeCell ref="C8:D8"/>
    <mergeCell ref="C13:D13"/>
    <mergeCell ref="C12:D12"/>
    <mergeCell ref="C11:D11"/>
    <mergeCell ref="C9:D9"/>
    <mergeCell ref="C10:D10"/>
  </mergeCells>
  <phoneticPr fontId="0" type="noConversion"/>
  <hyperlinks>
    <hyperlink ref="C4" location="Indice!A1" display="&lt;&lt; VOLVER" xr:uid="{00000000-0004-0000-0900-000000000000}"/>
    <hyperlink ref="C234" location="Indice!A1" display="&lt;&lt; VOLVER" xr:uid="{00000000-0004-0000-0900-000001000000}"/>
  </hyperlinks>
  <pageMargins left="0.75" right="0.75" top="1" bottom="1" header="0" footer="0"/>
  <pageSetup paperSize="9" orientation="portrait" r:id="rId1"/>
  <headerFooter alignWithMargins="0"/>
  <ignoredErrors>
    <ignoredError sqref="E23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FC388"/>
  <sheetViews>
    <sheetView showGridLines="0" tabSelected="1" topLeftCell="A210" zoomScaleNormal="100" zoomScaleSheetLayoutView="100" workbookViewId="0">
      <selection activeCell="F215" sqref="F215"/>
    </sheetView>
  </sheetViews>
  <sheetFormatPr baseColWidth="10" defaultColWidth="0" defaultRowHeight="12.5" zeroHeight="1" x14ac:dyDescent="0.25"/>
  <cols>
    <col min="1" max="1" width="18" style="11" customWidth="1"/>
    <col min="2" max="2" width="17.54296875" style="11" customWidth="1"/>
    <col min="3" max="3" width="9.1796875" style="11" customWidth="1"/>
    <col min="4" max="4" width="15" style="11" bestFit="1" customWidth="1"/>
    <col min="5" max="5" width="17" style="11" bestFit="1" customWidth="1"/>
    <col min="6" max="6" width="13.26953125" style="11" customWidth="1"/>
    <col min="7" max="7" width="14.1796875" style="11" customWidth="1"/>
    <col min="8" max="11" width="6.26953125" style="11" customWidth="1"/>
    <col min="12" max="17" width="11.453125" style="11" hidden="1" customWidth="1"/>
    <col min="18" max="20" width="11.453125" style="11" hidden="1"/>
    <col min="21" max="21" width="13.26953125" style="11" hidden="1"/>
    <col min="22" max="23" width="5.54296875" style="11" hidden="1"/>
    <col min="24" max="26" width="11.453125" style="11" hidden="1"/>
    <col min="27" max="27" width="13.26953125" style="11" hidden="1"/>
    <col min="28" max="29" width="5.54296875" style="11" hidden="1"/>
    <col min="30" max="32" width="11.453125" style="11" hidden="1"/>
    <col min="33" max="33" width="13.26953125" style="11" hidden="1"/>
    <col min="34" max="35" width="5.54296875" style="11" hidden="1"/>
    <col min="36" max="38" width="11.453125" style="11" hidden="1"/>
    <col min="39" max="39" width="13.26953125" style="11" hidden="1"/>
    <col min="40" max="41" width="5.54296875" style="11" hidden="1"/>
    <col min="42" max="44" width="11.453125" style="11" hidden="1"/>
    <col min="45" max="45" width="13.26953125" style="11" hidden="1"/>
    <col min="46" max="47" width="5.54296875" style="11" hidden="1"/>
    <col min="48" max="48" width="11.453125" style="11" hidden="1"/>
    <col min="49" max="49" width="13.26953125" style="11" hidden="1"/>
    <col min="50" max="51" width="5.54296875" style="11" hidden="1"/>
    <col min="52" max="16383" width="11.453125" style="11" hidden="1"/>
    <col min="16384" max="16384" width="5.7265625" style="11" hidden="1"/>
  </cols>
  <sheetData>
    <row r="1" spans="1:21" ht="33.75" customHeight="1" x14ac:dyDescent="0.25">
      <c r="A1" s="12"/>
      <c r="B1" s="12"/>
      <c r="C1" s="12"/>
      <c r="D1" s="12"/>
      <c r="E1" s="12"/>
      <c r="F1" s="12"/>
      <c r="G1" s="2"/>
    </row>
    <row r="2" spans="1:21" s="7" customFormat="1" ht="14" x14ac:dyDescent="0.3">
      <c r="A2" s="1"/>
      <c r="B2" s="43" t="s">
        <v>43</v>
      </c>
      <c r="C2" s="1"/>
      <c r="D2" s="31"/>
      <c r="E2" s="1"/>
      <c r="F2" s="1"/>
      <c r="G2" s="2"/>
    </row>
    <row r="3" spans="1:21" s="7" customFormat="1" ht="10.5" customHeight="1" x14ac:dyDescent="0.25">
      <c r="A3" s="1"/>
      <c r="B3" s="18"/>
      <c r="C3" s="1"/>
      <c r="D3" s="31"/>
      <c r="E3" s="1"/>
      <c r="F3" s="1"/>
      <c r="G3" s="2"/>
    </row>
    <row r="4" spans="1:21" ht="28.5" customHeight="1" thickBot="1" x14ac:dyDescent="0.3">
      <c r="A4" s="12"/>
      <c r="B4" s="36" t="s">
        <v>18</v>
      </c>
      <c r="C4" s="12"/>
      <c r="D4" s="12"/>
      <c r="E4" s="12"/>
      <c r="F4" s="12"/>
      <c r="G4" s="2"/>
      <c r="P4" s="8"/>
    </row>
    <row r="5" spans="1:21" ht="23.5" thickBot="1" x14ac:dyDescent="0.3">
      <c r="A5" s="12"/>
      <c r="B5" s="215" t="s">
        <v>14</v>
      </c>
      <c r="C5" s="216"/>
      <c r="D5" s="163" t="s">
        <v>24</v>
      </c>
      <c r="E5" s="164" t="s">
        <v>25</v>
      </c>
      <c r="F5" s="13"/>
      <c r="G5" s="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12"/>
      <c r="B6" s="213">
        <v>2000</v>
      </c>
      <c r="C6" s="214"/>
      <c r="D6" s="110">
        <v>2471208.2157333335</v>
      </c>
      <c r="E6" s="111">
        <v>1658303.8959999999</v>
      </c>
      <c r="F6" s="2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2"/>
      <c r="B7" s="213">
        <v>2001</v>
      </c>
      <c r="C7" s="214"/>
      <c r="D7" s="112">
        <v>3441736.1450000005</v>
      </c>
      <c r="E7" s="113">
        <v>2537740.3809999996</v>
      </c>
      <c r="F7" s="2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12"/>
      <c r="B8" s="213">
        <v>2002</v>
      </c>
      <c r="C8" s="214"/>
      <c r="D8" s="112">
        <v>4464101.5583499996</v>
      </c>
      <c r="E8" s="113">
        <v>3522332.682</v>
      </c>
      <c r="F8" s="2"/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12"/>
      <c r="B9" s="213">
        <v>2003</v>
      </c>
      <c r="C9" s="214"/>
      <c r="D9" s="112">
        <v>5237945.6878999993</v>
      </c>
      <c r="E9" s="113">
        <v>4189178.9250000003</v>
      </c>
      <c r="F9" s="2"/>
      <c r="G9" s="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12"/>
      <c r="B10" s="213">
        <v>2004</v>
      </c>
      <c r="C10" s="214"/>
      <c r="D10" s="112">
        <v>6003889.135966667</v>
      </c>
      <c r="E10" s="113">
        <v>4892188.977</v>
      </c>
      <c r="F10" s="2"/>
      <c r="G10" s="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12"/>
      <c r="B11" s="213">
        <v>2005</v>
      </c>
      <c r="C11" s="214"/>
      <c r="D11" s="112">
        <v>7089121.6707833325</v>
      </c>
      <c r="E11" s="113">
        <v>5701629.5039999997</v>
      </c>
      <c r="F11" s="2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12"/>
      <c r="B12" s="213">
        <v>2006</v>
      </c>
      <c r="C12" s="214"/>
      <c r="D12" s="112">
        <v>7881070.4450728344</v>
      </c>
      <c r="E12" s="113">
        <v>6261977.6385399997</v>
      </c>
      <c r="F12" s="2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2"/>
      <c r="B13" s="213">
        <v>2007</v>
      </c>
      <c r="C13" s="214"/>
      <c r="D13" s="112">
        <v>10857829.096883334</v>
      </c>
      <c r="E13" s="113">
        <v>8350539.5209999997</v>
      </c>
      <c r="F13" s="2"/>
      <c r="G13" s="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12"/>
      <c r="B14" s="213">
        <v>2008</v>
      </c>
      <c r="C14" s="214"/>
      <c r="D14" s="112">
        <v>14842544.991500001</v>
      </c>
      <c r="E14" s="113">
        <v>10947742.161999999</v>
      </c>
      <c r="F14" s="2"/>
      <c r="G14" s="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3" thickBot="1" x14ac:dyDescent="0.3">
      <c r="A15" s="12"/>
      <c r="B15" s="213">
        <v>2009</v>
      </c>
      <c r="C15" s="214"/>
      <c r="D15" s="112">
        <v>17315937.369600002</v>
      </c>
      <c r="E15" s="113">
        <v>12680562.090000004</v>
      </c>
      <c r="F15" s="2"/>
      <c r="G15" s="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23.5" thickBot="1" x14ac:dyDescent="0.3">
      <c r="A16" s="12"/>
      <c r="B16" s="166" t="s">
        <v>0</v>
      </c>
      <c r="C16" s="166" t="s">
        <v>1</v>
      </c>
      <c r="D16" s="163" t="s">
        <v>24</v>
      </c>
      <c r="E16" s="164" t="s">
        <v>25</v>
      </c>
      <c r="F16" s="13"/>
      <c r="G16" s="2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8" x14ac:dyDescent="0.25">
      <c r="A17" s="32"/>
      <c r="B17" s="38">
        <v>2010</v>
      </c>
      <c r="C17" s="80" t="s">
        <v>2</v>
      </c>
      <c r="D17" s="114">
        <f>+'4.4. M LDI'!E17+'4.5. M L'!E17+'4.6. M M'!E17</f>
        <v>1640277.1484333328</v>
      </c>
      <c r="E17" s="115">
        <f>+'4.4. M LDI'!G17+'4.5. M L'!G17+'4.6. M M'!F17</f>
        <v>1223639.9960000003</v>
      </c>
      <c r="F17" s="12"/>
      <c r="G17" s="2"/>
    </row>
    <row r="18" spans="1:8" x14ac:dyDescent="0.25">
      <c r="A18" s="32"/>
      <c r="B18" s="38"/>
      <c r="C18" s="80" t="s">
        <v>3</v>
      </c>
      <c r="D18" s="114">
        <f>+'4.4. M LDI'!E18+'4.5. M L'!E18+'4.6. M M'!E18</f>
        <v>1517215.5774499997</v>
      </c>
      <c r="E18" s="115">
        <f>+'4.4. M LDI'!G18+'4.5. M L'!G18+'4.6. M M'!F18</f>
        <v>1104088.5969999998</v>
      </c>
      <c r="F18" s="12"/>
      <c r="G18" s="2"/>
    </row>
    <row r="19" spans="1:8" x14ac:dyDescent="0.25">
      <c r="A19" s="32"/>
      <c r="B19" s="38"/>
      <c r="C19" s="80" t="s">
        <v>4</v>
      </c>
      <c r="D19" s="114">
        <f>+'4.4. M LDI'!E19+'4.5. M L'!E19+'4.6. M M'!E19</f>
        <v>1805142.4928833325</v>
      </c>
      <c r="E19" s="115">
        <f>+'4.4. M LDI'!G19+'4.5. M L'!G19+'4.6. M M'!F19</f>
        <v>1310183.3700000003</v>
      </c>
      <c r="F19" s="12"/>
      <c r="G19" s="2"/>
    </row>
    <row r="20" spans="1:8" x14ac:dyDescent="0.25">
      <c r="A20" s="32"/>
      <c r="B20" s="38"/>
      <c r="C20" s="80" t="s">
        <v>5</v>
      </c>
      <c r="D20" s="114">
        <f>+'4.4. M LDI'!E20+'4.5. M L'!E20+'4.6. M M'!E20</f>
        <v>1680428.1516833326</v>
      </c>
      <c r="E20" s="115">
        <f>+'4.4. M LDI'!G20+'4.5. M L'!G20+'4.6. M M'!F20</f>
        <v>1270777.9569999999</v>
      </c>
      <c r="F20" s="12"/>
      <c r="G20" s="2"/>
    </row>
    <row r="21" spans="1:8" x14ac:dyDescent="0.25">
      <c r="A21" s="32"/>
      <c r="B21" s="38"/>
      <c r="C21" s="80" t="s">
        <v>6</v>
      </c>
      <c r="D21" s="114">
        <f>+'4.4. M LDI'!E21+'4.5. M L'!E21+'4.6. M M'!E21</f>
        <v>1729591.7458333327</v>
      </c>
      <c r="E21" s="115">
        <f>+'4.4. M LDI'!G21+'4.5. M L'!G21+'4.6. M M'!F21</f>
        <v>1315776.7659999994</v>
      </c>
      <c r="F21" s="12"/>
      <c r="G21" s="2"/>
    </row>
    <row r="22" spans="1:8" x14ac:dyDescent="0.25">
      <c r="A22" s="32"/>
      <c r="B22" s="38"/>
      <c r="C22" s="80" t="s">
        <v>7</v>
      </c>
      <c r="D22" s="114">
        <f>+'4.4. M LDI'!E22+'4.5. M L'!E22+'4.6. M M'!E22</f>
        <v>1660616.2577333329</v>
      </c>
      <c r="E22" s="115">
        <f>+'4.4. M LDI'!G22+'4.5. M L'!G22+'4.6. M M'!F22</f>
        <v>1265467.9569999997</v>
      </c>
      <c r="F22" s="12"/>
      <c r="G22" s="2"/>
    </row>
    <row r="23" spans="1:8" x14ac:dyDescent="0.25">
      <c r="A23" s="32"/>
      <c r="B23" s="38"/>
      <c r="C23" s="80" t="s">
        <v>8</v>
      </c>
      <c r="D23" s="114">
        <f>+'4.4. M LDI'!E23+'4.5. M L'!E23+'4.6. M M'!E23</f>
        <v>1736116.1218000001</v>
      </c>
      <c r="E23" s="115">
        <f>+'4.4. M LDI'!G23+'4.5. M L'!G23+'4.6. M M'!F23</f>
        <v>1311130.5520000013</v>
      </c>
      <c r="F23" s="12"/>
      <c r="G23" s="2"/>
    </row>
    <row r="24" spans="1:8" x14ac:dyDescent="0.25">
      <c r="A24" s="32"/>
      <c r="B24" s="38"/>
      <c r="C24" s="80" t="s">
        <v>9</v>
      </c>
      <c r="D24" s="114">
        <f>+'4.4. M LDI'!E24+'4.5. M L'!E24+'4.6. M M'!E24</f>
        <v>1766858.7684666663</v>
      </c>
      <c r="E24" s="115">
        <f>+'4.4. M LDI'!G24+'4.5. M L'!G24+'4.6. M M'!F24</f>
        <v>1323183.2389999996</v>
      </c>
      <c r="F24" s="12"/>
      <c r="G24" s="2"/>
    </row>
    <row r="25" spans="1:8" x14ac:dyDescent="0.25">
      <c r="A25" s="32"/>
      <c r="B25" s="38"/>
      <c r="C25" s="80" t="s">
        <v>10</v>
      </c>
      <c r="D25" s="114">
        <f>+'4.4. M LDI'!E25+'4.5. M L'!E25+'4.6. M M'!E25</f>
        <v>1736993.6989833349</v>
      </c>
      <c r="E25" s="115">
        <f>+'4.4. M LDI'!G25+'4.5. M L'!G25+'4.6. M M'!F25</f>
        <v>1325559.1039999996</v>
      </c>
      <c r="F25" s="12"/>
      <c r="G25" s="2"/>
    </row>
    <row r="26" spans="1:8" x14ac:dyDescent="0.25">
      <c r="A26" s="32"/>
      <c r="B26" s="38"/>
      <c r="C26" s="80" t="s">
        <v>11</v>
      </c>
      <c r="D26" s="114">
        <f>+'4.4. M LDI'!E26+'4.5. M L'!E26+'4.6. M M'!E26</f>
        <v>1894846.161283334</v>
      </c>
      <c r="E26" s="115">
        <f>+'4.4. M LDI'!G26+'4.5. M L'!G26+'4.6. M M'!F26</f>
        <v>1421932.736</v>
      </c>
      <c r="F26" s="12"/>
      <c r="G26" s="2"/>
    </row>
    <row r="27" spans="1:8" x14ac:dyDescent="0.25">
      <c r="A27" s="32"/>
      <c r="B27" s="38"/>
      <c r="C27" s="80" t="s">
        <v>12</v>
      </c>
      <c r="D27" s="114">
        <f>+'4.4. M LDI'!E27+'4.5. M L'!E27+'4.6. M M'!E27</f>
        <v>1882702.188183333</v>
      </c>
      <c r="E27" s="115">
        <f>+'4.4. M LDI'!G27+'4.5. M L'!G27+'4.6. M M'!F27</f>
        <v>1404961.1639999989</v>
      </c>
      <c r="F27" s="12"/>
      <c r="G27" s="2"/>
    </row>
    <row r="28" spans="1:8" x14ac:dyDescent="0.25">
      <c r="A28" s="32"/>
      <c r="B28" s="38"/>
      <c r="C28" s="80" t="s">
        <v>13</v>
      </c>
      <c r="D28" s="114">
        <f>+'4.4. M LDI'!E28+'4.5. M L'!E28+'4.6. M M'!E28</f>
        <v>1961519.2747000004</v>
      </c>
      <c r="E28" s="115">
        <f>+'4.4. M LDI'!G28+'4.5. M L'!G28+'4.6. M M'!F28</f>
        <v>1484403.2329999995</v>
      </c>
      <c r="F28" s="12"/>
      <c r="G28" s="2"/>
    </row>
    <row r="29" spans="1:8" ht="13" thickBot="1" x14ac:dyDescent="0.3">
      <c r="A29" s="32"/>
      <c r="B29" s="39" t="s">
        <v>35</v>
      </c>
      <c r="C29" s="81"/>
      <c r="D29" s="116">
        <f>SUM(D17:D28)</f>
        <v>21012307.587433331</v>
      </c>
      <c r="E29" s="117">
        <f>SUM(E17:E28)</f>
        <v>15761104.670999998</v>
      </c>
      <c r="F29" s="12"/>
      <c r="G29" s="2"/>
    </row>
    <row r="30" spans="1:8" x14ac:dyDescent="0.25">
      <c r="A30" s="32"/>
      <c r="B30" s="38">
        <v>2011</v>
      </c>
      <c r="C30" s="80" t="s">
        <v>2</v>
      </c>
      <c r="D30" s="114">
        <f>+'4.4. M LDI'!E30+'4.5. M L'!E30+'4.6. M M'!E30</f>
        <v>1992134.6449166683</v>
      </c>
      <c r="E30" s="115">
        <f>+'4.4. M LDI'!G30+'4.5. M L'!G30+'4.6. M M'!F30</f>
        <v>1493647.2930000008</v>
      </c>
      <c r="F30" s="12"/>
      <c r="G30" s="2"/>
    </row>
    <row r="31" spans="1:8" x14ac:dyDescent="0.25">
      <c r="A31" s="32"/>
      <c r="B31" s="38"/>
      <c r="C31" s="80" t="s">
        <v>3</v>
      </c>
      <c r="D31" s="114">
        <f>+'4.4. M LDI'!E31+'4.5. M L'!E31+'4.6. M M'!E31</f>
        <v>1797889.5410333334</v>
      </c>
      <c r="E31" s="115">
        <f>+'4.4. M LDI'!G31+'4.5. M L'!G31+'4.6. M M'!F31</f>
        <v>1377049.6040000003</v>
      </c>
      <c r="F31" s="12"/>
      <c r="G31" s="2"/>
    </row>
    <row r="32" spans="1:8" x14ac:dyDescent="0.25">
      <c r="A32" s="32"/>
      <c r="B32" s="38"/>
      <c r="C32" s="80" t="s">
        <v>4</v>
      </c>
      <c r="D32" s="114">
        <f>+'4.4. M LDI'!E32+'4.5. M L'!E32+'4.6. M M'!E32</f>
        <v>2030284.5518333325</v>
      </c>
      <c r="E32" s="115">
        <f>+'4.4. M LDI'!G32+'4.5. M L'!G32+'4.6. M M'!F32</f>
        <v>1511473.3139999998</v>
      </c>
      <c r="F32" s="12"/>
      <c r="G32" s="44"/>
      <c r="H32" s="45"/>
    </row>
    <row r="33" spans="1:8" x14ac:dyDescent="0.25">
      <c r="A33" s="32"/>
      <c r="B33" s="38"/>
      <c r="C33" s="80" t="s">
        <v>5</v>
      </c>
      <c r="D33" s="114">
        <f>+'4.4. M LDI'!E33+'4.5. M L'!E33+'4.6. M M'!E33</f>
        <v>1963572.8679833314</v>
      </c>
      <c r="E33" s="115">
        <f>+'4.4. M LDI'!G33+'4.5. M L'!G33+'4.6. M M'!F33</f>
        <v>1458175.7380000001</v>
      </c>
      <c r="F33" s="12"/>
      <c r="G33" s="44"/>
      <c r="H33" s="45"/>
    </row>
    <row r="34" spans="1:8" x14ac:dyDescent="0.25">
      <c r="A34" s="32"/>
      <c r="B34" s="38"/>
      <c r="C34" s="80" t="s">
        <v>6</v>
      </c>
      <c r="D34" s="114">
        <f>+'4.4. M LDI'!E34+'4.5. M L'!E34+'4.6. M M'!E34</f>
        <v>2059076.1169166658</v>
      </c>
      <c r="E34" s="115">
        <f>+'4.4. M LDI'!G34+'4.5. M L'!G34+'4.6. M M'!F34</f>
        <v>1514512.3370000001</v>
      </c>
      <c r="F34" s="12"/>
      <c r="G34" s="44"/>
      <c r="H34" s="45"/>
    </row>
    <row r="35" spans="1:8" x14ac:dyDescent="0.25">
      <c r="A35" s="32"/>
      <c r="B35" s="38"/>
      <c r="C35" s="80" t="s">
        <v>7</v>
      </c>
      <c r="D35" s="114">
        <f>+'4.4. M LDI'!E35+'4.5. M L'!E35+'4.6. M M'!E35</f>
        <v>2033585.2636000023</v>
      </c>
      <c r="E35" s="115">
        <f>+'4.4. M LDI'!G35+'4.5. M L'!G35+'4.6. M M'!F35</f>
        <v>1480548.5559999996</v>
      </c>
      <c r="F35" s="12"/>
      <c r="G35" s="44"/>
      <c r="H35" s="45"/>
    </row>
    <row r="36" spans="1:8" x14ac:dyDescent="0.25">
      <c r="A36" s="32"/>
      <c r="B36" s="38"/>
      <c r="C36" s="80" t="s">
        <v>8</v>
      </c>
      <c r="D36" s="114">
        <f>+'4.4. M LDI'!E36+'4.5. M L'!E36+'4.6. M M'!E36</f>
        <v>2049261.0106000011</v>
      </c>
      <c r="E36" s="115">
        <f>+'4.4. M LDI'!G36+'4.5. M L'!G36+'4.6. M M'!F36</f>
        <v>1510590.8889999993</v>
      </c>
      <c r="F36" s="12"/>
      <c r="G36" s="44"/>
      <c r="H36" s="45"/>
    </row>
    <row r="37" spans="1:8" x14ac:dyDescent="0.25">
      <c r="A37" s="32"/>
      <c r="B37" s="38"/>
      <c r="C37" s="80" t="s">
        <v>9</v>
      </c>
      <c r="D37" s="114">
        <f>+'4.4. M LDI'!E37+'4.5. M L'!E37+'4.6. M M'!E37</f>
        <v>2130201.0846333327</v>
      </c>
      <c r="E37" s="115">
        <f>+'4.4. M LDI'!G37+'4.5. M L'!G37+'4.6. M M'!F37</f>
        <v>1553894.3630000008</v>
      </c>
      <c r="F37" s="12"/>
      <c r="G37" s="44"/>
      <c r="H37" s="45"/>
    </row>
    <row r="38" spans="1:8" x14ac:dyDescent="0.25">
      <c r="A38" s="32"/>
      <c r="B38" s="38"/>
      <c r="C38" s="80" t="s">
        <v>10</v>
      </c>
      <c r="D38" s="114">
        <f>+'4.4. M LDI'!E38+'4.5. M L'!E38+'4.6. M M'!E38</f>
        <v>2080264.237449999</v>
      </c>
      <c r="E38" s="115">
        <f>+'4.4. M LDI'!G38+'4.5. M L'!G38+'4.6. M M'!F38</f>
        <v>1554720.8229999994</v>
      </c>
      <c r="F38" s="12"/>
      <c r="G38" s="44"/>
      <c r="H38" s="45"/>
    </row>
    <row r="39" spans="1:8" x14ac:dyDescent="0.25">
      <c r="A39" s="32"/>
      <c r="B39" s="38"/>
      <c r="C39" s="80" t="s">
        <v>11</v>
      </c>
      <c r="D39" s="114">
        <f>+'4.4. M LDI'!E39+'4.5. M L'!E39+'4.6. M M'!E39</f>
        <v>2158922.6499666669</v>
      </c>
      <c r="E39" s="115">
        <f>+'4.4. M LDI'!G39+'4.5. M L'!G39+'4.6. M M'!F39</f>
        <v>1570113.659</v>
      </c>
      <c r="F39" s="12"/>
      <c r="G39" s="44"/>
      <c r="H39" s="45"/>
    </row>
    <row r="40" spans="1:8" x14ac:dyDescent="0.25">
      <c r="A40" s="32"/>
      <c r="B40" s="38"/>
      <c r="C40" s="80" t="s">
        <v>12</v>
      </c>
      <c r="D40" s="114">
        <f>+'4.4. M LDI'!E40+'4.5. M L'!E40+'4.6. M M'!E40</f>
        <v>2185335.4275666666</v>
      </c>
      <c r="E40" s="115">
        <f>+'4.4. M LDI'!G40+'4.5. M L'!G40+'4.6. M M'!F40</f>
        <v>1565282.311</v>
      </c>
      <c r="F40" s="12"/>
      <c r="G40" s="44"/>
      <c r="H40" s="45"/>
    </row>
    <row r="41" spans="1:8" x14ac:dyDescent="0.25">
      <c r="A41" s="32"/>
      <c r="B41" s="38"/>
      <c r="C41" s="80" t="s">
        <v>13</v>
      </c>
      <c r="D41" s="114">
        <f>+'4.4. M LDI'!E41+'4.5. M L'!E41+'4.6. M M'!E41</f>
        <v>2351807.9870333355</v>
      </c>
      <c r="E41" s="115">
        <f>+'4.4. M LDI'!G41+'4.5. M L'!G41+'4.6. M M'!F41</f>
        <v>1862633.6509999998</v>
      </c>
      <c r="F41" s="12"/>
      <c r="G41" s="44"/>
      <c r="H41" s="45"/>
    </row>
    <row r="42" spans="1:8" ht="13" thickBot="1" x14ac:dyDescent="0.3">
      <c r="A42" s="32"/>
      <c r="B42" s="39" t="s">
        <v>44</v>
      </c>
      <c r="C42" s="81"/>
      <c r="D42" s="118">
        <f>SUM(D30:D41)</f>
        <v>24832335.383533336</v>
      </c>
      <c r="E42" s="119">
        <f>SUM(E30:E41)</f>
        <v>18452642.537999999</v>
      </c>
      <c r="F42" s="12"/>
      <c r="G42" s="2"/>
    </row>
    <row r="43" spans="1:8" x14ac:dyDescent="0.25">
      <c r="A43" s="32"/>
      <c r="B43" s="40">
        <v>2012</v>
      </c>
      <c r="C43" s="95" t="s">
        <v>2</v>
      </c>
      <c r="D43" s="120">
        <f>+'4.4. M LDI'!E43+'4.5. M L'!E43+'4.6. M M'!E43</f>
        <v>2312516.1043333346</v>
      </c>
      <c r="E43" s="121">
        <f>+'4.4. M LDI'!G43+'4.5. M L'!G43+'4.6. M M'!F43</f>
        <v>1616767.964999998</v>
      </c>
      <c r="F43" s="12"/>
      <c r="G43" s="2"/>
    </row>
    <row r="44" spans="1:8" x14ac:dyDescent="0.25">
      <c r="A44" s="32"/>
      <c r="B44" s="38"/>
      <c r="C44" s="91" t="s">
        <v>3</v>
      </c>
      <c r="D44" s="114">
        <f>+'4.4. M LDI'!E44+'4.5. M L'!E44+'4.6. M M'!E44</f>
        <v>2143606.7503333334</v>
      </c>
      <c r="E44" s="115">
        <f>+'4.4. M LDI'!G44+'4.5. M L'!G44+'4.6. M M'!F44</f>
        <v>1481938.2459999986</v>
      </c>
      <c r="F44" s="12"/>
      <c r="G44" s="2"/>
    </row>
    <row r="45" spans="1:8" x14ac:dyDescent="0.25">
      <c r="A45" s="32"/>
      <c r="B45" s="38"/>
      <c r="C45" s="91" t="s">
        <v>4</v>
      </c>
      <c r="D45" s="114">
        <f>+'4.4. M LDI'!E45+'4.5. M L'!E45+'4.6. M M'!E45</f>
        <v>2409915.164416668</v>
      </c>
      <c r="E45" s="115">
        <f>+'4.4. M LDI'!G45+'4.5. M L'!G45+'4.6. M M'!F45</f>
        <v>1670770.1709999999</v>
      </c>
      <c r="F45" s="12"/>
      <c r="G45" s="2"/>
    </row>
    <row r="46" spans="1:8" x14ac:dyDescent="0.25">
      <c r="A46" s="32"/>
      <c r="B46" s="38"/>
      <c r="C46" s="91" t="s">
        <v>5</v>
      </c>
      <c r="D46" s="114">
        <f>+'4.4. M LDI'!E46+'4.5. M L'!E46+'4.6. M M'!E46</f>
        <v>2309555.1653333344</v>
      </c>
      <c r="E46" s="115">
        <f>+'4.4. M LDI'!G46+'4.5. M L'!G46+'4.6. M M'!F46</f>
        <v>1573804.8529999994</v>
      </c>
      <c r="F46" s="12"/>
      <c r="G46" s="2"/>
    </row>
    <row r="47" spans="1:8" x14ac:dyDescent="0.25">
      <c r="A47" s="32"/>
      <c r="B47" s="38"/>
      <c r="C47" s="91" t="s">
        <v>6</v>
      </c>
      <c r="D47" s="114">
        <f>+'4.4. M LDI'!E47+'4.5. M L'!E47+'4.6. M M'!E47</f>
        <v>2433622.7972333333</v>
      </c>
      <c r="E47" s="115">
        <f>+'4.4. M LDI'!G47+'4.5. M L'!G47+'4.6. M M'!F47</f>
        <v>1653834.8209999979</v>
      </c>
      <c r="F47" s="12"/>
      <c r="G47" s="2"/>
    </row>
    <row r="48" spans="1:8" x14ac:dyDescent="0.25">
      <c r="A48" s="32"/>
      <c r="B48" s="38"/>
      <c r="C48" s="91" t="s">
        <v>7</v>
      </c>
      <c r="D48" s="114">
        <f>+'4.4. M LDI'!E48+'4.5. M L'!E48+'4.6. M M'!E48</f>
        <v>2418456.8020666633</v>
      </c>
      <c r="E48" s="115">
        <f>+'4.4. M LDI'!G48+'4.5. M L'!G48+'4.6. M M'!F48</f>
        <v>1644894.7759999991</v>
      </c>
      <c r="F48" s="12"/>
      <c r="G48" s="2"/>
    </row>
    <row r="49" spans="1:7" x14ac:dyDescent="0.25">
      <c r="A49" s="32"/>
      <c r="B49" s="38"/>
      <c r="C49" s="91" t="s">
        <v>8</v>
      </c>
      <c r="D49" s="114">
        <f>+'4.4. M LDI'!E49+'4.5. M L'!E49+'4.6. M M'!E49</f>
        <v>2475541.3500666693</v>
      </c>
      <c r="E49" s="115">
        <f>+'4.4. M LDI'!G49+'4.5. M L'!G49+'4.6. M M'!F49</f>
        <v>1656363.6589999995</v>
      </c>
      <c r="F49" s="12"/>
      <c r="G49" s="2"/>
    </row>
    <row r="50" spans="1:7" x14ac:dyDescent="0.25">
      <c r="A50" s="32"/>
      <c r="B50" s="38"/>
      <c r="C50" s="91" t="s">
        <v>9</v>
      </c>
      <c r="D50" s="114">
        <f>+'4.4. M LDI'!E50+'4.5. M L'!E50+'4.6. M M'!E50</f>
        <v>2584864.9932166664</v>
      </c>
      <c r="E50" s="115">
        <f>+'4.4. M LDI'!G50+'4.5. M L'!G50+'4.6. M M'!F50</f>
        <v>1736655.6639999996</v>
      </c>
      <c r="F50" s="12"/>
      <c r="G50" s="2"/>
    </row>
    <row r="51" spans="1:7" x14ac:dyDescent="0.25">
      <c r="A51" s="32"/>
      <c r="B51" s="38"/>
      <c r="C51" s="91" t="s">
        <v>10</v>
      </c>
      <c r="D51" s="114">
        <f>+'4.4. M LDI'!E51+'4.5. M L'!E51+'4.6. M M'!E51</f>
        <v>2391111.460766667</v>
      </c>
      <c r="E51" s="115">
        <f>+'4.4. M LDI'!G51+'4.5. M L'!G51+'4.6. M M'!F51</f>
        <v>1653915.3299999989</v>
      </c>
      <c r="F51" s="12"/>
      <c r="G51" s="2"/>
    </row>
    <row r="52" spans="1:7" x14ac:dyDescent="0.25">
      <c r="A52" s="32"/>
      <c r="B52" s="38"/>
      <c r="C52" s="91" t="s">
        <v>11</v>
      </c>
      <c r="D52" s="114">
        <f>+'4.4. M LDI'!E52+'4.5. M L'!E52+'4.6. M M'!E52</f>
        <v>2618994.871983334</v>
      </c>
      <c r="E52" s="115">
        <f>+'4.4. M LDI'!G52+'4.5. M L'!G52+'4.6. M M'!F52</f>
        <v>1785295.3689999992</v>
      </c>
      <c r="F52" s="12"/>
      <c r="G52" s="2"/>
    </row>
    <row r="53" spans="1:7" x14ac:dyDescent="0.25">
      <c r="A53" s="32"/>
      <c r="B53" s="38"/>
      <c r="C53" s="91" t="s">
        <v>12</v>
      </c>
      <c r="D53" s="114">
        <f>+'4.4. M LDI'!E53+'4.5. M L'!E53+'4.6. M M'!E53</f>
        <v>2524505.0314333346</v>
      </c>
      <c r="E53" s="115">
        <f>+'4.4. M LDI'!G53+'4.5. M L'!G53+'4.6. M M'!F53</f>
        <v>1696680.1920000005</v>
      </c>
      <c r="F53" s="12"/>
      <c r="G53" s="2"/>
    </row>
    <row r="54" spans="1:7" x14ac:dyDescent="0.25">
      <c r="A54" s="32"/>
      <c r="B54" s="38"/>
      <c r="C54" s="91" t="s">
        <v>13</v>
      </c>
      <c r="D54" s="114">
        <f>+'4.4. M LDI'!E54+'4.5. M L'!E54+'4.6. M M'!E54</f>
        <v>2661822.6474333326</v>
      </c>
      <c r="E54" s="115">
        <f>+'4.4. M LDI'!G54+'4.5. M L'!G54+'4.6. M M'!F54</f>
        <v>1845727.7419999996</v>
      </c>
      <c r="F54" s="12"/>
      <c r="G54" s="2"/>
    </row>
    <row r="55" spans="1:7" ht="13" thickBot="1" x14ac:dyDescent="0.3">
      <c r="A55" s="32"/>
      <c r="B55" s="39" t="s">
        <v>45</v>
      </c>
      <c r="C55" s="90"/>
      <c r="D55" s="116">
        <f>SUM(D43:D54)</f>
        <v>29284513.138616674</v>
      </c>
      <c r="E55" s="117">
        <f>SUM(E43:E54)</f>
        <v>20016648.787999988</v>
      </c>
      <c r="F55" s="12"/>
      <c r="G55" s="2"/>
    </row>
    <row r="56" spans="1:7" x14ac:dyDescent="0.25">
      <c r="A56" s="32"/>
      <c r="B56" s="40">
        <v>2013</v>
      </c>
      <c r="C56" s="79" t="s">
        <v>2</v>
      </c>
      <c r="D56" s="120">
        <f>+'4.4. M LDI'!E56+'4.5. M L'!E56+'4.6. M M'!E56</f>
        <v>2645646.9345500008</v>
      </c>
      <c r="E56" s="121">
        <f>+'4.4. M LDI'!G56+'4.5. M L'!G56+'4.6. M M'!F56</f>
        <v>1762053.9949999966</v>
      </c>
      <c r="F56" s="12"/>
      <c r="G56" s="2"/>
    </row>
    <row r="57" spans="1:7" x14ac:dyDescent="0.25">
      <c r="A57" s="32"/>
      <c r="B57" s="38"/>
      <c r="C57" s="80" t="s">
        <v>3</v>
      </c>
      <c r="D57" s="114">
        <f>+'4.4. M LDI'!E57+'4.5. M L'!E57+'4.6. M M'!E57</f>
        <v>2339832.6460833363</v>
      </c>
      <c r="E57" s="115">
        <f>+'4.4. M LDI'!G57+'4.5. M L'!G57+'4.6. M M'!F57</f>
        <v>1570071.0890000009</v>
      </c>
      <c r="F57" s="12"/>
      <c r="G57" s="2"/>
    </row>
    <row r="58" spans="1:7" x14ac:dyDescent="0.25">
      <c r="A58" s="32"/>
      <c r="B58" s="38"/>
      <c r="C58" s="80" t="s">
        <v>4</v>
      </c>
      <c r="D58" s="114">
        <f>+'4.4. M LDI'!E58+'4.5. M L'!E58+'4.6. M M'!E58</f>
        <v>2617095.7248833324</v>
      </c>
      <c r="E58" s="115">
        <f>+'4.4. M LDI'!G58+'4.5. M L'!G58+'4.6. M M'!F58</f>
        <v>1772759.174999998</v>
      </c>
      <c r="F58" s="12"/>
      <c r="G58" s="2"/>
    </row>
    <row r="59" spans="1:7" x14ac:dyDescent="0.25">
      <c r="A59" s="32"/>
      <c r="B59" s="38"/>
      <c r="C59" s="80" t="s">
        <v>5</v>
      </c>
      <c r="D59" s="114">
        <f>+'4.4. M LDI'!E59+'4.5. M L'!E59+'4.6. M M'!E59</f>
        <v>2531294.5633166665</v>
      </c>
      <c r="E59" s="115">
        <f>+'4.4. M LDI'!G59+'4.5. M L'!G59+'4.6. M M'!F59</f>
        <v>1742892.6270000003</v>
      </c>
      <c r="F59" s="12"/>
      <c r="G59" s="2"/>
    </row>
    <row r="60" spans="1:7" x14ac:dyDescent="0.25">
      <c r="A60" s="32"/>
      <c r="B60" s="38"/>
      <c r="C60" s="80" t="s">
        <v>6</v>
      </c>
      <c r="D60" s="114">
        <f>+'4.4. M LDI'!E60+'4.5. M L'!E60+'4.6. M M'!E60</f>
        <v>2530002.153400002</v>
      </c>
      <c r="E60" s="115">
        <f>+'4.4. M LDI'!G60+'4.5. M L'!G60+'4.6. M M'!F60</f>
        <v>1746247.6599999997</v>
      </c>
      <c r="F60" s="12"/>
      <c r="G60" s="2"/>
    </row>
    <row r="61" spans="1:7" x14ac:dyDescent="0.25">
      <c r="A61" s="32"/>
      <c r="B61" s="38"/>
      <c r="C61" s="80" t="s">
        <v>7</v>
      </c>
      <c r="D61" s="114">
        <f>+'4.4. M LDI'!E61+'4.5. M L'!E61+'4.6. M M'!E61</f>
        <v>2421833.874916668</v>
      </c>
      <c r="E61" s="115">
        <f>+'4.4. M LDI'!G61+'4.5. M L'!G61+'4.6. M M'!F61</f>
        <v>1768191.0920000016</v>
      </c>
      <c r="F61" s="12"/>
      <c r="G61" s="2"/>
    </row>
    <row r="62" spans="1:7" x14ac:dyDescent="0.25">
      <c r="A62" s="32"/>
      <c r="B62" s="38"/>
      <c r="C62" s="80" t="s">
        <v>8</v>
      </c>
      <c r="D62" s="114">
        <f>+'4.4. M LDI'!E62+'4.5. M L'!E62+'4.6. M M'!E62</f>
        <v>2492078.7864500009</v>
      </c>
      <c r="E62" s="115">
        <f>+'4.4. M LDI'!G62+'4.5. M L'!G62+'4.6. M M'!F62</f>
        <v>1823312.4199999997</v>
      </c>
      <c r="F62" s="12"/>
      <c r="G62" s="2"/>
    </row>
    <row r="63" spans="1:7" x14ac:dyDescent="0.25">
      <c r="A63" s="32"/>
      <c r="B63" s="38"/>
      <c r="C63" s="80" t="s">
        <v>9</v>
      </c>
      <c r="D63" s="114">
        <f>+'4.4. M LDI'!E63+'4.5. M L'!E63+'4.6. M M'!E63</f>
        <v>2499236.1061833296</v>
      </c>
      <c r="E63" s="115">
        <f>+'4.4. M LDI'!G63+'4.5. M L'!G63+'4.6. M M'!F63</f>
        <v>1839756.0230000017</v>
      </c>
      <c r="F63" s="12"/>
      <c r="G63" s="2"/>
    </row>
    <row r="64" spans="1:7" x14ac:dyDescent="0.25">
      <c r="A64" s="32"/>
      <c r="B64" s="38"/>
      <c r="C64" s="80" t="s">
        <v>10</v>
      </c>
      <c r="D64" s="114">
        <f>+'4.4. M LDI'!E64+'4.5. M L'!E64+'4.6. M M'!E64</f>
        <v>2299814.8393166657</v>
      </c>
      <c r="E64" s="115">
        <f>+'4.4. M LDI'!G64+'4.5. M L'!G64+'4.6. M M'!F64</f>
        <v>1729651.3589999995</v>
      </c>
      <c r="F64" s="12"/>
      <c r="G64" s="2"/>
    </row>
    <row r="65" spans="1:7" x14ac:dyDescent="0.25">
      <c r="A65" s="32"/>
      <c r="B65" s="38"/>
      <c r="C65" s="80" t="s">
        <v>11</v>
      </c>
      <c r="D65" s="114">
        <f>+'4.4. M LDI'!E65+'4.5. M L'!E65+'4.6. M M'!E65</f>
        <v>2496411.8046833356</v>
      </c>
      <c r="E65" s="115">
        <f>+'4.4. M LDI'!G65+'4.5. M L'!G65+'4.6. M M'!F65</f>
        <v>1851013.5459999975</v>
      </c>
      <c r="F65" s="12"/>
      <c r="G65" s="2"/>
    </row>
    <row r="66" spans="1:7" x14ac:dyDescent="0.25">
      <c r="A66" s="32"/>
      <c r="B66" s="38"/>
      <c r="C66" s="80" t="s">
        <v>12</v>
      </c>
      <c r="D66" s="114">
        <f>+'4.4. M LDI'!E66+'4.5. M L'!E66+'4.6. M M'!E66</f>
        <v>2384304.6949833361</v>
      </c>
      <c r="E66" s="115">
        <f>+'4.4. M LDI'!G66+'4.5. M L'!G66+'4.6. M M'!F66</f>
        <v>1781888.017</v>
      </c>
      <c r="F66" s="12"/>
      <c r="G66" s="2"/>
    </row>
    <row r="67" spans="1:7" x14ac:dyDescent="0.25">
      <c r="A67" s="32"/>
      <c r="B67" s="38"/>
      <c r="C67" s="80" t="s">
        <v>13</v>
      </c>
      <c r="D67" s="114">
        <f>+'4.4. M LDI'!E67+'4.5. M L'!E67+'4.6. M M'!E67</f>
        <v>2490935.6661000056</v>
      </c>
      <c r="E67" s="115">
        <f>+'4.4. M LDI'!G67+'4.5. M L'!G67+'4.6. M M'!F67</f>
        <v>1912421.6849999973</v>
      </c>
      <c r="F67" s="12"/>
      <c r="G67" s="2"/>
    </row>
    <row r="68" spans="1:7" ht="13" thickBot="1" x14ac:dyDescent="0.3">
      <c r="A68" s="32"/>
      <c r="B68" s="39" t="s">
        <v>46</v>
      </c>
      <c r="C68" s="81"/>
      <c r="D68" s="116">
        <f>+'4.4. M LDI'!E68+'4.5. M L'!E68+'4.6. M M'!E68</f>
        <v>29748487.794866681</v>
      </c>
      <c r="E68" s="117">
        <f>+'4.4. M LDI'!G68+'4.5. M L'!G68+'4.6. M M'!F68</f>
        <v>21300258.687999994</v>
      </c>
      <c r="F68" s="46"/>
      <c r="G68" s="2"/>
    </row>
    <row r="69" spans="1:7" x14ac:dyDescent="0.25">
      <c r="A69" s="32"/>
      <c r="B69" s="38">
        <v>2014</v>
      </c>
      <c r="C69" s="91" t="s">
        <v>2</v>
      </c>
      <c r="D69" s="120">
        <f>+'4.4. M LDI'!E69+'4.5. M L'!E69+'4.6. M M'!E69</f>
        <v>2403115.1941333339</v>
      </c>
      <c r="E69" s="121">
        <f>+'4.4. M LDI'!G69+'4.5. M L'!G69+'4.6. M M'!F69</f>
        <v>1751472.7719999989</v>
      </c>
      <c r="F69" s="46"/>
      <c r="G69" s="2"/>
    </row>
    <row r="70" spans="1:7" x14ac:dyDescent="0.25">
      <c r="A70" s="32"/>
      <c r="B70" s="38"/>
      <c r="C70" s="91" t="s">
        <v>3</v>
      </c>
      <c r="D70" s="114">
        <f>+'4.4. M LDI'!E70+'4.5. M L'!E70+'4.6. M M'!E70</f>
        <v>2099583.9608833357</v>
      </c>
      <c r="E70" s="115">
        <f>+'4.4. M LDI'!G70+'4.5. M L'!G70+'4.6. M M'!F70</f>
        <v>1547150.8229999989</v>
      </c>
      <c r="F70" s="46"/>
      <c r="G70" s="2"/>
    </row>
    <row r="71" spans="1:7" x14ac:dyDescent="0.25">
      <c r="A71" s="32"/>
      <c r="B71" s="38"/>
      <c r="C71" s="91" t="s">
        <v>4</v>
      </c>
      <c r="D71" s="114">
        <f>+'4.4. M LDI'!E71+'4.5. M L'!E71+'4.6. M M'!E71</f>
        <v>2398368.4436666644</v>
      </c>
      <c r="E71" s="115">
        <f>+'4.4. M LDI'!G71+'4.5. M L'!G71+'4.6. M M'!F71</f>
        <v>1759874.7529999993</v>
      </c>
      <c r="F71" s="46"/>
      <c r="G71" s="2"/>
    </row>
    <row r="72" spans="1:7" x14ac:dyDescent="0.25">
      <c r="A72" s="32"/>
      <c r="B72" s="38"/>
      <c r="C72" s="91" t="s">
        <v>5</v>
      </c>
      <c r="D72" s="114">
        <f>+'4.4. M LDI'!E72+'4.5. M L'!E72+'4.6. M M'!E72</f>
        <v>2295491.855216668</v>
      </c>
      <c r="E72" s="115">
        <f>+'4.4. M LDI'!G72+'4.5. M L'!G72+'4.6. M M'!F72</f>
        <v>1713728.3379999991</v>
      </c>
      <c r="F72" s="46"/>
      <c r="G72" s="2"/>
    </row>
    <row r="73" spans="1:7" x14ac:dyDescent="0.25">
      <c r="A73" s="32"/>
      <c r="B73" s="38"/>
      <c r="C73" s="91" t="s">
        <v>6</v>
      </c>
      <c r="D73" s="114">
        <f>+'4.4. M LDI'!E73+'4.5. M L'!E73+'4.6. M M'!E73</f>
        <v>2273637.7231833339</v>
      </c>
      <c r="E73" s="115">
        <f>+'4.4. M LDI'!G73+'4.5. M L'!G73+'4.6. M M'!F73</f>
        <v>1720058.9540000011</v>
      </c>
      <c r="F73" s="46"/>
      <c r="G73" s="2"/>
    </row>
    <row r="74" spans="1:7" x14ac:dyDescent="0.25">
      <c r="A74" s="32"/>
      <c r="B74" s="38"/>
      <c r="C74" s="91" t="s">
        <v>7</v>
      </c>
      <c r="D74" s="114">
        <f>+'4.4. M LDI'!E74+'4.5. M L'!E74+'4.6. M M'!E74</f>
        <v>2168625.4875333323</v>
      </c>
      <c r="E74" s="115">
        <f>+'4.4. M LDI'!G74+'4.5. M L'!G74+'4.6. M M'!F74</f>
        <v>1631843.9650000003</v>
      </c>
      <c r="F74" s="46"/>
      <c r="G74" s="2"/>
    </row>
    <row r="75" spans="1:7" x14ac:dyDescent="0.25">
      <c r="B75" s="38"/>
      <c r="C75" s="91" t="s">
        <v>8</v>
      </c>
      <c r="D75" s="114">
        <f>+'4.4. M LDI'!E75+'4.5. M L'!E75+'4.6. M M'!E75</f>
        <v>2241957.7413333328</v>
      </c>
      <c r="E75" s="115">
        <f>+'4.4. M LDI'!G75+'4.5. M L'!G75+'4.6. M M'!F75</f>
        <v>1657415.0479999988</v>
      </c>
    </row>
    <row r="76" spans="1:7" x14ac:dyDescent="0.25">
      <c r="B76" s="38"/>
      <c r="C76" s="91" t="s">
        <v>9</v>
      </c>
      <c r="D76" s="114">
        <f>+'4.4. M LDI'!E76+'4.5. M L'!E76+'4.6. M M'!E76</f>
        <v>2270398.2093333327</v>
      </c>
      <c r="E76" s="115">
        <f>+'4.4. M LDI'!G76+'4.5. M L'!G76+'4.6. M M'!F76</f>
        <v>1692989.9379999975</v>
      </c>
    </row>
    <row r="77" spans="1:7" x14ac:dyDescent="0.25">
      <c r="B77" s="38"/>
      <c r="C77" s="91" t="s">
        <v>10</v>
      </c>
      <c r="D77" s="114">
        <f>+'4.4. M LDI'!E77+'4.5. M L'!E77+'4.6. M M'!E77</f>
        <v>2161289.2550666663</v>
      </c>
      <c r="E77" s="115">
        <f>+'4.4. M LDI'!G77+'4.5. M L'!G77+'4.6. M M'!F77</f>
        <v>1631071.4729999991</v>
      </c>
    </row>
    <row r="78" spans="1:7" x14ac:dyDescent="0.25">
      <c r="B78" s="38"/>
      <c r="C78" s="91" t="s">
        <v>11</v>
      </c>
      <c r="D78" s="114">
        <f>+'4.4. M LDI'!E78+'4.5. M L'!E78+'4.6. M M'!E78</f>
        <v>2303289.8625833341</v>
      </c>
      <c r="E78" s="115">
        <f>+'4.4. M LDI'!G78+'4.5. M L'!G78+'4.6. M M'!F78</f>
        <v>1705903.1119999983</v>
      </c>
    </row>
    <row r="79" spans="1:7" x14ac:dyDescent="0.25">
      <c r="B79" s="38"/>
      <c r="C79" s="91" t="s">
        <v>12</v>
      </c>
      <c r="D79" s="114">
        <f>+'4.4. M LDI'!E79+'4.5. M L'!E79+'4.6. M M'!E79</f>
        <v>2199326.1845666659</v>
      </c>
      <c r="E79" s="115">
        <f>+'4.4. M LDI'!G79+'4.5. M L'!G79+'4.6. M M'!F79</f>
        <v>1609051.1340000003</v>
      </c>
    </row>
    <row r="80" spans="1:7" x14ac:dyDescent="0.25">
      <c r="B80" s="38"/>
      <c r="C80" s="91" t="s">
        <v>13</v>
      </c>
      <c r="D80" s="114">
        <f>+'4.4. M LDI'!E80+'4.5. M L'!E80+'4.6. M M'!E80</f>
        <v>2305648.4039166672</v>
      </c>
      <c r="E80" s="115">
        <f>+'4.4. M LDI'!G80+'4.5. M L'!G80+'4.6. M M'!F80</f>
        <v>1746586.5109999983</v>
      </c>
    </row>
    <row r="81" spans="1:21" ht="13" thickBot="1" x14ac:dyDescent="0.3">
      <c r="A81" s="32"/>
      <c r="B81" s="39" t="s">
        <v>48</v>
      </c>
      <c r="C81" s="90"/>
      <c r="D81" s="116">
        <f>+'4.4. M LDI'!E81+'4.5. M L'!E81+'4.6. M M'!E81</f>
        <v>27120732.321416669</v>
      </c>
      <c r="E81" s="117">
        <f>+'4.4. M LDI'!G81+'4.5. M L'!G81+'4.6. M M'!F81</f>
        <v>20167146.820999987</v>
      </c>
      <c r="F81" s="46"/>
      <c r="G81" s="2"/>
    </row>
    <row r="82" spans="1:21" x14ac:dyDescent="0.25">
      <c r="A82" s="32"/>
      <c r="B82" s="38">
        <v>2015</v>
      </c>
      <c r="C82" s="95" t="s">
        <v>2</v>
      </c>
      <c r="D82" s="120">
        <f>+'4.4. M LDI'!E82+'4.5. M L'!E82+'4.6. M M'!E82</f>
        <v>2238025.0818666685</v>
      </c>
      <c r="E82" s="121">
        <f>+'4.4. M LDI'!G82+'4.5. M L'!G82+'4.6. M M'!F82</f>
        <v>1625415.3309999988</v>
      </c>
      <c r="F82" s="46"/>
      <c r="G82" s="2"/>
    </row>
    <row r="83" spans="1:21" x14ac:dyDescent="0.25">
      <c r="A83" s="32"/>
      <c r="B83" s="38"/>
      <c r="C83" s="91" t="s">
        <v>3</v>
      </c>
      <c r="D83" s="114">
        <f>+'4.4. M LDI'!E83+'4.5. M L'!E83+'4.6. M M'!E83</f>
        <v>1997869.0904499996</v>
      </c>
      <c r="E83" s="115">
        <f>+'4.4. M LDI'!G83+'4.5. M L'!G83+'4.6. M M'!F83</f>
        <v>1446739.9149999989</v>
      </c>
      <c r="F83" s="46"/>
      <c r="G83" s="2"/>
    </row>
    <row r="84" spans="1:21" x14ac:dyDescent="0.25">
      <c r="A84" s="32"/>
      <c r="B84" s="38"/>
      <c r="C84" s="91" t="s">
        <v>4</v>
      </c>
      <c r="D84" s="114">
        <f>+'4.4. M LDI'!E84+'4.5. M L'!E84+'4.6. M M'!E84</f>
        <v>2362115.3632333344</v>
      </c>
      <c r="E84" s="115">
        <f>+'4.4. M LDI'!G84+'4.5. M L'!G84+'4.6. M M'!F84</f>
        <v>1675347.3029999987</v>
      </c>
      <c r="F84" s="46"/>
      <c r="G84" s="2"/>
    </row>
    <row r="85" spans="1:21" x14ac:dyDescent="0.25">
      <c r="A85" s="32"/>
      <c r="B85" s="38"/>
      <c r="C85" s="91" t="s">
        <v>5</v>
      </c>
      <c r="D85" s="114">
        <f>+'4.4. M LDI'!E85+'4.5. M L'!E85+'4.6. M M'!E85</f>
        <v>2201174.9652499985</v>
      </c>
      <c r="E85" s="115">
        <f>+'4.4. M LDI'!G85+'4.5. M L'!G85+'4.6. M M'!F85</f>
        <v>1558581.8559999983</v>
      </c>
      <c r="F85" s="46"/>
      <c r="G85" s="2"/>
    </row>
    <row r="86" spans="1:21" x14ac:dyDescent="0.25">
      <c r="A86" s="32"/>
      <c r="B86" s="38"/>
      <c r="C86" s="91" t="s">
        <v>6</v>
      </c>
      <c r="D86" s="114">
        <f>+'4.4. M LDI'!E86+'4.5. M L'!E86+'4.6. M M'!E86</f>
        <v>2142374.8739666655</v>
      </c>
      <c r="E86" s="115">
        <f>+'4.4. M LDI'!G86+'4.5. M L'!G86+'4.6. M M'!F86</f>
        <v>1531127.3850000014</v>
      </c>
      <c r="F86" s="46"/>
      <c r="G86" s="2"/>
    </row>
    <row r="87" spans="1:21" x14ac:dyDescent="0.25">
      <c r="A87" s="32"/>
      <c r="B87" s="38"/>
      <c r="C87" s="91" t="s">
        <v>7</v>
      </c>
      <c r="D87" s="114">
        <f>+'4.4. M LDI'!E87+'4.5. M L'!E87+'4.6. M M'!E87</f>
        <v>2108501.8473166642</v>
      </c>
      <c r="E87" s="115">
        <f>+'4.4. M LDI'!G87+'4.5. M L'!G87+'4.6. M M'!F87</f>
        <v>1488257.3570000005</v>
      </c>
      <c r="F87" s="46"/>
      <c r="G87" s="2"/>
    </row>
    <row r="88" spans="1:21" x14ac:dyDescent="0.25">
      <c r="A88" s="32"/>
      <c r="B88" s="38"/>
      <c r="C88" s="91" t="s">
        <v>8</v>
      </c>
      <c r="D88" s="114">
        <f>+'4.4. M LDI'!E88+'4.5. M L'!E88+'4.6. M M'!E88</f>
        <v>2200687.5525666643</v>
      </c>
      <c r="E88" s="115">
        <f>+'4.4. M LDI'!G88+'4.5. M L'!G88+'4.6. M M'!F88</f>
        <v>1509335.7220000003</v>
      </c>
      <c r="F88" s="46"/>
      <c r="G88" s="2"/>
    </row>
    <row r="89" spans="1:21" x14ac:dyDescent="0.25">
      <c r="A89" s="32"/>
      <c r="B89" s="38"/>
      <c r="C89" s="91" t="s">
        <v>9</v>
      </c>
      <c r="D89" s="114">
        <f>+'4.4. M LDI'!E89+'4.5. M L'!E89+'4.6. M M'!E89</f>
        <v>2266053.5990666654</v>
      </c>
      <c r="E89" s="115">
        <f>+'4.4. M LDI'!G89+'4.5. M L'!G89+'4.6. M M'!F89</f>
        <v>1418447.4799999997</v>
      </c>
      <c r="F89" s="46"/>
      <c r="G89" s="2"/>
    </row>
    <row r="90" spans="1:21" x14ac:dyDescent="0.25">
      <c r="A90" s="32"/>
      <c r="B90" s="38"/>
      <c r="C90" s="91" t="s">
        <v>10</v>
      </c>
      <c r="D90" s="114">
        <f>+'4.4. M LDI'!E90+'4.5. M L'!E90+'4.6. M M'!E90</f>
        <v>2230239.2816166659</v>
      </c>
      <c r="E90" s="115">
        <f>+'4.4. M LDI'!G90+'4.5. M L'!G90+'4.6. M M'!F90</f>
        <v>1383233.8760000002</v>
      </c>
      <c r="F90" s="46"/>
      <c r="G90" s="2"/>
    </row>
    <row r="91" spans="1:21" x14ac:dyDescent="0.25">
      <c r="A91" s="32"/>
      <c r="B91" s="38"/>
      <c r="C91" s="91" t="s">
        <v>11</v>
      </c>
      <c r="D91" s="114">
        <f>+'4.4. M LDI'!E91+'4.5. M L'!E91+'4.6. M M'!E91</f>
        <v>2308284.6928333333</v>
      </c>
      <c r="E91" s="115">
        <f>+'4.4. M LDI'!G91+'4.5. M L'!G91+'4.6. M M'!F91</f>
        <v>1426873.1640000003</v>
      </c>
      <c r="F91" s="46"/>
      <c r="G91" s="2"/>
    </row>
    <row r="92" spans="1:21" x14ac:dyDescent="0.25">
      <c r="A92" s="32"/>
      <c r="B92" s="38"/>
      <c r="C92" s="91" t="s">
        <v>12</v>
      </c>
      <c r="D92" s="114">
        <f>+'4.4. M LDI'!E92+'4.5. M L'!E92+'4.6. M M'!E92</f>
        <v>2296997.6312666638</v>
      </c>
      <c r="E92" s="115">
        <f>+'4.4. M LDI'!G92+'4.5. M L'!G92+'4.6. M M'!F92</f>
        <v>1406496.4780000015</v>
      </c>
      <c r="F92" s="46"/>
      <c r="G92" s="2"/>
    </row>
    <row r="93" spans="1:21" x14ac:dyDescent="0.25">
      <c r="A93" s="32"/>
      <c r="B93" s="38"/>
      <c r="C93" s="91" t="s">
        <v>13</v>
      </c>
      <c r="D93" s="114">
        <f>+'4.4. M LDI'!E93+'4.5. M L'!E93+'4.6. M M'!E93</f>
        <v>2407558.2964833295</v>
      </c>
      <c r="E93" s="115">
        <f>+'4.4. M LDI'!G93+'4.5. M L'!G93+'4.6. M M'!F93</f>
        <v>1523753.1420000009</v>
      </c>
      <c r="F93" s="46"/>
      <c r="G93" s="2"/>
    </row>
    <row r="94" spans="1:21" ht="13" thickBot="1" x14ac:dyDescent="0.3">
      <c r="A94" s="32"/>
      <c r="B94" s="39" t="s">
        <v>66</v>
      </c>
      <c r="C94" s="90"/>
      <c r="D94" s="116">
        <f>+'4.4. M LDI'!E94+'4.5. M L'!E94+'4.6. M M'!E94</f>
        <v>26759882.275916647</v>
      </c>
      <c r="E94" s="117">
        <f>+'4.4. M LDI'!G94+'4.5. M L'!G94+'4.6. M M'!F94</f>
        <v>17993609.009000003</v>
      </c>
      <c r="F94" s="32"/>
      <c r="G94" s="32"/>
      <c r="U94" s="8"/>
    </row>
    <row r="95" spans="1:21" x14ac:dyDescent="0.25">
      <c r="A95" s="32"/>
      <c r="B95" s="40">
        <v>2016</v>
      </c>
      <c r="C95" s="95" t="s">
        <v>2</v>
      </c>
      <c r="D95" s="120">
        <f>+'4.4. M LDI'!E95+'4.5. M L'!E95+'4.6. M M'!E95</f>
        <v>2382395.7165499995</v>
      </c>
      <c r="E95" s="121">
        <f>+'4.4. M LDI'!G95+'4.5. M L'!G95+'4.6. M M'!F95</f>
        <v>1444455.2709999988</v>
      </c>
      <c r="F95" s="32"/>
      <c r="G95" s="32"/>
      <c r="U95" s="8"/>
    </row>
    <row r="96" spans="1:21" x14ac:dyDescent="0.25">
      <c r="A96" s="32"/>
      <c r="B96" s="38"/>
      <c r="C96" s="91" t="s">
        <v>3</v>
      </c>
      <c r="D96" s="114">
        <f>+'4.4. M LDI'!E96+'4.5. M L'!E96+'4.6. M M'!E96</f>
        <v>2234620.6022833344</v>
      </c>
      <c r="E96" s="115">
        <f>+'4.4. M LDI'!G96+'4.5. M L'!G96+'4.6. M M'!F96</f>
        <v>1357581.7110000001</v>
      </c>
      <c r="F96" s="32"/>
      <c r="G96" s="32"/>
      <c r="U96" s="8"/>
    </row>
    <row r="97" spans="1:21" x14ac:dyDescent="0.25">
      <c r="A97" s="32"/>
      <c r="B97" s="38"/>
      <c r="C97" s="91" t="s">
        <v>4</v>
      </c>
      <c r="D97" s="114">
        <f>+'4.4. M LDI'!E97+'4.5. M L'!E97+'4.6. M M'!E97</f>
        <v>2526877.8392333342</v>
      </c>
      <c r="E97" s="115">
        <f>+'4.4. M LDI'!G97+'4.5. M L'!G97+'4.6. M M'!F97</f>
        <v>1512506.9470000006</v>
      </c>
      <c r="F97" s="32"/>
      <c r="G97" s="32"/>
      <c r="U97" s="8"/>
    </row>
    <row r="98" spans="1:21" x14ac:dyDescent="0.25">
      <c r="A98" s="32"/>
      <c r="B98" s="38"/>
      <c r="C98" s="91" t="s">
        <v>5</v>
      </c>
      <c r="D98" s="114">
        <f>+'4.4. M LDI'!E98+'4.5. M L'!E98+'4.6. M M'!E98</f>
        <v>2353208.4744833317</v>
      </c>
      <c r="E98" s="115">
        <f>+'4.4. M LDI'!G98+'4.5. M L'!G98+'4.6. M M'!F98</f>
        <v>1373766.2859999991</v>
      </c>
      <c r="F98" s="32"/>
      <c r="G98" s="32"/>
      <c r="U98" s="8"/>
    </row>
    <row r="99" spans="1:21" x14ac:dyDescent="0.25">
      <c r="A99" s="32"/>
      <c r="B99" s="38"/>
      <c r="C99" s="91" t="s">
        <v>6</v>
      </c>
      <c r="D99" s="114">
        <f>+'4.4. M LDI'!E99+'4.5. M L'!E99+'4.6. M M'!E99</f>
        <v>2406690.4841</v>
      </c>
      <c r="E99" s="115">
        <f>+'4.4. M LDI'!G99+'4.5. M L'!G99+'4.6. M M'!F99</f>
        <v>1394232.8529999973</v>
      </c>
      <c r="F99" s="32"/>
      <c r="G99" s="32"/>
      <c r="U99" s="8"/>
    </row>
    <row r="100" spans="1:21" x14ac:dyDescent="0.25">
      <c r="A100" s="32"/>
      <c r="B100" s="38"/>
      <c r="C100" s="91" t="s">
        <v>7</v>
      </c>
      <c r="D100" s="114">
        <f>+'4.4. M LDI'!E100+'4.5. M L'!E100+'4.6. M M'!E100</f>
        <v>2289312.3614499997</v>
      </c>
      <c r="E100" s="115">
        <f>+'4.4. M LDI'!G100+'4.5. M L'!G100+'4.6. M M'!F100</f>
        <v>1328467.9259999988</v>
      </c>
      <c r="F100" s="32"/>
      <c r="G100" s="32"/>
      <c r="U100" s="8"/>
    </row>
    <row r="101" spans="1:21" x14ac:dyDescent="0.25">
      <c r="A101" s="32"/>
      <c r="B101" s="38"/>
      <c r="C101" s="91" t="s">
        <v>8</v>
      </c>
      <c r="D101" s="114">
        <f>+'4.4. M LDI'!E101+'4.5. M L'!E101+'4.6. M M'!E101</f>
        <v>2385055.4425000036</v>
      </c>
      <c r="E101" s="115">
        <f>+'4.4. M LDI'!G101+'4.5. M L'!G101+'4.6. M M'!F101</f>
        <v>1372421.5449999985</v>
      </c>
      <c r="F101" s="32"/>
      <c r="G101" s="32"/>
      <c r="U101" s="8"/>
    </row>
    <row r="102" spans="1:21" x14ac:dyDescent="0.25">
      <c r="A102" s="32"/>
      <c r="B102" s="38"/>
      <c r="C102" s="91" t="s">
        <v>9</v>
      </c>
      <c r="D102" s="114">
        <f>+'4.4. M LDI'!E102+'4.5. M L'!E102+'4.6. M M'!E102</f>
        <v>2486697.3565999996</v>
      </c>
      <c r="E102" s="115">
        <f>+'4.4. M LDI'!G102+'4.5. M L'!G102+'4.6. M M'!F102</f>
        <v>1410599.9789999984</v>
      </c>
      <c r="F102" s="32"/>
      <c r="G102" s="32"/>
      <c r="U102" s="8"/>
    </row>
    <row r="103" spans="1:21" x14ac:dyDescent="0.25">
      <c r="A103" s="32"/>
      <c r="B103" s="38"/>
      <c r="C103" s="91" t="s">
        <v>10</v>
      </c>
      <c r="D103" s="114">
        <f>+'4.4. M LDI'!E103+'4.5. M L'!E103+'4.6. M M'!E103</f>
        <v>2405413.27905</v>
      </c>
      <c r="E103" s="115">
        <f>+'4.4. M LDI'!G103+'4.5. M L'!G103+'4.6. M M'!F103</f>
        <v>1396376.5610000002</v>
      </c>
      <c r="F103" s="32"/>
      <c r="G103" s="32"/>
      <c r="U103" s="8"/>
    </row>
    <row r="104" spans="1:21" x14ac:dyDescent="0.25">
      <c r="A104" s="32"/>
      <c r="B104" s="38"/>
      <c r="C104" s="91" t="s">
        <v>11</v>
      </c>
      <c r="D104" s="114">
        <f>+'4.4. M LDI'!E104+'4.5. M L'!E104+'4.6. M M'!E104</f>
        <v>2450973.2581833368</v>
      </c>
      <c r="E104" s="115">
        <f>+'4.4. M LDI'!G104+'4.5. M L'!G104+'4.6. M M'!F104</f>
        <v>1396258.1409999996</v>
      </c>
      <c r="F104" s="32"/>
      <c r="G104" s="32"/>
      <c r="U104" s="8"/>
    </row>
    <row r="105" spans="1:21" x14ac:dyDescent="0.25">
      <c r="A105" s="32"/>
      <c r="B105" s="38"/>
      <c r="C105" s="91" t="s">
        <v>12</v>
      </c>
      <c r="D105" s="114">
        <f>+'4.4. M LDI'!E105+'4.5. M L'!E105+'4.6. M M'!E105</f>
        <v>2492004.793733336</v>
      </c>
      <c r="E105" s="115">
        <f>+'4.4. M LDI'!G105+'4.5. M L'!G105+'4.6. M M'!F105</f>
        <v>1401641.7889999987</v>
      </c>
      <c r="F105" s="32"/>
      <c r="G105" s="32"/>
      <c r="U105" s="8"/>
    </row>
    <row r="106" spans="1:21" x14ac:dyDescent="0.25">
      <c r="A106" s="32"/>
      <c r="B106" s="38"/>
      <c r="C106" s="91" t="s">
        <v>13</v>
      </c>
      <c r="D106" s="114">
        <f>+'4.4. M LDI'!E106+'4.5. M L'!E106+'4.6. M M'!E106</f>
        <v>2609835.6392499986</v>
      </c>
      <c r="E106" s="115">
        <f>+'4.4. M LDI'!G106+'4.5. M L'!G106+'4.6. M M'!F106</f>
        <v>1536922.0279999988</v>
      </c>
      <c r="F106" s="32"/>
      <c r="G106" s="32"/>
      <c r="U106" s="8"/>
    </row>
    <row r="107" spans="1:21" ht="13" thickBot="1" x14ac:dyDescent="0.3">
      <c r="A107" s="32"/>
      <c r="B107" s="60" t="s">
        <v>67</v>
      </c>
      <c r="C107" s="90"/>
      <c r="D107" s="116">
        <f>+'4.4. M LDI'!E107+'4.5. M L'!E107+'4.6. M M'!E107</f>
        <v>29023085.247416679</v>
      </c>
      <c r="E107" s="117">
        <f>+'4.4. M LDI'!G107+'4.5. M L'!G107+'4.6. M M'!F107</f>
        <v>16925231.036999989</v>
      </c>
      <c r="F107" s="32"/>
      <c r="G107" s="32"/>
      <c r="U107" s="8"/>
    </row>
    <row r="108" spans="1:21" x14ac:dyDescent="0.25">
      <c r="A108" s="32"/>
      <c r="B108" s="40">
        <v>2017</v>
      </c>
      <c r="C108" s="95" t="s">
        <v>2</v>
      </c>
      <c r="D108" s="120">
        <f>+'4.4. M LDI'!E108+'4.5. M L'!E108+'4.6. M M'!E108</f>
        <v>2546979.1914833365</v>
      </c>
      <c r="E108" s="121">
        <f>+'4.4. M LDI'!G108+'4.5. M L'!G108+'4.6. M M'!F108</f>
        <v>1416112.9109999991</v>
      </c>
      <c r="F108" s="32"/>
      <c r="G108" s="32"/>
      <c r="U108" s="8"/>
    </row>
    <row r="109" spans="1:21" x14ac:dyDescent="0.25">
      <c r="A109" s="32"/>
      <c r="B109" s="38"/>
      <c r="C109" s="91" t="s">
        <v>3</v>
      </c>
      <c r="D109" s="114">
        <f>+'4.4. M LDI'!E109+'4.5. M L'!E109+'4.6. M M'!E109</f>
        <v>2225459.5622333325</v>
      </c>
      <c r="E109" s="115">
        <f>+'4.4. M LDI'!G109+'4.5. M L'!G109+'4.6. M M'!F109</f>
        <v>1183353.7419999996</v>
      </c>
      <c r="F109" s="32"/>
      <c r="G109" s="32"/>
      <c r="U109" s="8"/>
    </row>
    <row r="110" spans="1:21" x14ac:dyDescent="0.25">
      <c r="A110" s="32"/>
      <c r="B110" s="38"/>
      <c r="C110" s="91" t="s">
        <v>4</v>
      </c>
      <c r="D110" s="114">
        <f>+'4.4. M LDI'!E110+'4.5. M L'!E110+'4.6. M M'!E110</f>
        <v>2656029.6884833327</v>
      </c>
      <c r="E110" s="115">
        <f>+'4.4. M LDI'!G110+'4.5. M L'!G110+'4.6. M M'!F110</f>
        <v>1389140.4009999998</v>
      </c>
      <c r="F110" s="32"/>
      <c r="G110" s="32"/>
      <c r="U110" s="8"/>
    </row>
    <row r="111" spans="1:21" x14ac:dyDescent="0.25">
      <c r="A111" s="32"/>
      <c r="B111" s="38"/>
      <c r="C111" s="91" t="s">
        <v>5</v>
      </c>
      <c r="D111" s="114">
        <f>+'4.4. M LDI'!E111+'4.5. M L'!E111+'4.6. M M'!E111</f>
        <v>2419097.4128499995</v>
      </c>
      <c r="E111" s="115">
        <f>+'4.4. M LDI'!G111+'4.5. M L'!G111+'4.6. M M'!F111</f>
        <v>1283219.1949999994</v>
      </c>
      <c r="F111" s="32"/>
      <c r="G111" s="32"/>
      <c r="U111" s="8"/>
    </row>
    <row r="112" spans="1:21" x14ac:dyDescent="0.25">
      <c r="A112" s="32"/>
      <c r="B112" s="38"/>
      <c r="C112" s="91" t="s">
        <v>6</v>
      </c>
      <c r="D112" s="114">
        <f>+'4.4. M LDI'!E112+'4.5. M L'!E112+'4.6. M M'!E112</f>
        <v>2624050.4454166703</v>
      </c>
      <c r="E112" s="115">
        <f>+'4.4. M LDI'!G112+'4.5. M L'!G112+'4.6. M M'!F112</f>
        <v>1361956.6770000004</v>
      </c>
      <c r="F112" s="32"/>
      <c r="G112" s="32"/>
      <c r="U112" s="8"/>
    </row>
    <row r="113" spans="1:21" x14ac:dyDescent="0.25">
      <c r="A113" s="32"/>
      <c r="B113" s="38"/>
      <c r="C113" s="91" t="s">
        <v>7</v>
      </c>
      <c r="D113" s="114">
        <f>+'4.4. M LDI'!E113+'4.5. M L'!E113+'4.6. M M'!E113</f>
        <v>2510415.0618999973</v>
      </c>
      <c r="E113" s="115">
        <f>+'4.4. M LDI'!G113+'4.5. M L'!G113+'4.6. M M'!F113</f>
        <v>1306163.1439999987</v>
      </c>
      <c r="F113" s="32"/>
      <c r="G113" s="32"/>
      <c r="U113" s="8"/>
    </row>
    <row r="114" spans="1:21" x14ac:dyDescent="0.25">
      <c r="A114" s="32"/>
      <c r="B114" s="38"/>
      <c r="C114" s="91" t="s">
        <v>8</v>
      </c>
      <c r="D114" s="114">
        <f>+'4.4. M LDI'!E114+'4.5. M L'!E114+'4.6. M M'!E114</f>
        <v>2564158.4388500005</v>
      </c>
      <c r="E114" s="115">
        <f>+'4.4. M LDI'!G114+'4.5. M L'!G114+'4.6. M M'!F114</f>
        <v>1326834.041</v>
      </c>
      <c r="F114" s="32"/>
      <c r="G114" s="32"/>
      <c r="U114" s="8"/>
    </row>
    <row r="115" spans="1:21" x14ac:dyDescent="0.25">
      <c r="A115" s="32"/>
      <c r="B115" s="38"/>
      <c r="C115" s="91" t="s">
        <v>9</v>
      </c>
      <c r="D115" s="114">
        <f>+'4.4. M LDI'!E115+'4.5. M L'!E115+'4.6. M M'!E115</f>
        <v>2685324.1232333314</v>
      </c>
      <c r="E115" s="115">
        <f>+'4.4. M LDI'!G115+'4.5. M L'!G115+'4.6. M M'!F115</f>
        <v>1372029.6579999977</v>
      </c>
      <c r="F115" s="32"/>
      <c r="G115" s="32"/>
      <c r="U115" s="8"/>
    </row>
    <row r="116" spans="1:21" x14ac:dyDescent="0.25">
      <c r="A116" s="32"/>
      <c r="B116" s="38"/>
      <c r="C116" s="91" t="s">
        <v>10</v>
      </c>
      <c r="D116" s="114">
        <f>+'4.4. M LDI'!E116+'4.5. M L'!E116+'4.6. M M'!E116</f>
        <v>2518005.8011666681</v>
      </c>
      <c r="E116" s="115">
        <f>+'4.4. M LDI'!G116+'4.5. M L'!G116+'4.6. M M'!F116</f>
        <v>1319979.7339999992</v>
      </c>
      <c r="F116" s="32"/>
      <c r="G116" s="32"/>
      <c r="U116" s="8"/>
    </row>
    <row r="117" spans="1:21" x14ac:dyDescent="0.25">
      <c r="A117" s="32"/>
      <c r="B117" s="38"/>
      <c r="C117" s="91" t="s">
        <v>11</v>
      </c>
      <c r="D117" s="114">
        <f>+'4.4. M LDI'!E117+'4.5. M L'!E117+'4.6. M M'!E117</f>
        <v>2662863.2888499992</v>
      </c>
      <c r="E117" s="115">
        <f>+'4.4. M LDI'!G117+'4.5. M L'!G117+'4.6. M M'!F117</f>
        <v>1368944.0599999987</v>
      </c>
      <c r="F117" s="32"/>
      <c r="G117" s="32"/>
      <c r="U117" s="8"/>
    </row>
    <row r="118" spans="1:21" x14ac:dyDescent="0.25">
      <c r="A118" s="32"/>
      <c r="B118" s="38"/>
      <c r="C118" s="91" t="s">
        <v>12</v>
      </c>
      <c r="D118" s="114">
        <f>+'4.4. M LDI'!E118+'4.5. M L'!E118+'4.6. M M'!E118</f>
        <v>2729603.6999166645</v>
      </c>
      <c r="E118" s="115">
        <f>+'4.4. M LDI'!G118+'4.5. M L'!G118+'4.6. M M'!F118</f>
        <v>1390842.1550000019</v>
      </c>
      <c r="F118" s="32"/>
      <c r="G118" s="32"/>
      <c r="U118" s="8"/>
    </row>
    <row r="119" spans="1:21" x14ac:dyDescent="0.25">
      <c r="A119" s="32"/>
      <c r="B119" s="38"/>
      <c r="C119" s="91" t="s">
        <v>13</v>
      </c>
      <c r="D119" s="114">
        <f>+'4.4. M LDI'!E119+'4.5. M L'!E119+'4.6. M M'!E119</f>
        <v>2751603.0838000015</v>
      </c>
      <c r="E119" s="115">
        <f>+'4.4. M LDI'!G119+'4.5. M L'!G119+'4.6. M M'!F119</f>
        <v>1468502.1099999996</v>
      </c>
      <c r="F119" s="32"/>
      <c r="G119" s="32"/>
      <c r="U119" s="8"/>
    </row>
    <row r="120" spans="1:21" ht="13" thickBot="1" x14ac:dyDescent="0.3">
      <c r="A120" s="32"/>
      <c r="B120" s="60" t="s">
        <v>68</v>
      </c>
      <c r="C120" s="90"/>
      <c r="D120" s="116">
        <f>+'4.4. M LDI'!E120+'4.5. M L'!E120+'4.6. M M'!E120</f>
        <v>30893589.798183337</v>
      </c>
      <c r="E120" s="117">
        <f>+'4.4. M LDI'!G120+'4.5. M L'!G120+'4.6. M M'!F120</f>
        <v>16187077.827999998</v>
      </c>
      <c r="F120" s="32"/>
      <c r="G120" s="32"/>
      <c r="U120" s="8"/>
    </row>
    <row r="121" spans="1:21" x14ac:dyDescent="0.25">
      <c r="A121" s="32"/>
      <c r="B121" s="40">
        <v>2018</v>
      </c>
      <c r="C121" s="95" t="s">
        <v>2</v>
      </c>
      <c r="D121" s="120">
        <f>+'4.4. M LDI'!E121+'4.5. M L'!E121+'4.6. M M'!E121</f>
        <v>2767640.5883999998</v>
      </c>
      <c r="E121" s="121">
        <f>+'4.4. M LDI'!G121+'4.5. M L'!G121+'4.6. M M'!F121</f>
        <v>1376150.6350000021</v>
      </c>
      <c r="F121" s="32"/>
      <c r="G121" s="32"/>
      <c r="U121" s="8"/>
    </row>
    <row r="122" spans="1:21" x14ac:dyDescent="0.25">
      <c r="A122" s="32"/>
      <c r="B122" s="38"/>
      <c r="C122" s="91" t="s">
        <v>3</v>
      </c>
      <c r="D122" s="114">
        <f>+'4.4. M LDI'!E122+'4.5. M L'!E122+'4.6. M M'!E122</f>
        <v>2449823.7043333305</v>
      </c>
      <c r="E122" s="115">
        <f>+'4.4. M LDI'!G122+'4.5. M L'!G122+'4.6. M M'!F122</f>
        <v>1224463.7560000031</v>
      </c>
      <c r="F122" s="32"/>
      <c r="G122" s="32"/>
      <c r="U122" s="8"/>
    </row>
    <row r="123" spans="1:21" x14ac:dyDescent="0.25">
      <c r="A123" s="32"/>
      <c r="B123" s="38"/>
      <c r="C123" s="91" t="s">
        <v>4</v>
      </c>
      <c r="D123" s="114">
        <f>+'4.4. M LDI'!E123+'4.5. M L'!E123+'4.6. M M'!E123</f>
        <v>2882188.3359333337</v>
      </c>
      <c r="E123" s="115">
        <f>+'4.4. M LDI'!G123+'4.5. M L'!G123+'4.6. M M'!F123</f>
        <v>1427259.9649999992</v>
      </c>
      <c r="F123" s="32"/>
      <c r="G123" s="32"/>
      <c r="U123" s="8"/>
    </row>
    <row r="124" spans="1:21" x14ac:dyDescent="0.25">
      <c r="A124" s="32"/>
      <c r="B124" s="38"/>
      <c r="C124" s="91" t="s">
        <v>5</v>
      </c>
      <c r="D124" s="114">
        <f>+'4.4. M LDI'!E124+'4.5. M L'!E124+'4.6. M M'!E124</f>
        <v>2813567.9292666675</v>
      </c>
      <c r="E124" s="115">
        <f>+'4.4. M LDI'!G124+'4.5. M L'!G124+'4.6. M M'!F124</f>
        <v>1376397.9180000008</v>
      </c>
      <c r="F124" s="32"/>
      <c r="G124" s="32"/>
      <c r="U124" s="8"/>
    </row>
    <row r="125" spans="1:21" x14ac:dyDescent="0.25">
      <c r="A125" s="32"/>
      <c r="B125" s="38"/>
      <c r="C125" s="91" t="s">
        <v>6</v>
      </c>
      <c r="D125" s="114">
        <f>+'4.4. M LDI'!E125+'4.5. M L'!E125+'4.6. M M'!E125</f>
        <v>2917930.1271166662</v>
      </c>
      <c r="E125" s="115">
        <f>+'4.4. M LDI'!G125+'4.5. M L'!G125+'4.6. M M'!F125</f>
        <v>1407191.6350000016</v>
      </c>
      <c r="F125" s="32"/>
      <c r="G125" s="32"/>
      <c r="U125" s="8"/>
    </row>
    <row r="126" spans="1:21" x14ac:dyDescent="0.25">
      <c r="A126" s="32"/>
      <c r="B126" s="38"/>
      <c r="C126" s="91" t="s">
        <v>7</v>
      </c>
      <c r="D126" s="114">
        <f>+'4.4. M LDI'!E126+'4.5. M L'!E126+'4.6. M M'!E126</f>
        <v>2894298.7702499996</v>
      </c>
      <c r="E126" s="115">
        <f>+'4.4. M LDI'!G126+'4.5. M L'!G126+'4.6. M M'!F126</f>
        <v>1380099.6989999993</v>
      </c>
      <c r="F126" s="32"/>
      <c r="G126" s="32"/>
      <c r="U126" s="8"/>
    </row>
    <row r="127" spans="1:21" x14ac:dyDescent="0.25">
      <c r="A127" s="32"/>
      <c r="B127" s="38"/>
      <c r="C127" s="91" t="s">
        <v>8</v>
      </c>
      <c r="D127" s="114">
        <f>+'4.4. M LDI'!E127+'4.5. M L'!E127+'4.6. M M'!E127</f>
        <v>2901099.5417333343</v>
      </c>
      <c r="E127" s="115">
        <f>+'4.4. M LDI'!G127+'4.5. M L'!G127+'4.6. M M'!F127</f>
        <v>1354987.1429999995</v>
      </c>
      <c r="F127" s="32"/>
      <c r="G127" s="32"/>
      <c r="U127" s="8"/>
    </row>
    <row r="128" spans="1:21" x14ac:dyDescent="0.25">
      <c r="A128" s="32"/>
      <c r="B128" s="38"/>
      <c r="C128" s="91" t="s">
        <v>9</v>
      </c>
      <c r="D128" s="114">
        <f>+'4.4. M LDI'!E128+'4.5. M L'!E128+'4.6. M M'!E128</f>
        <v>3104249.3434833302</v>
      </c>
      <c r="E128" s="115">
        <f>+'4.4. M LDI'!G128+'4.5. M L'!G128+'4.6. M M'!F128</f>
        <v>1446334.8959999993</v>
      </c>
      <c r="F128" s="32"/>
      <c r="G128" s="32"/>
      <c r="U128" s="8"/>
    </row>
    <row r="129" spans="1:21" x14ac:dyDescent="0.25">
      <c r="A129" s="32"/>
      <c r="B129" s="38"/>
      <c r="C129" s="91" t="s">
        <v>10</v>
      </c>
      <c r="D129" s="114">
        <f>+'4.4. M LDI'!E129+'4.5. M L'!E129+'4.6. M M'!E129</f>
        <v>2837888.8360000015</v>
      </c>
      <c r="E129" s="115">
        <f>+'4.4. M LDI'!G129+'4.5. M L'!G129+'4.6. M M'!F129</f>
        <v>1339872.2850000004</v>
      </c>
      <c r="F129" s="32"/>
      <c r="G129" s="32"/>
      <c r="U129" s="8"/>
    </row>
    <row r="130" spans="1:21" x14ac:dyDescent="0.25">
      <c r="A130" s="32"/>
      <c r="B130" s="38"/>
      <c r="C130" s="91" t="s">
        <v>11</v>
      </c>
      <c r="D130" s="114">
        <f>+'4.4. M LDI'!E130+'4.5. M L'!E130+'4.6. M M'!E130</f>
        <v>3196386.0700500011</v>
      </c>
      <c r="E130" s="115">
        <f>+'4.4. M LDI'!G130+'4.5. M L'!G130+'4.6. M M'!F130</f>
        <v>1461499.4799999997</v>
      </c>
      <c r="F130" s="32"/>
      <c r="G130" s="32"/>
      <c r="U130" s="8"/>
    </row>
    <row r="131" spans="1:21" x14ac:dyDescent="0.25">
      <c r="A131" s="32"/>
      <c r="B131" s="38"/>
      <c r="C131" s="91" t="s">
        <v>12</v>
      </c>
      <c r="D131" s="114">
        <f>+'4.4. M LDI'!E131+'4.5. M L'!E131+'4.6. M M'!E131</f>
        <v>3088506.7247666637</v>
      </c>
      <c r="E131" s="115">
        <f>+'4.4. M LDI'!G131+'4.5. M L'!G131+'4.6. M M'!F131</f>
        <v>1410552.8409999998</v>
      </c>
      <c r="F131" s="32"/>
      <c r="G131" s="32"/>
      <c r="U131" s="8"/>
    </row>
    <row r="132" spans="1:21" x14ac:dyDescent="0.25">
      <c r="A132" s="32"/>
      <c r="B132" s="38"/>
      <c r="C132" s="91" t="s">
        <v>13</v>
      </c>
      <c r="D132" s="114">
        <f>+'4.4. M LDI'!E132+'4.5. M L'!E132+'4.6. M M'!E132</f>
        <v>3156516.5722333342</v>
      </c>
      <c r="E132" s="115">
        <f>+'4.4. M LDI'!G132+'4.5. M L'!G132+'4.6. M M'!F132</f>
        <v>1510403.3309999981</v>
      </c>
      <c r="F132" s="32"/>
      <c r="G132" s="32"/>
      <c r="U132" s="8"/>
    </row>
    <row r="133" spans="1:21" ht="13" thickBot="1" x14ac:dyDescent="0.3">
      <c r="A133" s="32"/>
      <c r="B133" s="60" t="s">
        <v>74</v>
      </c>
      <c r="C133" s="90"/>
      <c r="D133" s="116">
        <f>+'4.4. M LDI'!E133+'4.5. M L'!E133+'4.6. M M'!E133</f>
        <v>35010096.543566659</v>
      </c>
      <c r="E133" s="117">
        <f>+'4.4. M LDI'!G133+'4.5. M L'!G133+'4.6. M M'!F133</f>
        <v>16715213.584000003</v>
      </c>
      <c r="F133" s="32"/>
      <c r="G133" s="32"/>
      <c r="U133" s="8"/>
    </row>
    <row r="134" spans="1:21" x14ac:dyDescent="0.25">
      <c r="A134" s="32"/>
      <c r="B134" s="40">
        <v>2019</v>
      </c>
      <c r="C134" s="95" t="s">
        <v>2</v>
      </c>
      <c r="D134" s="120">
        <f>+'4.4. M LDI'!E134+'4.5. M L'!E134+'4.6. M M'!E134</f>
        <v>3154951.7189166662</v>
      </c>
      <c r="E134" s="121">
        <f>+'4.4. M LDI'!G134+'4.5. M L'!G134+'4.6. M M'!F134</f>
        <v>1408637.0919999988</v>
      </c>
      <c r="F134" s="32"/>
      <c r="G134" s="32"/>
      <c r="H134" s="189"/>
      <c r="I134" s="189"/>
      <c r="U134" s="8"/>
    </row>
    <row r="135" spans="1:21" x14ac:dyDescent="0.25">
      <c r="A135" s="32"/>
      <c r="B135" s="38"/>
      <c r="C135" s="91" t="s">
        <v>3</v>
      </c>
      <c r="D135" s="114">
        <f>+'4.4. M LDI'!E135+'4.5. M L'!E135+'4.6. M M'!E135</f>
        <v>2752785.2285833312</v>
      </c>
      <c r="E135" s="115">
        <f>+'4.4. M LDI'!G135+'4.5. M L'!G135+'4.6. M M'!F135</f>
        <v>1246628.2050000001</v>
      </c>
      <c r="F135" s="32"/>
      <c r="G135" s="32"/>
      <c r="H135" s="189"/>
      <c r="I135" s="189"/>
      <c r="U135" s="8"/>
    </row>
    <row r="136" spans="1:21" x14ac:dyDescent="0.25">
      <c r="A136" s="32"/>
      <c r="B136" s="38"/>
      <c r="C136" s="91" t="s">
        <v>4</v>
      </c>
      <c r="D136" s="114">
        <f>+'4.4. M LDI'!E136+'4.5. M L'!E136+'4.6. M M'!E136</f>
        <v>3243431.7776000006</v>
      </c>
      <c r="E136" s="115">
        <f>+'4.4. M LDI'!G136+'4.5. M L'!G136+'4.6. M M'!F136</f>
        <v>1441131.3399999996</v>
      </c>
      <c r="F136" s="32"/>
      <c r="G136" s="32"/>
      <c r="H136" s="189"/>
      <c r="I136" s="189"/>
      <c r="U136" s="8"/>
    </row>
    <row r="137" spans="1:21" x14ac:dyDescent="0.25">
      <c r="A137" s="32"/>
      <c r="B137" s="38"/>
      <c r="C137" s="91" t="s">
        <v>5</v>
      </c>
      <c r="D137" s="114">
        <f>+'4.4. M LDI'!E137+'4.5. M L'!E137+'4.6. M M'!E137</f>
        <v>3115061.1861500028</v>
      </c>
      <c r="E137" s="115">
        <f>+'4.4. M LDI'!G137+'4.5. M L'!G137+'4.6. M M'!F137</f>
        <v>1368450.8239999998</v>
      </c>
      <c r="F137" s="32"/>
      <c r="G137" s="32"/>
      <c r="H137" s="189"/>
      <c r="I137" s="189"/>
      <c r="U137" s="8"/>
    </row>
    <row r="138" spans="1:21" x14ac:dyDescent="0.25">
      <c r="A138" s="32"/>
      <c r="B138" s="38"/>
      <c r="C138" s="91" t="s">
        <v>6</v>
      </c>
      <c r="D138" s="114">
        <f>+'4.4. M LDI'!E138+'4.5. M L'!E138+'4.6. M M'!E138</f>
        <v>3186269.4818833349</v>
      </c>
      <c r="E138" s="115">
        <f>+'4.4. M LDI'!G138+'4.5. M L'!G138+'4.6. M M'!F138</f>
        <v>1398633.5110000011</v>
      </c>
      <c r="F138" s="32"/>
      <c r="G138" s="32"/>
      <c r="H138" s="189"/>
      <c r="I138" s="189"/>
      <c r="U138" s="8"/>
    </row>
    <row r="139" spans="1:21" x14ac:dyDescent="0.25">
      <c r="A139" s="32"/>
      <c r="B139" s="38"/>
      <c r="C139" s="91" t="s">
        <v>7</v>
      </c>
      <c r="D139" s="114">
        <f>+'4.4. M LDI'!E139+'4.5. M L'!E139+'4.6. M M'!E139</f>
        <v>3034219.4717333349</v>
      </c>
      <c r="E139" s="115">
        <f>+'4.4. M LDI'!G139+'4.5. M L'!G139+'4.6. M M'!F139</f>
        <v>1330592.6309999977</v>
      </c>
      <c r="F139" s="32"/>
      <c r="G139" s="32"/>
      <c r="H139" s="189"/>
      <c r="I139" s="189"/>
      <c r="U139" s="8"/>
    </row>
    <row r="140" spans="1:21" x14ac:dyDescent="0.25">
      <c r="A140" s="32"/>
      <c r="B140" s="38"/>
      <c r="C140" s="91" t="s">
        <v>8</v>
      </c>
      <c r="D140" s="114">
        <f>+'4.4. M LDI'!E140+'4.5. M L'!E140+'4.6. M M'!E140</f>
        <v>3164705.8055833327</v>
      </c>
      <c r="E140" s="115">
        <f>+'4.4. M LDI'!G140+'4.5. M L'!G140+'4.6. M M'!F140</f>
        <v>1378282.0349999988</v>
      </c>
      <c r="F140" s="32"/>
      <c r="G140" s="32"/>
      <c r="H140" s="189"/>
      <c r="I140" s="189"/>
      <c r="U140" s="8"/>
    </row>
    <row r="141" spans="1:21" x14ac:dyDescent="0.25">
      <c r="A141" s="32"/>
      <c r="B141" s="38"/>
      <c r="C141" s="91" t="s">
        <v>9</v>
      </c>
      <c r="D141" s="114">
        <f>+'4.4. M LDI'!E141+'4.5. M L'!E141+'4.6. M M'!E141</f>
        <v>3310721.5229333322</v>
      </c>
      <c r="E141" s="115">
        <f>+'4.4. M LDI'!G141+'4.5. M L'!G141+'4.6. M M'!F141</f>
        <v>1449826.8879999968</v>
      </c>
      <c r="F141" s="32"/>
      <c r="G141" s="32"/>
      <c r="H141" s="189"/>
      <c r="I141" s="189"/>
      <c r="U141" s="8"/>
    </row>
    <row r="142" spans="1:21" x14ac:dyDescent="0.25">
      <c r="A142" s="32"/>
      <c r="B142" s="38"/>
      <c r="C142" s="91" t="s">
        <v>10</v>
      </c>
      <c r="D142" s="114">
        <f>+'4.4. M LDI'!E142+'4.5. M L'!E142+'4.6. M M'!E142</f>
        <v>3014994.9339166665</v>
      </c>
      <c r="E142" s="115">
        <f>+'4.4. M LDI'!G142+'4.5. M L'!G142+'4.6. M M'!F142</f>
        <v>1349194.3120000004</v>
      </c>
      <c r="F142" s="32"/>
      <c r="G142" s="32"/>
      <c r="H142" s="189"/>
      <c r="I142" s="189"/>
      <c r="U142" s="8"/>
    </row>
    <row r="143" spans="1:21" x14ac:dyDescent="0.25">
      <c r="A143" s="32"/>
      <c r="B143" s="38"/>
      <c r="C143" s="91" t="s">
        <v>11</v>
      </c>
      <c r="D143" s="114">
        <f>+'4.4. M LDI'!E143+'4.5. M L'!E143+'4.6. M M'!E143</f>
        <v>3493886.3719500001</v>
      </c>
      <c r="E143" s="115">
        <f>+'4.4. M LDI'!G143+'4.5. M L'!G143+'4.6. M M'!F143</f>
        <v>1493822.4299999983</v>
      </c>
      <c r="F143" s="32"/>
      <c r="G143" s="32"/>
      <c r="H143" s="189"/>
      <c r="I143" s="189"/>
      <c r="U143" s="8"/>
    </row>
    <row r="144" spans="1:21" x14ac:dyDescent="0.25">
      <c r="A144" s="32"/>
      <c r="B144" s="38"/>
      <c r="C144" s="91" t="s">
        <v>12</v>
      </c>
      <c r="D144" s="114">
        <f>+'4.4. M LDI'!E144+'4.5. M L'!E144+'4.6. M M'!E144</f>
        <v>3196608.9974500039</v>
      </c>
      <c r="E144" s="115">
        <f>+'4.4. M LDI'!G144+'4.5. M L'!G144+'4.6. M M'!F144</f>
        <v>1385197.7479999973</v>
      </c>
      <c r="F144" s="32"/>
      <c r="G144" s="32"/>
      <c r="H144" s="189"/>
      <c r="I144" s="189"/>
      <c r="U144" s="8"/>
    </row>
    <row r="145" spans="1:21" x14ac:dyDescent="0.25">
      <c r="A145" s="32"/>
      <c r="B145" s="38"/>
      <c r="C145" s="91" t="s">
        <v>13</v>
      </c>
      <c r="D145" s="114">
        <f>+'4.4. M LDI'!E145+'4.5. M L'!E145+'4.6. M M'!E145</f>
        <v>3192302.9417833313</v>
      </c>
      <c r="E145" s="115">
        <f>+'4.4. M LDI'!G145+'4.5. M L'!G145+'4.6. M M'!F145</f>
        <v>1460137.301</v>
      </c>
      <c r="F145" s="32"/>
      <c r="G145" s="32"/>
      <c r="H145" s="189"/>
      <c r="I145" s="189"/>
      <c r="U145" s="8"/>
    </row>
    <row r="146" spans="1:21" ht="13" thickBot="1" x14ac:dyDescent="0.3">
      <c r="A146" s="32"/>
      <c r="B146" s="60" t="s">
        <v>75</v>
      </c>
      <c r="C146" s="90"/>
      <c r="D146" s="116">
        <f>+'4.4. M LDI'!E146+'4.5. M L'!E146+'4.6. M M'!E146</f>
        <v>37859939.438483335</v>
      </c>
      <c r="E146" s="117">
        <f>+'4.4. M LDI'!G146+'4.5. M L'!G146+'4.6. M M'!F146</f>
        <v>16710534.316999987</v>
      </c>
      <c r="F146" s="32"/>
      <c r="G146" s="32"/>
      <c r="H146" s="189"/>
      <c r="I146" s="189"/>
      <c r="U146" s="8"/>
    </row>
    <row r="147" spans="1:21" x14ac:dyDescent="0.25">
      <c r="A147" s="32"/>
      <c r="B147" s="40">
        <v>2020</v>
      </c>
      <c r="C147" s="95" t="s">
        <v>2</v>
      </c>
      <c r="D147" s="120">
        <f>+'4.4. M LDI'!E147+'4.5. M L'!E147+'4.6. M M'!E147</f>
        <v>3163971.1651500007</v>
      </c>
      <c r="E147" s="121">
        <f>+'4.4. M LDI'!G147+'4.5. M L'!G147+'4.6. M M'!F147</f>
        <v>1369669.1989999996</v>
      </c>
      <c r="F147" s="32"/>
      <c r="G147" s="32"/>
      <c r="H147" s="189"/>
      <c r="I147" s="189"/>
      <c r="U147" s="8"/>
    </row>
    <row r="148" spans="1:21" x14ac:dyDescent="0.25">
      <c r="A148" s="32"/>
      <c r="B148" s="38"/>
      <c r="C148" s="91" t="s">
        <v>3</v>
      </c>
      <c r="D148" s="114">
        <f>+'4.4. M LDI'!E148+'4.5. M L'!E148+'4.6. M M'!E148</f>
        <v>2913942.219800001</v>
      </c>
      <c r="E148" s="115">
        <f>+'4.4. M LDI'!G148+'4.5. M L'!G148+'4.6. M M'!F148</f>
        <v>1278556.788999998</v>
      </c>
      <c r="F148" s="32"/>
      <c r="G148" s="32"/>
      <c r="H148" s="189"/>
      <c r="I148" s="189"/>
      <c r="U148" s="8"/>
    </row>
    <row r="149" spans="1:21" x14ac:dyDescent="0.25">
      <c r="A149" s="32"/>
      <c r="B149" s="38"/>
      <c r="C149" s="91" t="s">
        <v>4</v>
      </c>
      <c r="D149" s="114">
        <f>+'4.4. M LDI'!E149+'4.5. M L'!E149+'4.6. M M'!E149</f>
        <v>3837278.1576833329</v>
      </c>
      <c r="E149" s="115">
        <f>+'4.4. M LDI'!G149+'4.5. M L'!G149+'4.6. M M'!F149</f>
        <v>1361329.2619999999</v>
      </c>
      <c r="F149" s="32"/>
      <c r="G149" s="32"/>
      <c r="H149" s="189"/>
      <c r="I149" s="189"/>
      <c r="U149" s="8"/>
    </row>
    <row r="150" spans="1:21" x14ac:dyDescent="0.25">
      <c r="A150" s="32"/>
      <c r="B150" s="38"/>
      <c r="C150" s="91" t="s">
        <v>5</v>
      </c>
      <c r="D150" s="114">
        <f>+'4.4. M LDI'!E150+'4.5. M L'!E150+'4.6. M M'!E150</f>
        <v>3727939.0459500002</v>
      </c>
      <c r="E150" s="115">
        <f>+'4.4. M LDI'!G150+'4.5. M L'!G150+'4.6. M M'!F150</f>
        <v>1072949.3449999986</v>
      </c>
      <c r="F150" s="32"/>
      <c r="G150" s="32"/>
      <c r="H150" s="189"/>
      <c r="I150" s="189"/>
      <c r="U150" s="8"/>
    </row>
    <row r="151" spans="1:21" x14ac:dyDescent="0.25">
      <c r="A151" s="32"/>
      <c r="B151" s="38"/>
      <c r="C151" s="91" t="s">
        <v>6</v>
      </c>
      <c r="D151" s="114">
        <f>+'4.4. M LDI'!E151+'4.5. M L'!E151+'4.6. M M'!E151</f>
        <v>3950491.0732500008</v>
      </c>
      <c r="E151" s="115">
        <f>+'4.4. M LDI'!G151+'4.5. M L'!G151+'4.6. M M'!F151</f>
        <v>1127146.0229999991</v>
      </c>
      <c r="F151" s="32"/>
      <c r="G151" s="32"/>
      <c r="H151" s="189"/>
      <c r="I151" s="189"/>
      <c r="U151" s="8"/>
    </row>
    <row r="152" spans="1:21" x14ac:dyDescent="0.25">
      <c r="A152" s="32"/>
      <c r="B152" s="38"/>
      <c r="C152" s="91" t="s">
        <v>7</v>
      </c>
      <c r="D152" s="114">
        <f>+'4.4. M LDI'!E152+'4.5. M L'!E152+'4.6. M M'!E152</f>
        <v>4085291.3464999944</v>
      </c>
      <c r="E152" s="115">
        <f>+'4.4. M LDI'!G152+'4.5. M L'!G152+'4.6. M M'!F152</f>
        <v>1126360.1539999994</v>
      </c>
      <c r="F152" s="32"/>
      <c r="G152" s="32"/>
      <c r="H152" s="189"/>
      <c r="I152" s="189"/>
      <c r="U152" s="8"/>
    </row>
    <row r="153" spans="1:21" x14ac:dyDescent="0.25">
      <c r="A153" s="32"/>
      <c r="B153" s="38"/>
      <c r="C153" s="91" t="s">
        <v>8</v>
      </c>
      <c r="D153" s="114">
        <f>+'4.4. M LDI'!E153+'4.5. M L'!E153+'4.6. M M'!E153</f>
        <v>4210359.3863833323</v>
      </c>
      <c r="E153" s="115">
        <f>+'4.4. M LDI'!G153+'4.5. M L'!G153+'4.6. M M'!F153</f>
        <v>1191790.7140000004</v>
      </c>
      <c r="F153" s="32"/>
      <c r="G153" s="32"/>
      <c r="H153" s="189"/>
      <c r="I153" s="189"/>
      <c r="U153" s="8"/>
    </row>
    <row r="154" spans="1:21" x14ac:dyDescent="0.25">
      <c r="A154" s="32"/>
      <c r="B154" s="38"/>
      <c r="C154" s="91" t="s">
        <v>9</v>
      </c>
      <c r="D154" s="114">
        <f>+'4.4. M LDI'!E154+'4.5. M L'!E154+'4.6. M M'!E154</f>
        <v>4224401.5575333321</v>
      </c>
      <c r="E154" s="115">
        <f>+'4.4. M LDI'!G154+'4.5. M L'!G154+'4.6. M M'!F154</f>
        <v>1292149.9529999993</v>
      </c>
      <c r="F154" s="32"/>
      <c r="G154" s="32"/>
      <c r="H154" s="189"/>
      <c r="I154" s="189"/>
      <c r="U154" s="8"/>
    </row>
    <row r="155" spans="1:21" x14ac:dyDescent="0.25">
      <c r="A155" s="32"/>
      <c r="B155" s="38"/>
      <c r="C155" s="91" t="s">
        <v>10</v>
      </c>
      <c r="D155" s="114">
        <f>+'4.4. M LDI'!E155+'4.5. M L'!E155+'4.6. M M'!E155</f>
        <v>3899355.4405500027</v>
      </c>
      <c r="E155" s="115">
        <f>+'4.4. M LDI'!G155+'4.5. M L'!G155+'4.6. M M'!F155</f>
        <v>1271142.7189999984</v>
      </c>
      <c r="F155" s="32"/>
      <c r="G155" s="32"/>
      <c r="H155" s="189"/>
      <c r="I155" s="189"/>
      <c r="U155" s="8"/>
    </row>
    <row r="156" spans="1:21" x14ac:dyDescent="0.25">
      <c r="A156" s="32"/>
      <c r="B156" s="38"/>
      <c r="C156" s="91" t="s">
        <v>11</v>
      </c>
      <c r="D156" s="114">
        <f>+'4.4. M LDI'!E156+'4.5. M L'!E156+'4.6. M M'!E156</f>
        <v>4016801.4723999994</v>
      </c>
      <c r="E156" s="115">
        <f>+'4.4. M LDI'!G156+'4.5. M L'!G156+'4.6. M M'!F156</f>
        <v>1332912.8230000006</v>
      </c>
      <c r="F156" s="32"/>
      <c r="G156" s="32"/>
      <c r="H156" s="189"/>
      <c r="I156" s="189"/>
      <c r="U156" s="8"/>
    </row>
    <row r="157" spans="1:21" x14ac:dyDescent="0.25">
      <c r="A157" s="32"/>
      <c r="B157" s="38"/>
      <c r="C157" s="91" t="s">
        <v>12</v>
      </c>
      <c r="D157" s="114">
        <f>+'4.4. M LDI'!E157+'4.5. M L'!E157+'4.6. M M'!E157</f>
        <v>3809725.4520833329</v>
      </c>
      <c r="E157" s="115">
        <f>+'4.4. M LDI'!G157+'4.5. M L'!G157+'4.6. M M'!F157</f>
        <v>1326565.7050000003</v>
      </c>
      <c r="F157" s="32"/>
      <c r="G157" s="32"/>
      <c r="H157" s="189"/>
      <c r="I157" s="189"/>
      <c r="U157" s="8"/>
    </row>
    <row r="158" spans="1:21" x14ac:dyDescent="0.25">
      <c r="A158" s="32"/>
      <c r="B158" s="38"/>
      <c r="C158" s="91" t="s">
        <v>13</v>
      </c>
      <c r="D158" s="114">
        <f>+'4.4. M LDI'!E158+'4.5. M L'!E158+'4.6. M M'!E158</f>
        <v>3932047.6598500009</v>
      </c>
      <c r="E158" s="115">
        <f>+'4.4. M LDI'!G158+'4.5. M L'!G158+'4.6. M M'!F158</f>
        <v>1455179.477999999</v>
      </c>
      <c r="F158" s="32"/>
      <c r="G158" s="32"/>
      <c r="H158" s="189"/>
      <c r="I158" s="189"/>
      <c r="U158" s="8"/>
    </row>
    <row r="159" spans="1:21" ht="13" thickBot="1" x14ac:dyDescent="0.3">
      <c r="A159" s="32"/>
      <c r="B159" s="60" t="s">
        <v>76</v>
      </c>
      <c r="C159" s="90"/>
      <c r="D159" s="116">
        <f>+'4.4. M LDI'!E159+'4.5. M L'!E159+'4.6. M M'!E159</f>
        <v>45771603.977133334</v>
      </c>
      <c r="E159" s="117">
        <f>+'4.4. M LDI'!G159+'4.5. M L'!G159+'4.6. M M'!F159</f>
        <v>15205752.163999993</v>
      </c>
      <c r="F159" s="32"/>
      <c r="G159" s="32"/>
      <c r="H159" s="189"/>
      <c r="I159" s="189"/>
      <c r="U159" s="8"/>
    </row>
    <row r="160" spans="1:21" x14ac:dyDescent="0.25">
      <c r="A160" s="32"/>
      <c r="B160" s="40">
        <v>2021</v>
      </c>
      <c r="C160" s="95" t="s">
        <v>2</v>
      </c>
      <c r="D160" s="120">
        <f>+'4.4. M LDI'!E160+'4.5. M L'!E160+'4.6. M M'!E160</f>
        <v>3850339.3359499983</v>
      </c>
      <c r="E160" s="121">
        <f>+'4.4. M LDI'!G160+'4.5. M L'!G160+'4.6. M M'!F160</f>
        <v>1320984.3949999998</v>
      </c>
      <c r="F160" s="32"/>
      <c r="G160" s="32"/>
      <c r="H160" s="189"/>
      <c r="I160" s="189"/>
      <c r="U160" s="8"/>
    </row>
    <row r="161" spans="1:21" x14ac:dyDescent="0.25">
      <c r="A161" s="32"/>
      <c r="B161" s="38"/>
      <c r="C161" s="91" t="s">
        <v>3</v>
      </c>
      <c r="D161" s="114">
        <f>+'4.4. M LDI'!E161+'4.5. M L'!E161+'4.6. M M'!E161</f>
        <v>3461374.5630166652</v>
      </c>
      <c r="E161" s="115">
        <f>+'4.4. M LDI'!G161+'4.5. M L'!G161+'4.6. M M'!F161</f>
        <v>1216234.1549999944</v>
      </c>
      <c r="F161" s="32"/>
      <c r="G161" s="32"/>
      <c r="H161" s="189"/>
      <c r="I161" s="189"/>
      <c r="U161" s="8"/>
    </row>
    <row r="162" spans="1:21" x14ac:dyDescent="0.25">
      <c r="A162" s="32"/>
      <c r="B162" s="38"/>
      <c r="C162" s="91" t="s">
        <v>4</v>
      </c>
      <c r="D162" s="114">
        <f>+'4.4. M LDI'!E162+'4.5. M L'!E162+'4.6. M M'!E162</f>
        <v>4205649.2895999998</v>
      </c>
      <c r="E162" s="115">
        <f>+'4.4. M LDI'!G162+'4.5. M L'!G162+'4.6. M M'!F162</f>
        <v>1396207.7310000006</v>
      </c>
      <c r="F162" s="32"/>
      <c r="G162" s="32"/>
      <c r="H162" s="189"/>
      <c r="I162" s="189"/>
      <c r="U162" s="8"/>
    </row>
    <row r="163" spans="1:21" x14ac:dyDescent="0.25">
      <c r="A163" s="32"/>
      <c r="B163" s="38"/>
      <c r="C163" s="91" t="s">
        <v>5</v>
      </c>
      <c r="D163" s="114">
        <f>+'4.4. M LDI'!E163+'4.5. M L'!E163+'4.6. M M'!E163</f>
        <v>4086083.1435833368</v>
      </c>
      <c r="E163" s="115">
        <f>+'4.4. M LDI'!G163+'4.5. M L'!G163+'4.6. M M'!F163</f>
        <v>1220601.1639999999</v>
      </c>
      <c r="F163" s="32"/>
      <c r="G163" s="32"/>
      <c r="H163" s="189"/>
      <c r="I163" s="189"/>
      <c r="U163" s="8"/>
    </row>
    <row r="164" spans="1:21" x14ac:dyDescent="0.25">
      <c r="A164" s="32"/>
      <c r="B164" s="38"/>
      <c r="C164" s="91" t="s">
        <v>6</v>
      </c>
      <c r="D164" s="114">
        <f>+'4.4. M LDI'!E164+'4.5. M L'!E164+'4.6. M M'!E164</f>
        <v>4302382.5359999985</v>
      </c>
      <c r="E164" s="115">
        <f>+'4.4. M LDI'!G164+'4.5. M L'!G164+'4.6. M M'!F164</f>
        <v>1402747.9309999968</v>
      </c>
      <c r="F164" s="32"/>
      <c r="G164" s="32"/>
      <c r="H164" s="189"/>
      <c r="I164" s="189"/>
      <c r="U164" s="8"/>
    </row>
    <row r="165" spans="1:21" x14ac:dyDescent="0.25">
      <c r="A165" s="32"/>
      <c r="B165" s="38"/>
      <c r="C165" s="91" t="s">
        <v>7</v>
      </c>
      <c r="D165" s="114">
        <f>+'4.4. M LDI'!E165+'4.5. M L'!E165+'4.6. M M'!E165</f>
        <v>3890857.0327000013</v>
      </c>
      <c r="E165" s="115">
        <f>+'4.4. M LDI'!G165+'4.5. M L'!G165+'4.6. M M'!F165</f>
        <v>1262493.7519999961</v>
      </c>
      <c r="F165" s="32"/>
      <c r="G165" s="32"/>
      <c r="H165" s="189"/>
      <c r="I165" s="189"/>
      <c r="U165" s="8"/>
    </row>
    <row r="166" spans="1:21" x14ac:dyDescent="0.25">
      <c r="A166" s="32"/>
      <c r="B166" s="38"/>
      <c r="C166" s="91" t="s">
        <v>8</v>
      </c>
      <c r="D166" s="114">
        <f>+'4.4. M LDI'!E166+'4.5. M L'!E166+'4.6. M M'!E166</f>
        <v>3877220.2145666648</v>
      </c>
      <c r="E166" s="115">
        <f>+'4.4. M LDI'!G166+'4.5. M L'!G166+'4.6. M M'!F166</f>
        <v>1324345.5360000001</v>
      </c>
      <c r="F166" s="32"/>
      <c r="G166" s="32"/>
      <c r="H166" s="189"/>
      <c r="I166" s="189"/>
      <c r="U166" s="8"/>
    </row>
    <row r="167" spans="1:21" x14ac:dyDescent="0.25">
      <c r="A167" s="32"/>
      <c r="B167" s="38"/>
      <c r="C167" s="91" t="s">
        <v>9</v>
      </c>
      <c r="D167" s="114">
        <f>+'4.4. M LDI'!E167+'4.5. M L'!E167+'4.6. M M'!E167</f>
        <v>3882018.8468666645</v>
      </c>
      <c r="E167" s="115">
        <f>+'4.4. M LDI'!G167+'4.5. M L'!G167+'4.6. M M'!F167</f>
        <v>1338163.3659999957</v>
      </c>
      <c r="F167" s="32"/>
      <c r="G167" s="32"/>
      <c r="H167" s="189"/>
      <c r="I167" s="189"/>
      <c r="U167" s="8"/>
    </row>
    <row r="168" spans="1:21" x14ac:dyDescent="0.25">
      <c r="A168" s="32"/>
      <c r="B168" s="38"/>
      <c r="C168" s="91" t="s">
        <v>10</v>
      </c>
      <c r="D168" s="114">
        <f>+'4.4. M LDI'!E168+'4.5. M L'!E168+'4.6. M M'!E168</f>
        <v>3582912.8227666649</v>
      </c>
      <c r="E168" s="115">
        <f>+'4.4. M LDI'!G168+'4.5. M L'!G168+'4.6. M M'!F168</f>
        <v>1278715.1799999983</v>
      </c>
      <c r="F168" s="32"/>
      <c r="G168" s="32"/>
      <c r="H168" s="189"/>
      <c r="I168" s="189"/>
      <c r="U168" s="8"/>
    </row>
    <row r="169" spans="1:21" x14ac:dyDescent="0.25">
      <c r="A169" s="32"/>
      <c r="B169" s="38"/>
      <c r="C169" s="91" t="s">
        <v>11</v>
      </c>
      <c r="D169" s="114">
        <f>+'4.4. M LDI'!E169+'4.5. M L'!E169+'4.6. M M'!E169</f>
        <v>3771142.693216668</v>
      </c>
      <c r="E169" s="115">
        <f>+'4.4. M LDI'!G169+'4.5. M L'!G169+'4.6. M M'!F169</f>
        <v>1360665.6190000006</v>
      </c>
      <c r="F169" s="32"/>
      <c r="G169" s="32"/>
      <c r="H169" s="189"/>
      <c r="I169" s="189"/>
      <c r="U169" s="8"/>
    </row>
    <row r="170" spans="1:21" x14ac:dyDescent="0.25">
      <c r="A170" s="32"/>
      <c r="B170" s="38"/>
      <c r="C170" s="91" t="s">
        <v>12</v>
      </c>
      <c r="D170" s="114">
        <f>+'4.4. M LDI'!E170+'4.5. M L'!E170+'4.6. M M'!E170</f>
        <v>3705984.2306999988</v>
      </c>
      <c r="E170" s="115">
        <f>+'4.4. M LDI'!G170+'4.5. M L'!G170+'4.6. M M'!F170</f>
        <v>1315193.6899999995</v>
      </c>
      <c r="F170" s="32"/>
      <c r="G170" s="32"/>
      <c r="H170" s="189"/>
      <c r="I170" s="189"/>
      <c r="U170" s="8"/>
    </row>
    <row r="171" spans="1:21" x14ac:dyDescent="0.25">
      <c r="A171" s="32"/>
      <c r="B171" s="38"/>
      <c r="C171" s="91" t="s">
        <v>13</v>
      </c>
      <c r="D171" s="114">
        <f>+'4.4. M LDI'!E171+'4.5. M L'!E171+'4.6. M M'!E171</f>
        <v>3694730.8903999971</v>
      </c>
      <c r="E171" s="115">
        <f>+'4.4. M LDI'!G171+'4.5. M L'!G171+'4.6. M M'!F171</f>
        <v>1390570.7350000001</v>
      </c>
      <c r="F171" s="32"/>
      <c r="G171" s="32"/>
      <c r="H171" s="189"/>
      <c r="I171" s="189"/>
      <c r="U171" s="8"/>
    </row>
    <row r="172" spans="1:21" ht="13" thickBot="1" x14ac:dyDescent="0.3">
      <c r="A172" s="32"/>
      <c r="B172" s="60" t="s">
        <v>78</v>
      </c>
      <c r="C172" s="90"/>
      <c r="D172" s="116">
        <f>+'4.4. M LDI'!E172+'4.5. M L'!E172+'4.6. M M'!E172</f>
        <v>46310695.599366665</v>
      </c>
      <c r="E172" s="117">
        <f>+'4.4. M LDI'!G172+'4.5. M L'!G172+'4.6. M M'!F172</f>
        <v>15826923.253999978</v>
      </c>
      <c r="F172" s="32"/>
      <c r="G172" s="32"/>
      <c r="H172" s="189"/>
      <c r="I172" s="189"/>
      <c r="U172" s="8"/>
    </row>
    <row r="173" spans="1:21" x14ac:dyDescent="0.25">
      <c r="A173" s="32"/>
      <c r="B173" s="40">
        <v>2022</v>
      </c>
      <c r="C173" s="95" t="s">
        <v>2</v>
      </c>
      <c r="D173" s="120">
        <f>+'4.4. M LDI'!E173+'4.5. M L'!E173+'4.6. M M'!E173</f>
        <v>3650320.4172666627</v>
      </c>
      <c r="E173" s="121">
        <f>+'4.4. M LDI'!G173+'4.5. M L'!G173+'4.6. M M'!F173</f>
        <v>1255032.4809999997</v>
      </c>
      <c r="F173" s="32"/>
      <c r="G173" s="32"/>
      <c r="H173" s="189"/>
      <c r="I173" s="189"/>
      <c r="U173" s="8"/>
    </row>
    <row r="174" spans="1:21" x14ac:dyDescent="0.25">
      <c r="A174" s="32"/>
      <c r="B174" s="38"/>
      <c r="C174" s="91" t="s">
        <v>3</v>
      </c>
      <c r="D174" s="114">
        <f>+'4.4. M LDI'!E174+'4.5. M L'!E174+'4.6. M M'!E174</f>
        <v>3336813.8724833331</v>
      </c>
      <c r="E174" s="115">
        <f>+'4.4. M LDI'!G174+'4.5. M L'!G174+'4.6. M M'!F174</f>
        <v>1135330.5329999996</v>
      </c>
      <c r="F174" s="32"/>
      <c r="G174" s="32"/>
      <c r="H174" s="189"/>
      <c r="I174" s="189"/>
      <c r="U174" s="8"/>
    </row>
    <row r="175" spans="1:21" x14ac:dyDescent="0.25">
      <c r="A175" s="32"/>
      <c r="B175" s="38"/>
      <c r="C175" s="91" t="s">
        <v>4</v>
      </c>
      <c r="D175" s="114">
        <f>+'4.4. M LDI'!E175+'4.5. M L'!E175+'4.6. M M'!E175</f>
        <v>3846674.3657999961</v>
      </c>
      <c r="E175" s="115">
        <f>+'4.4. M LDI'!G175+'4.5. M L'!G175+'4.6. M M'!F175</f>
        <v>1327970.3340000005</v>
      </c>
      <c r="F175" s="32"/>
      <c r="G175" s="32"/>
      <c r="H175" s="189"/>
      <c r="I175" s="189"/>
      <c r="U175" s="8"/>
    </row>
    <row r="176" spans="1:21" x14ac:dyDescent="0.25">
      <c r="A176" s="32"/>
      <c r="B176" s="38"/>
      <c r="C176" s="91" t="s">
        <v>5</v>
      </c>
      <c r="D176" s="114">
        <f>+'4.4. M LDI'!E176+'4.5. M L'!E176+'4.6. M M'!E176</f>
        <v>3472092.1829666644</v>
      </c>
      <c r="E176" s="115">
        <f>+'4.4. M LDI'!G176+'4.5. M L'!G176+'4.6. M M'!F176</f>
        <v>1233641.6789999991</v>
      </c>
      <c r="F176" s="32"/>
      <c r="G176" s="32"/>
      <c r="H176" s="189"/>
      <c r="I176" s="189"/>
      <c r="U176" s="8"/>
    </row>
    <row r="177" spans="1:21" x14ac:dyDescent="0.25">
      <c r="A177" s="32"/>
      <c r="B177" s="38"/>
      <c r="C177" s="91" t="s">
        <v>6</v>
      </c>
      <c r="D177" s="114">
        <f>+'4.4. M LDI'!E177+'4.5. M L'!E177+'4.6. M M'!E177</f>
        <v>3549315.544983332</v>
      </c>
      <c r="E177" s="115">
        <f>+'4.4. M LDI'!G177+'4.5. M L'!G177+'4.6. M M'!F177</f>
        <v>1245857.1899999978</v>
      </c>
      <c r="F177" s="32"/>
      <c r="G177" s="32"/>
      <c r="H177" s="189"/>
      <c r="I177" s="189"/>
      <c r="U177" s="8"/>
    </row>
    <row r="178" spans="1:21" x14ac:dyDescent="0.25">
      <c r="A178" s="32"/>
      <c r="B178" s="38"/>
      <c r="C178" s="91" t="s">
        <v>7</v>
      </c>
      <c r="D178" s="114">
        <f>+'4.4. M LDI'!E178+'4.5. M L'!E178+'4.6. M M'!E178</f>
        <v>3409251.356283335</v>
      </c>
      <c r="E178" s="115">
        <f>+'4.4. M LDI'!G178+'4.5. M L'!G178+'4.6. M M'!F178</f>
        <v>1173432.4979999964</v>
      </c>
      <c r="F178" s="32"/>
      <c r="G178" s="32"/>
      <c r="H178" s="189"/>
      <c r="I178" s="189"/>
      <c r="U178" s="8"/>
    </row>
    <row r="179" spans="1:21" x14ac:dyDescent="0.25">
      <c r="A179" s="32"/>
      <c r="B179" s="38"/>
      <c r="C179" s="91" t="s">
        <v>8</v>
      </c>
      <c r="D179" s="114">
        <f>+'4.4. M LDI'!E179+'4.5. M L'!E179+'4.6. M M'!E179</f>
        <v>3301086.810266667</v>
      </c>
      <c r="E179" s="115">
        <f>+'4.4. M LDI'!G179+'4.5. M L'!G179+'4.6. M M'!F179</f>
        <v>1123598.6439999987</v>
      </c>
      <c r="F179" s="32"/>
      <c r="G179" s="32"/>
      <c r="H179" s="189"/>
      <c r="I179" s="189"/>
      <c r="U179" s="8"/>
    </row>
    <row r="180" spans="1:21" x14ac:dyDescent="0.25">
      <c r="A180" s="32"/>
      <c r="B180" s="38"/>
      <c r="C180" s="91" t="s">
        <v>9</v>
      </c>
      <c r="D180" s="114">
        <f>+'4.4. M LDI'!E180+'4.5. M L'!E180+'4.6. M M'!E180</f>
        <v>3392521.7132666665</v>
      </c>
      <c r="E180" s="115">
        <f>+'4.4. M LDI'!G180+'4.5. M L'!G180+'4.6. M M'!F180</f>
        <v>1176431.6469999978</v>
      </c>
      <c r="F180" s="32"/>
      <c r="G180" s="32"/>
      <c r="H180" s="189"/>
      <c r="I180" s="189"/>
      <c r="U180" s="8"/>
    </row>
    <row r="181" spans="1:21" x14ac:dyDescent="0.25">
      <c r="A181" s="32"/>
      <c r="B181" s="38"/>
      <c r="C181" s="91" t="s">
        <v>10</v>
      </c>
      <c r="D181" s="114">
        <f>+'4.4. M LDI'!E181+'4.5. M L'!E181+'4.6. M M'!E181</f>
        <v>3067954.718599997</v>
      </c>
      <c r="E181" s="115">
        <f>+'4.4. M LDI'!G181+'4.5. M L'!G181+'4.6. M M'!F181</f>
        <v>1111298.1829999997</v>
      </c>
      <c r="F181" s="32"/>
      <c r="G181" s="32"/>
      <c r="H181" s="189"/>
      <c r="I181" s="189"/>
      <c r="U181" s="8"/>
    </row>
    <row r="182" spans="1:21" x14ac:dyDescent="0.25">
      <c r="A182" s="32"/>
      <c r="B182" s="38"/>
      <c r="C182" s="91" t="s">
        <v>11</v>
      </c>
      <c r="D182" s="114">
        <f>+'4.4. M LDI'!E182+'4.5. M L'!E182+'4.6. M M'!E182</f>
        <v>3156342.2841499955</v>
      </c>
      <c r="E182" s="115">
        <f>+'4.4. M LDI'!G182+'4.5. M L'!G182+'4.6. M M'!F182</f>
        <v>1124237.0399999968</v>
      </c>
      <c r="F182" s="32"/>
      <c r="G182" s="32"/>
      <c r="H182" s="189"/>
      <c r="I182" s="189"/>
      <c r="U182" s="8"/>
    </row>
    <row r="183" spans="1:21" x14ac:dyDescent="0.25">
      <c r="A183" s="32"/>
      <c r="B183" s="38"/>
      <c r="C183" s="91" t="s">
        <v>12</v>
      </c>
      <c r="D183" s="114">
        <f>+'4.4. M LDI'!E183+'4.5. M L'!E183+'4.6. M M'!E183</f>
        <v>3205469.9307666654</v>
      </c>
      <c r="E183" s="115">
        <f>+'4.4. M LDI'!G183+'4.5. M L'!G183+'4.6. M M'!F183</f>
        <v>1123886.3619999983</v>
      </c>
      <c r="F183" s="32"/>
      <c r="G183" s="32"/>
      <c r="H183" s="189"/>
      <c r="I183" s="189"/>
      <c r="U183" s="8"/>
    </row>
    <row r="184" spans="1:21" x14ac:dyDescent="0.25">
      <c r="A184" s="32"/>
      <c r="B184" s="38"/>
      <c r="C184" s="91" t="s">
        <v>13</v>
      </c>
      <c r="D184" s="114">
        <f>+'4.4. M LDI'!E184+'4.5. M L'!E184+'4.6. M M'!E184</f>
        <v>3305308.2129833307</v>
      </c>
      <c r="E184" s="115">
        <f>+'4.4. M LDI'!G184+'4.5. M L'!G184+'4.6. M M'!F184</f>
        <v>1254506.5629999992</v>
      </c>
      <c r="F184" s="32"/>
      <c r="G184" s="32"/>
      <c r="H184" s="189"/>
      <c r="I184" s="189"/>
      <c r="U184" s="8"/>
    </row>
    <row r="185" spans="1:21" ht="13" thickBot="1" x14ac:dyDescent="0.3">
      <c r="A185" s="32"/>
      <c r="B185" s="39" t="s">
        <v>79</v>
      </c>
      <c r="C185" s="90"/>
      <c r="D185" s="116">
        <f>+'4.4. M LDI'!E185+'4.5. M L'!E185+'4.6. M M'!E185</f>
        <v>40693151.409816645</v>
      </c>
      <c r="E185" s="117">
        <f>+'4.4. M LDI'!G185+'4.5. M L'!G185+'4.6. M M'!F185</f>
        <v>14285223.153999984</v>
      </c>
      <c r="F185" s="32"/>
      <c r="G185" s="32"/>
      <c r="H185" s="189"/>
      <c r="I185" s="189"/>
      <c r="U185" s="8"/>
    </row>
    <row r="186" spans="1:21" x14ac:dyDescent="0.25">
      <c r="A186" s="32"/>
      <c r="B186" s="40">
        <v>2023</v>
      </c>
      <c r="C186" s="79" t="s">
        <v>2</v>
      </c>
      <c r="D186" s="120">
        <f>+'4.4. M LDI'!E186+'4.5. M L'!E186+'4.6. M M'!E186</f>
        <v>3142126.4612333323</v>
      </c>
      <c r="E186" s="121">
        <f>+'4.4. M LDI'!G186+'4.5. M L'!G186+'4.6. M M'!F186</f>
        <v>1123328.0779999937</v>
      </c>
      <c r="F186" s="32"/>
      <c r="G186" s="32"/>
      <c r="H186" s="189"/>
      <c r="I186" s="189"/>
      <c r="U186" s="8"/>
    </row>
    <row r="187" spans="1:21" x14ac:dyDescent="0.25">
      <c r="A187" s="32"/>
      <c r="B187" s="38"/>
      <c r="C187" s="80" t="s">
        <v>3</v>
      </c>
      <c r="D187" s="114">
        <f>+'4.4. M LDI'!E187+'4.5. M L'!E187+'4.6. M M'!E187</f>
        <v>2789360.2868666681</v>
      </c>
      <c r="E187" s="115">
        <f>+'4.4. M LDI'!G187+'4.5. M L'!G187+'4.6. M M'!F187</f>
        <v>1033015.3199999953</v>
      </c>
      <c r="F187" s="32"/>
      <c r="G187" s="32"/>
      <c r="H187" s="189"/>
      <c r="I187" s="189"/>
      <c r="U187" s="8"/>
    </row>
    <row r="188" spans="1:21" x14ac:dyDescent="0.25">
      <c r="A188" s="32"/>
      <c r="B188" s="38"/>
      <c r="C188" s="80" t="s">
        <v>4</v>
      </c>
      <c r="D188" s="114">
        <f>+'4.4. M LDI'!E188+'4.5. M L'!E188+'4.6. M M'!E188</f>
        <v>3365625.4497833336</v>
      </c>
      <c r="E188" s="115">
        <f>+'4.4. M LDI'!G188+'4.5. M L'!G188+'4.6. M M'!F188</f>
        <v>1227462.7089999958</v>
      </c>
      <c r="F188" s="32"/>
      <c r="G188" s="32"/>
      <c r="H188" s="189"/>
      <c r="I188" s="189"/>
      <c r="U188" s="8"/>
    </row>
    <row r="189" spans="1:21" x14ac:dyDescent="0.25">
      <c r="A189" s="32"/>
      <c r="B189" s="38"/>
      <c r="C189" s="80" t="s">
        <v>5</v>
      </c>
      <c r="D189" s="114">
        <f>+'4.4. M LDI'!E189+'4.5. M L'!E189+'4.6. M M'!E189</f>
        <v>3056373.798</v>
      </c>
      <c r="E189" s="115">
        <f>+'4.4. M LDI'!G189+'4.5. M L'!G189+'4.6. M M'!F189</f>
        <v>1127122.1409999994</v>
      </c>
      <c r="F189" s="32"/>
      <c r="G189" s="32"/>
      <c r="H189" s="189"/>
      <c r="I189" s="189"/>
      <c r="U189" s="8"/>
    </row>
    <row r="190" spans="1:21" x14ac:dyDescent="0.25">
      <c r="A190" s="32"/>
      <c r="B190" s="38"/>
      <c r="C190" s="80" t="s">
        <v>6</v>
      </c>
      <c r="D190" s="114">
        <f>+'4.4. M LDI'!E190+'4.5. M L'!E190+'4.6. M M'!E190</f>
        <v>3187165.7046499965</v>
      </c>
      <c r="E190" s="115">
        <f>+'4.4. M LDI'!G190+'4.5. M L'!G190+'4.6. M M'!F190</f>
        <v>1165999.1949999998</v>
      </c>
      <c r="F190" s="32"/>
      <c r="G190" s="32"/>
      <c r="H190" s="189"/>
      <c r="I190" s="189"/>
      <c r="U190" s="8"/>
    </row>
    <row r="191" spans="1:21" x14ac:dyDescent="0.25">
      <c r="A191" s="32"/>
      <c r="B191" s="38"/>
      <c r="C191" s="80" t="s">
        <v>7</v>
      </c>
      <c r="D191" s="114">
        <f>+'4.4. M LDI'!E191+'4.5. M L'!E191+'4.6. M M'!E191</f>
        <v>3052748.2587666675</v>
      </c>
      <c r="E191" s="115">
        <f>+'4.4. M LDI'!G191+'4.5. M L'!G191+'4.6. M M'!F191</f>
        <v>1093185.2919999976</v>
      </c>
      <c r="F191" s="32"/>
      <c r="G191" s="32"/>
      <c r="H191" s="189"/>
      <c r="I191" s="189"/>
      <c r="U191" s="8"/>
    </row>
    <row r="192" spans="1:21" x14ac:dyDescent="0.25">
      <c r="A192" s="32"/>
      <c r="B192" s="38"/>
      <c r="C192" s="80" t="s">
        <v>8</v>
      </c>
      <c r="D192" s="114">
        <f>+'4.4. M LDI'!E192+'4.5. M L'!E192+'4.6. M M'!E192</f>
        <v>3045001.8817833322</v>
      </c>
      <c r="E192" s="115">
        <f>+'4.4. M LDI'!G192+'4.5. M L'!G192+'4.6. M M'!F192</f>
        <v>1101286.8689999981</v>
      </c>
      <c r="F192" s="32"/>
      <c r="G192" s="32"/>
      <c r="H192" s="189"/>
      <c r="I192" s="189"/>
      <c r="U192" s="8"/>
    </row>
    <row r="193" spans="1:21" x14ac:dyDescent="0.25">
      <c r="A193" s="32"/>
      <c r="B193" s="38"/>
      <c r="C193" s="80" t="s">
        <v>9</v>
      </c>
      <c r="D193" s="114">
        <f>+'4.4. M LDI'!E193+'4.5. M L'!E193+'4.6. M M'!E193</f>
        <v>3148471.5711333374</v>
      </c>
      <c r="E193" s="115">
        <f>+'4.4. M LDI'!G193+'4.5. M L'!G193+'4.6. M M'!F193</f>
        <v>1130529.0509999958</v>
      </c>
      <c r="F193" s="32"/>
      <c r="G193" s="32"/>
      <c r="H193" s="189"/>
      <c r="I193" s="189"/>
      <c r="U193" s="8"/>
    </row>
    <row r="194" spans="1:21" x14ac:dyDescent="0.25">
      <c r="A194" s="32"/>
      <c r="B194" s="38"/>
      <c r="C194" s="80" t="s">
        <v>10</v>
      </c>
      <c r="D194" s="114">
        <f>+'4.4. M LDI'!E194+'4.5. M L'!E194+'4.6. M M'!E194</f>
        <v>2893679.6997500006</v>
      </c>
      <c r="E194" s="115">
        <f>+'4.4. M LDI'!G194+'4.5. M L'!G194+'4.6. M M'!F194</f>
        <v>1101288.3190000011</v>
      </c>
      <c r="F194" s="32"/>
      <c r="G194" s="32"/>
      <c r="H194" s="189"/>
      <c r="I194" s="189"/>
      <c r="U194" s="8"/>
    </row>
    <row r="195" spans="1:21" x14ac:dyDescent="0.25">
      <c r="A195" s="32"/>
      <c r="B195" s="38"/>
      <c r="C195" s="93" t="s">
        <v>11</v>
      </c>
      <c r="D195" s="114">
        <f>+'4.4. M LDI'!E195+'4.5. M L'!E195+'4.6. M M'!E195</f>
        <v>3057682.7358333343</v>
      </c>
      <c r="E195" s="115">
        <f>+'4.4. M LDI'!G195+'4.5. M L'!G195+'4.6. M M'!F195</f>
        <v>1148579.4839999957</v>
      </c>
      <c r="F195" s="32"/>
      <c r="G195" s="32"/>
      <c r="H195" s="189"/>
      <c r="I195" s="189"/>
      <c r="U195" s="8"/>
    </row>
    <row r="196" spans="1:21" x14ac:dyDescent="0.25">
      <c r="A196" s="32"/>
      <c r="B196" s="38"/>
      <c r="C196" s="93" t="s">
        <v>12</v>
      </c>
      <c r="D196" s="114">
        <f>+'4.4. M LDI'!E196+'4.5. M L'!E196+'4.6. M M'!E196</f>
        <v>3023953.1072666668</v>
      </c>
      <c r="E196" s="115">
        <f>+'4.4. M LDI'!G196+'4.5. M L'!G196+'4.6. M M'!F196</f>
        <v>1205697.9119999972</v>
      </c>
      <c r="F196" s="32"/>
      <c r="G196" s="32"/>
      <c r="H196" s="189"/>
      <c r="I196" s="189"/>
      <c r="U196" s="8"/>
    </row>
    <row r="197" spans="1:21" x14ac:dyDescent="0.25">
      <c r="A197" s="32"/>
      <c r="B197" s="38"/>
      <c r="C197" s="93" t="s">
        <v>13</v>
      </c>
      <c r="D197" s="114">
        <f>+'4.4. M LDI'!E197+'4.5. M L'!E197+'4.6. M M'!E197</f>
        <v>2865503.5219833343</v>
      </c>
      <c r="E197" s="115">
        <f>+'4.4. M LDI'!G197+'4.5. M L'!G197+'4.6. M M'!F197</f>
        <v>1188419.2310000001</v>
      </c>
      <c r="F197" s="32"/>
      <c r="G197" s="32"/>
      <c r="H197" s="189"/>
      <c r="I197" s="189"/>
      <c r="U197" s="8"/>
    </row>
    <row r="198" spans="1:21" ht="13" thickBot="1" x14ac:dyDescent="0.3">
      <c r="A198" s="32"/>
      <c r="B198" s="39" t="s">
        <v>82</v>
      </c>
      <c r="C198" s="90"/>
      <c r="D198" s="116">
        <f>+'4.4. M LDI'!E198+'4.5. M L'!E198+'4.6. M M'!E198</f>
        <v>36627692.477050006</v>
      </c>
      <c r="E198" s="117">
        <f>+'4.4. M LDI'!G198+'4.5. M L'!G198+'4.6. M M'!F198</f>
        <v>13645913.60099997</v>
      </c>
      <c r="F198" s="32"/>
      <c r="G198" s="32"/>
      <c r="H198" s="189"/>
      <c r="I198" s="189"/>
      <c r="U198" s="8"/>
    </row>
    <row r="199" spans="1:21" x14ac:dyDescent="0.25">
      <c r="A199" s="32"/>
      <c r="B199" s="40">
        <v>2024</v>
      </c>
      <c r="C199" s="79" t="s">
        <v>2</v>
      </c>
      <c r="D199" s="120">
        <f>+'4.4. M LDI'!E199+'4.5. M L'!E199+'4.6. M M'!E199</f>
        <v>2778901.5295999995</v>
      </c>
      <c r="E199" s="121">
        <f>+'4.4. M LDI'!G199+'4.5. M L'!G199+'4.6. M M'!F199</f>
        <v>1628719.7009999983</v>
      </c>
      <c r="F199" s="212"/>
      <c r="G199" s="32"/>
      <c r="H199" s="189"/>
      <c r="I199" s="189"/>
      <c r="U199" s="8"/>
    </row>
    <row r="200" spans="1:21" x14ac:dyDescent="0.25">
      <c r="A200" s="32"/>
      <c r="B200" s="38"/>
      <c r="C200" s="80" t="s">
        <v>3</v>
      </c>
      <c r="D200" s="114">
        <f>+'4.4. M LDI'!E200+'4.5. M L'!E200+'4.6. M M'!E200</f>
        <v>2500061.5075666676</v>
      </c>
      <c r="E200" s="115">
        <f>+'4.4. M LDI'!G200+'4.5. M L'!G200+'4.6. M M'!F200</f>
        <v>2565963.018000002</v>
      </c>
      <c r="F200" s="212"/>
      <c r="G200" s="32"/>
      <c r="H200" s="189"/>
      <c r="I200" s="189"/>
      <c r="U200" s="8"/>
    </row>
    <row r="201" spans="1:21" x14ac:dyDescent="0.25">
      <c r="A201" s="32"/>
      <c r="B201" s="38"/>
      <c r="C201" s="80" t="s">
        <v>4</v>
      </c>
      <c r="D201" s="114">
        <f>+'4.4. M LDI'!E201+'4.5. M L'!E201+'4.6. M M'!E201</f>
        <v>2884779.562416668</v>
      </c>
      <c r="E201" s="115">
        <f>+'4.4. M LDI'!G201+'4.5. M L'!G201+'4.6. M M'!F201</f>
        <v>1210206.8530000031</v>
      </c>
      <c r="F201" s="212"/>
      <c r="G201" s="32"/>
      <c r="H201" s="189"/>
      <c r="I201" s="189"/>
      <c r="U201" s="8"/>
    </row>
    <row r="202" spans="1:21" x14ac:dyDescent="0.25">
      <c r="A202" s="32"/>
      <c r="B202" s="38"/>
      <c r="C202" s="80" t="s">
        <v>5</v>
      </c>
      <c r="D202" s="114">
        <f>+'4.4. M LDI'!E202+'4.5. M L'!E202+'4.6. M M'!E202</f>
        <v>2885624.3147166693</v>
      </c>
      <c r="E202" s="115">
        <f>+'4.4. M LDI'!G202+'4.5. M L'!G202+'4.6. M M'!F202</f>
        <v>1105733.6109999944</v>
      </c>
      <c r="F202" s="212"/>
      <c r="G202" s="32"/>
      <c r="H202" s="189"/>
      <c r="I202" s="189"/>
      <c r="U202" s="8"/>
    </row>
    <row r="203" spans="1:21" x14ac:dyDescent="0.25">
      <c r="A203" s="32"/>
      <c r="B203" s="38"/>
      <c r="C203" s="80" t="s">
        <v>6</v>
      </c>
      <c r="D203" s="114">
        <f>+'4.4. M LDI'!E203+'4.5. M L'!E203+'4.6. M M'!E203</f>
        <v>2866189.2002000017</v>
      </c>
      <c r="E203" s="115">
        <f>+'4.4. M LDI'!G203+'4.5. M L'!G203+'4.6. M M'!F203</f>
        <v>1111381.6519999958</v>
      </c>
      <c r="F203" s="212"/>
      <c r="G203" s="32"/>
      <c r="H203" s="189"/>
      <c r="I203" s="189"/>
      <c r="U203" s="8"/>
    </row>
    <row r="204" spans="1:21" x14ac:dyDescent="0.25">
      <c r="A204" s="32"/>
      <c r="B204" s="38"/>
      <c r="C204" s="80" t="s">
        <v>7</v>
      </c>
      <c r="D204" s="114">
        <f>+'4.4. M LDI'!E204+'4.5. M L'!E204+'4.6. M M'!E204</f>
        <v>2744458.0322499918</v>
      </c>
      <c r="E204" s="115">
        <f>+'4.4. M LDI'!G204+'4.5. M L'!G204+'4.6. M M'!F204</f>
        <v>1036788.6999999954</v>
      </c>
      <c r="F204" s="212"/>
      <c r="G204" s="32"/>
      <c r="H204" s="189"/>
      <c r="I204" s="189"/>
      <c r="U204" s="8"/>
    </row>
    <row r="205" spans="1:21" x14ac:dyDescent="0.25">
      <c r="A205" s="32"/>
      <c r="B205" s="38"/>
      <c r="C205" s="80" t="s">
        <v>8</v>
      </c>
      <c r="D205" s="114">
        <f>+'4.4. M LDI'!E205+'4.5. M L'!E205+'4.6. M M'!E205</f>
        <v>2810878.5600166684</v>
      </c>
      <c r="E205" s="115">
        <f>+'4.4. M LDI'!G205+'4.5. M L'!G205+'4.6. M M'!F205</f>
        <v>1083915.8329999952</v>
      </c>
      <c r="F205" s="212"/>
      <c r="G205" s="32"/>
      <c r="H205" s="189"/>
      <c r="I205" s="189"/>
      <c r="U205" s="8"/>
    </row>
    <row r="206" spans="1:21" x14ac:dyDescent="0.25">
      <c r="A206" s="32"/>
      <c r="B206" s="38"/>
      <c r="C206" s="80" t="s">
        <v>9</v>
      </c>
      <c r="D206" s="114">
        <f>+'4.4. M LDI'!E206+'4.5. M L'!E206+'4.6. M M'!E206</f>
        <v>2809503.4228666672</v>
      </c>
      <c r="E206" s="115">
        <f>+'4.4. M LDI'!G206+'4.5. M L'!G206+'4.6. M M'!F206</f>
        <v>1095311.3089999969</v>
      </c>
      <c r="F206" s="212"/>
      <c r="G206" s="32"/>
      <c r="H206" s="189"/>
      <c r="I206" s="189"/>
      <c r="U206" s="8"/>
    </row>
    <row r="207" spans="1:21" x14ac:dyDescent="0.25">
      <c r="A207" s="32"/>
      <c r="B207" s="38"/>
      <c r="C207" s="80" t="s">
        <v>10</v>
      </c>
      <c r="D207" s="114">
        <f>+'4.4. M LDI'!E207+'4.5. M L'!E207+'4.6. M M'!E207</f>
        <v>2555368.2075333307</v>
      </c>
      <c r="E207" s="115">
        <f>+'4.4. M LDI'!G207+'4.5. M L'!G207+'4.6. M M'!F207</f>
        <v>1019788.1129999969</v>
      </c>
      <c r="F207" s="212"/>
      <c r="G207" s="32"/>
      <c r="H207" s="189"/>
      <c r="I207" s="189"/>
      <c r="U207" s="8"/>
    </row>
    <row r="208" spans="1:21" x14ac:dyDescent="0.25">
      <c r="A208" s="32"/>
      <c r="B208" s="38"/>
      <c r="C208" s="93" t="s">
        <v>11</v>
      </c>
      <c r="D208" s="114">
        <f>+'4.4. M LDI'!E208+'4.5. M L'!E208+'4.6. M M'!E208</f>
        <v>2840699.7600833313</v>
      </c>
      <c r="E208" s="115">
        <f>+'4.4. M LDI'!G208+'4.5. M L'!G208+'4.6. M M'!F208</f>
        <v>1124832.2099999993</v>
      </c>
      <c r="F208" s="212"/>
      <c r="G208" s="32"/>
      <c r="H208" s="189"/>
      <c r="I208" s="189"/>
      <c r="U208" s="8"/>
    </row>
    <row r="209" spans="1:21" x14ac:dyDescent="0.25">
      <c r="A209" s="32"/>
      <c r="B209" s="38"/>
      <c r="C209" s="93" t="s">
        <v>12</v>
      </c>
      <c r="D209" s="114">
        <f>+'4.4. M LDI'!E209+'4.5. M L'!E209+'4.6. M M'!E209</f>
        <v>2634840.1205166616</v>
      </c>
      <c r="E209" s="115">
        <f>+'4.4. M LDI'!G209+'4.5. M L'!G209+'4.6. M M'!F209</f>
        <v>1050547.1259999964</v>
      </c>
      <c r="F209" s="212"/>
      <c r="G209" s="32"/>
      <c r="H209" s="189"/>
      <c r="I209" s="189"/>
      <c r="U209" s="8"/>
    </row>
    <row r="210" spans="1:21" x14ac:dyDescent="0.25">
      <c r="A210" s="32"/>
      <c r="B210" s="38"/>
      <c r="C210" s="93" t="s">
        <v>13</v>
      </c>
      <c r="D210" s="114">
        <f>+'4.4. M LDI'!E210+'4.5. M L'!E210+'4.6. M M'!E210</f>
        <v>2732447.598666667</v>
      </c>
      <c r="E210" s="115">
        <f>+'4.4. M LDI'!G210+'4.5. M L'!G210+'4.6. M M'!F210</f>
        <v>1142334.2649999992</v>
      </c>
      <c r="F210" s="212"/>
      <c r="G210" s="32"/>
      <c r="H210" s="189"/>
      <c r="I210" s="189"/>
      <c r="U210" s="8"/>
    </row>
    <row r="211" spans="1:21" ht="13" thickBot="1" x14ac:dyDescent="0.3">
      <c r="A211" s="32"/>
      <c r="B211" s="39" t="s">
        <v>83</v>
      </c>
      <c r="C211" s="90"/>
      <c r="D211" s="116">
        <f>+'4.4. M LDI'!E211+'4.5. M L'!E211+'4.6. M M'!E211</f>
        <v>33043751.816433322</v>
      </c>
      <c r="E211" s="117">
        <f>+'4.4. M LDI'!G211+'4.5. M L'!G211+'4.6. M M'!F211</f>
        <v>15175522.390999973</v>
      </c>
      <c r="F211" s="32"/>
      <c r="G211" s="32"/>
      <c r="H211" s="189"/>
      <c r="I211" s="189"/>
      <c r="U211" s="8"/>
    </row>
    <row r="212" spans="1:21" x14ac:dyDescent="0.25">
      <c r="A212" s="32"/>
      <c r="B212" s="40">
        <v>2025</v>
      </c>
      <c r="C212" s="79" t="s">
        <v>2</v>
      </c>
      <c r="D212" s="120">
        <f>+'4.4. M LDI'!E212+'4.5. M L'!E212+'4.6. M M'!E212</f>
        <v>2604643.9298</v>
      </c>
      <c r="E212" s="121">
        <f>+'4.4. M LDI'!G212+'4.5. M L'!G212+'4.6. M M'!F212</f>
        <v>1028428.3189999977</v>
      </c>
      <c r="F212" s="32"/>
      <c r="G212" s="32"/>
      <c r="H212" s="189"/>
      <c r="I212" s="189"/>
      <c r="U212" s="8"/>
    </row>
    <row r="213" spans="1:21" x14ac:dyDescent="0.25">
      <c r="A213" s="32"/>
      <c r="B213" s="38"/>
      <c r="C213" s="80" t="s">
        <v>3</v>
      </c>
      <c r="D213" s="114">
        <f>+'4.4. M LDI'!E213+'4.5. M L'!E213+'4.6. M M'!E213</f>
        <v>2246111.631366665</v>
      </c>
      <c r="E213" s="115">
        <f>+'4.4. M LDI'!G213+'4.5. M L'!G213+'4.6. M M'!F213</f>
        <v>899919.47099999571</v>
      </c>
      <c r="F213" s="32"/>
      <c r="G213" s="32"/>
      <c r="H213" s="189"/>
      <c r="I213" s="189"/>
      <c r="U213" s="8"/>
    </row>
    <row r="214" spans="1:21" x14ac:dyDescent="0.25">
      <c r="A214" s="32"/>
      <c r="B214" s="38"/>
      <c r="C214" s="80" t="s">
        <v>4</v>
      </c>
      <c r="D214" s="114">
        <f>+'4.4. M LDI'!E214+'4.5. M L'!E214+'4.6. M M'!E214</f>
        <v>2679638.2355499985</v>
      </c>
      <c r="E214" s="115">
        <f>+'4.4. M LDI'!G214+'4.5. M L'!G214+'4.6. M M'!F214</f>
        <v>998294.78400000022</v>
      </c>
      <c r="F214" s="32"/>
      <c r="G214" s="32"/>
      <c r="H214" s="189"/>
      <c r="I214" s="189"/>
      <c r="U214" s="8"/>
    </row>
    <row r="215" spans="1:21" x14ac:dyDescent="0.25">
      <c r="A215" s="32"/>
      <c r="B215" s="38"/>
      <c r="C215" s="80" t="s">
        <v>5</v>
      </c>
      <c r="D215" s="114">
        <f>+'4.4. M LDI'!E215+'4.5. M L'!E215+'4.6. M M'!E215</f>
        <v>2545350.4480500016</v>
      </c>
      <c r="E215" s="115">
        <f>+'4.4. M LDI'!G215+'4.5. M L'!G215+'4.6. M M'!F215</f>
        <v>940748.58400000085</v>
      </c>
      <c r="F215" s="32"/>
      <c r="G215" s="32"/>
      <c r="H215" s="189"/>
      <c r="I215" s="189"/>
      <c r="U215" s="8"/>
    </row>
    <row r="216" spans="1:21" x14ac:dyDescent="0.25">
      <c r="A216" s="32"/>
      <c r="B216" s="38"/>
      <c r="C216" s="80" t="s">
        <v>6</v>
      </c>
      <c r="D216" s="114">
        <f>+'4.4. M LDI'!E216+'4.5. M L'!E216+'4.6. M M'!E216</f>
        <v>2538573.3441833346</v>
      </c>
      <c r="E216" s="115">
        <f>+'4.4. M LDI'!G216+'4.5. M L'!G216+'4.6. M M'!F216</f>
        <v>950229.81000000075</v>
      </c>
      <c r="F216" s="32"/>
      <c r="G216" s="32"/>
      <c r="H216" s="189"/>
      <c r="I216" s="189"/>
      <c r="U216" s="8"/>
    </row>
    <row r="217" spans="1:21" x14ac:dyDescent="0.25">
      <c r="A217" s="32"/>
      <c r="B217" s="38"/>
      <c r="C217" s="80" t="s">
        <v>7</v>
      </c>
      <c r="D217" s="114">
        <f>+'4.4. M LDI'!E217+'4.5. M L'!E217+'4.6. M M'!E217</f>
        <v>2419611.4050666676</v>
      </c>
      <c r="E217" s="115">
        <f>+'4.4. M LDI'!G217+'4.5. M L'!G217+'4.6. M M'!F217</f>
        <v>897627.31900000095</v>
      </c>
      <c r="F217" s="32"/>
      <c r="G217" s="32"/>
      <c r="H217" s="189"/>
      <c r="I217" s="189"/>
      <c r="U217" s="8"/>
    </row>
    <row r="218" spans="1:21" ht="13" thickBot="1" x14ac:dyDescent="0.3">
      <c r="A218" s="32"/>
      <c r="B218" s="39" t="s">
        <v>84</v>
      </c>
      <c r="C218" s="90"/>
      <c r="D218" s="116">
        <f>+'4.4. M LDI'!E218+'4.5. M L'!E218+'4.6. M M'!E218</f>
        <v>15033928.994016668</v>
      </c>
      <c r="E218" s="117">
        <f>+'4.4. M LDI'!G218+'4.5. M L'!G218+'4.6. M M'!F218</f>
        <v>5715248.2869999958</v>
      </c>
      <c r="F218" s="32"/>
      <c r="G218" s="32"/>
      <c r="H218" s="189"/>
      <c r="I218" s="189"/>
      <c r="U218" s="8"/>
    </row>
    <row r="219" spans="1:21" ht="13" thickBot="1" x14ac:dyDescent="0.3">
      <c r="A219" s="32"/>
      <c r="B219" s="51"/>
      <c r="C219" s="84"/>
      <c r="D219" s="108"/>
      <c r="E219" s="108"/>
      <c r="F219" s="12"/>
      <c r="G219" s="2"/>
      <c r="U219" s="8"/>
    </row>
    <row r="220" spans="1:21" ht="13" thickBot="1" x14ac:dyDescent="0.3">
      <c r="A220" s="32"/>
      <c r="B220" s="158" t="s">
        <v>85</v>
      </c>
      <c r="C220" s="159"/>
      <c r="D220" s="160">
        <f>D218/SUM(D199:D204)-1</f>
        <v>-9.7604067944356498E-2</v>
      </c>
      <c r="E220" s="161">
        <f>E218/SUM(E199:E204)-1</f>
        <v>-0.33994865867880941</v>
      </c>
      <c r="F220" s="12"/>
      <c r="G220" s="2"/>
      <c r="U220" s="8"/>
    </row>
    <row r="221" spans="1:21" x14ac:dyDescent="0.25">
      <c r="A221" s="32"/>
      <c r="B221" s="51"/>
      <c r="C221" s="5"/>
      <c r="D221" s="2"/>
      <c r="E221" s="2"/>
      <c r="F221" s="12"/>
      <c r="G221" s="2"/>
      <c r="H221" s="4"/>
      <c r="I221" s="4"/>
      <c r="J221" s="4"/>
      <c r="K221" s="4"/>
    </row>
    <row r="222" spans="1:21" x14ac:dyDescent="0.25">
      <c r="A222" s="12"/>
      <c r="B222" s="36" t="s">
        <v>18</v>
      </c>
      <c r="C222" s="12"/>
      <c r="D222" s="188"/>
      <c r="E222" s="157"/>
      <c r="F222" s="12"/>
      <c r="G222" s="2"/>
      <c r="H222" s="4"/>
      <c r="I222" s="4"/>
      <c r="J222" s="4"/>
      <c r="K222" s="4"/>
    </row>
    <row r="223" spans="1:21" x14ac:dyDescent="0.25">
      <c r="A223" s="12"/>
      <c r="B223" s="12"/>
      <c r="C223" s="12"/>
      <c r="D223" s="157"/>
      <c r="E223" s="85"/>
      <c r="F223" s="12"/>
      <c r="G223" s="2"/>
      <c r="H223" s="4"/>
      <c r="I223" s="4"/>
      <c r="J223" s="4"/>
      <c r="K223" s="4"/>
    </row>
    <row r="224" spans="1:21" x14ac:dyDescent="0.25">
      <c r="A224" s="12"/>
      <c r="B224" s="12"/>
      <c r="C224" s="12"/>
      <c r="D224" s="33"/>
      <c r="E224" s="12"/>
      <c r="F224" s="12"/>
      <c r="G224" s="2"/>
      <c r="H224" s="4"/>
      <c r="I224" s="4"/>
      <c r="J224" s="4"/>
      <c r="K224" s="4"/>
    </row>
    <row r="225" spans="1:11" x14ac:dyDescent="0.25">
      <c r="A225" s="12"/>
      <c r="B225" s="12"/>
      <c r="C225" s="12"/>
      <c r="D225" s="33"/>
      <c r="E225" s="12"/>
      <c r="F225" s="12"/>
      <c r="G225" s="2"/>
      <c r="H225" s="4"/>
      <c r="I225" s="4"/>
      <c r="J225" s="4"/>
      <c r="K225" s="4"/>
    </row>
    <row r="226" spans="1:11" x14ac:dyDescent="0.25">
      <c r="A226" s="12"/>
      <c r="B226" s="12"/>
      <c r="C226" s="12"/>
      <c r="D226" s="33"/>
      <c r="E226" s="12"/>
      <c r="F226" s="12"/>
      <c r="G226" s="2"/>
      <c r="H226" s="4"/>
      <c r="I226" s="4"/>
      <c r="J226" s="4"/>
      <c r="K226" s="4"/>
    </row>
    <row r="227" spans="1:11" x14ac:dyDescent="0.25">
      <c r="A227" s="12"/>
      <c r="B227" s="12"/>
      <c r="C227" s="12"/>
      <c r="D227" s="33"/>
      <c r="E227" s="12"/>
      <c r="F227" s="12"/>
      <c r="G227" s="2"/>
      <c r="H227" s="4"/>
      <c r="I227" s="4"/>
      <c r="J227" s="4"/>
      <c r="K227" s="4"/>
    </row>
    <row r="228" spans="1:11" x14ac:dyDescent="0.25">
      <c r="A228" s="12"/>
      <c r="B228" s="12"/>
      <c r="C228" s="12"/>
      <c r="D228" s="33"/>
      <c r="E228" s="12"/>
      <c r="F228" s="12"/>
      <c r="G228" s="2"/>
      <c r="H228" s="4"/>
      <c r="I228" s="4"/>
      <c r="J228" s="4"/>
      <c r="K228" s="4"/>
    </row>
    <row r="229" spans="1:11" x14ac:dyDescent="0.25">
      <c r="A229" s="12"/>
      <c r="B229" s="12"/>
      <c r="C229" s="12"/>
      <c r="D229" s="33"/>
      <c r="E229" s="12"/>
      <c r="F229" s="12"/>
      <c r="G229" s="2"/>
      <c r="H229" s="4"/>
      <c r="I229" s="4"/>
      <c r="J229" s="4"/>
      <c r="K229" s="4"/>
    </row>
    <row r="230" spans="1:11" x14ac:dyDescent="0.25">
      <c r="A230" s="12"/>
      <c r="B230" s="12"/>
      <c r="C230" s="12"/>
      <c r="D230" s="33"/>
      <c r="E230" s="12"/>
      <c r="F230" s="12"/>
      <c r="G230" s="2"/>
      <c r="H230" s="4"/>
      <c r="I230" s="4"/>
      <c r="J230" s="4"/>
      <c r="K230" s="4"/>
    </row>
    <row r="231" spans="1:11" x14ac:dyDescent="0.25">
      <c r="A231" s="12"/>
      <c r="B231" s="12"/>
      <c r="C231" s="12"/>
      <c r="D231" s="33"/>
      <c r="E231" s="12"/>
      <c r="F231" s="12"/>
      <c r="G231" s="2"/>
      <c r="H231" s="4"/>
      <c r="I231" s="4"/>
      <c r="J231" s="4"/>
      <c r="K231" s="4"/>
    </row>
    <row r="232" spans="1:11" x14ac:dyDescent="0.25">
      <c r="A232" s="12"/>
      <c r="B232" s="12"/>
      <c r="C232" s="12"/>
      <c r="D232" s="33"/>
      <c r="E232" s="12"/>
      <c r="F232" s="12"/>
      <c r="G232" s="2"/>
      <c r="H232" s="4"/>
      <c r="I232" s="4"/>
      <c r="J232" s="4"/>
      <c r="K232" s="4"/>
    </row>
    <row r="233" spans="1:11" x14ac:dyDescent="0.25">
      <c r="A233" s="12"/>
      <c r="B233" s="12"/>
      <c r="C233" s="12"/>
      <c r="D233" s="33"/>
      <c r="E233" s="12"/>
      <c r="F233" s="12"/>
      <c r="G233" s="2"/>
      <c r="H233" s="4"/>
      <c r="I233" s="4"/>
      <c r="J233" s="4"/>
      <c r="K233" s="4"/>
    </row>
    <row r="234" spans="1:11" x14ac:dyDescent="0.25">
      <c r="A234" s="12"/>
      <c r="B234" s="12"/>
      <c r="C234" s="12"/>
      <c r="D234" s="33"/>
      <c r="E234" s="12"/>
      <c r="F234" s="12"/>
      <c r="G234" s="2"/>
      <c r="H234" s="4"/>
      <c r="I234" s="4"/>
      <c r="J234" s="4"/>
      <c r="K234" s="4"/>
    </row>
    <row r="235" spans="1:11" x14ac:dyDescent="0.25">
      <c r="A235" s="12"/>
      <c r="B235" s="12"/>
      <c r="C235" s="12"/>
      <c r="D235" s="33"/>
      <c r="E235" s="12"/>
      <c r="F235" s="12"/>
      <c r="G235" s="2"/>
      <c r="H235" s="4"/>
      <c r="I235" s="4"/>
      <c r="J235" s="4"/>
      <c r="K235" s="4"/>
    </row>
    <row r="236" spans="1:11" x14ac:dyDescent="0.25">
      <c r="A236" s="12"/>
      <c r="B236" s="12"/>
      <c r="C236" s="12"/>
      <c r="D236" s="33"/>
      <c r="E236" s="12"/>
      <c r="F236" s="12"/>
      <c r="G236" s="2"/>
      <c r="H236" s="4"/>
      <c r="I236" s="4"/>
      <c r="J236" s="4"/>
      <c r="K236" s="4"/>
    </row>
    <row r="237" spans="1:11" x14ac:dyDescent="0.25">
      <c r="A237" s="12"/>
      <c r="B237" s="12"/>
      <c r="C237" s="12"/>
      <c r="D237" s="33"/>
      <c r="E237" s="12"/>
      <c r="F237" s="12"/>
      <c r="G237" s="2"/>
      <c r="H237" s="4"/>
      <c r="I237" s="4"/>
      <c r="J237" s="4"/>
      <c r="K237" s="4"/>
    </row>
    <row r="238" spans="1:11" x14ac:dyDescent="0.25">
      <c r="A238" s="12"/>
      <c r="B238" s="12"/>
      <c r="C238" s="12"/>
      <c r="D238" s="33"/>
      <c r="E238" s="12"/>
      <c r="F238" s="12"/>
      <c r="G238" s="2"/>
      <c r="H238" s="4"/>
      <c r="I238" s="4"/>
      <c r="J238" s="4"/>
      <c r="K238" s="4"/>
    </row>
    <row r="239" spans="1:11" x14ac:dyDescent="0.25">
      <c r="A239" s="12"/>
      <c r="B239" s="12"/>
      <c r="C239" s="12"/>
      <c r="D239" s="33"/>
      <c r="E239" s="12"/>
      <c r="F239" s="12"/>
      <c r="G239" s="2"/>
      <c r="H239" s="4"/>
      <c r="I239" s="4"/>
      <c r="J239" s="4"/>
      <c r="K239" s="4"/>
    </row>
    <row r="240" spans="1:11" x14ac:dyDescent="0.25">
      <c r="A240" s="12"/>
      <c r="B240" s="12"/>
      <c r="C240" s="12"/>
      <c r="D240" s="33"/>
      <c r="E240" s="12"/>
      <c r="F240" s="12"/>
      <c r="G240" s="2"/>
      <c r="H240" s="4"/>
      <c r="I240" s="4"/>
      <c r="J240" s="4"/>
      <c r="K240" s="4"/>
    </row>
    <row r="241" spans="1:6" x14ac:dyDescent="0.25">
      <c r="A241" s="12"/>
      <c r="B241" s="12"/>
      <c r="C241" s="12"/>
      <c r="D241" s="33"/>
      <c r="E241" s="12"/>
      <c r="F241" s="12"/>
    </row>
    <row r="242" spans="1:6" x14ac:dyDescent="0.25">
      <c r="A242" s="12"/>
      <c r="B242" s="12"/>
      <c r="C242" s="12"/>
      <c r="D242" s="33"/>
      <c r="E242" s="12"/>
      <c r="F242" s="12"/>
    </row>
    <row r="243" spans="1:6" x14ac:dyDescent="0.25">
      <c r="A243" s="12"/>
      <c r="B243" s="12"/>
      <c r="C243" s="12"/>
      <c r="D243" s="12"/>
      <c r="E243" s="12"/>
      <c r="F243" s="34"/>
    </row>
    <row r="244" spans="1:6" x14ac:dyDescent="0.25"/>
    <row r="337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</sheetData>
  <mergeCells count="11">
    <mergeCell ref="B13:C13"/>
    <mergeCell ref="B15:C15"/>
    <mergeCell ref="B14:C14"/>
    <mergeCell ref="B5:C5"/>
    <mergeCell ref="B12:C12"/>
    <mergeCell ref="B6:C6"/>
    <mergeCell ref="B7:C7"/>
    <mergeCell ref="B8:C8"/>
    <mergeCell ref="B9:C9"/>
    <mergeCell ref="B10:C10"/>
    <mergeCell ref="B11:C11"/>
  </mergeCells>
  <phoneticPr fontId="0" type="noConversion"/>
  <hyperlinks>
    <hyperlink ref="B4" location="Indice!A1" display="&lt;&lt; VOLVER" xr:uid="{00000000-0004-0000-0100-000000000000}"/>
    <hyperlink ref="B222" location="Indice!A1" display="&lt;&lt; VOLVER" xr:uid="{00000000-0004-0000-0100-000001000000}"/>
  </hyperlinks>
  <pageMargins left="0.75" right="0.75" top="1" bottom="1" header="0" footer="0"/>
  <pageSetup orientation="portrait" r:id="rId1"/>
  <headerFooter alignWithMargins="0"/>
  <ignoredErrors>
    <ignoredError sqref="E134:E145 E2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7"/>
  <sheetViews>
    <sheetView showGridLines="0" topLeftCell="A151" zoomScale="95" zoomScaleNormal="95" workbookViewId="0">
      <selection activeCell="M167" sqref="M167"/>
    </sheetView>
  </sheetViews>
  <sheetFormatPr baseColWidth="10" defaultColWidth="0" defaultRowHeight="13.15" customHeight="1" zeroHeight="1" x14ac:dyDescent="0.25"/>
  <cols>
    <col min="1" max="1" width="19" customWidth="1"/>
    <col min="2" max="2" width="17.1796875" customWidth="1"/>
    <col min="3" max="3" width="11.54296875" customWidth="1"/>
    <col min="4" max="6" width="12.453125" bestFit="1" customWidth="1"/>
    <col min="7" max="9" width="11.7265625" bestFit="1" customWidth="1"/>
    <col min="10" max="10" width="11.54296875" customWidth="1"/>
    <col min="11" max="13" width="11.7265625" bestFit="1" customWidth="1"/>
    <col min="14" max="16" width="11.54296875" customWidth="1"/>
    <col min="17" max="17" width="12.453125" bestFit="1" customWidth="1"/>
    <col min="18" max="20" width="11.54296875" customWidth="1"/>
    <col min="21" max="21" width="11.54296875" hidden="1" customWidth="1"/>
    <col min="22" max="16384" width="11.54296875" hidden="1"/>
  </cols>
  <sheetData>
    <row r="1" spans="2:19" ht="12.5" x14ac:dyDescent="0.25"/>
    <row r="2" spans="2:19" ht="12.5" x14ac:dyDescent="0.25"/>
    <row r="3" spans="2:19" ht="14" x14ac:dyDescent="0.3">
      <c r="B3" s="43" t="s">
        <v>69</v>
      </c>
      <c r="C3" s="18"/>
      <c r="D3" s="1"/>
      <c r="E3" s="31"/>
      <c r="F3" s="1"/>
    </row>
    <row r="4" spans="2:19" ht="14" x14ac:dyDescent="0.3">
      <c r="B4" s="43" t="s">
        <v>63</v>
      </c>
      <c r="C4" s="18"/>
      <c r="D4" s="1"/>
      <c r="E4" s="31"/>
      <c r="F4" s="1"/>
    </row>
    <row r="5" spans="2:19" ht="13" thickBot="1" x14ac:dyDescent="0.3"/>
    <row r="6" spans="2:19" ht="26.5" thickBot="1" x14ac:dyDescent="0.3">
      <c r="B6" s="201" t="s">
        <v>0</v>
      </c>
      <c r="C6" s="202" t="s">
        <v>1</v>
      </c>
      <c r="D6" s="190" t="s">
        <v>51</v>
      </c>
      <c r="E6" s="190" t="s">
        <v>53</v>
      </c>
      <c r="F6" s="190" t="s">
        <v>54</v>
      </c>
      <c r="G6" s="190" t="s">
        <v>55</v>
      </c>
      <c r="H6" s="190" t="s">
        <v>49</v>
      </c>
      <c r="I6" s="190" t="s">
        <v>56</v>
      </c>
      <c r="J6" s="190" t="s">
        <v>52</v>
      </c>
      <c r="K6" s="190" t="s">
        <v>57</v>
      </c>
      <c r="L6" s="190" t="s">
        <v>58</v>
      </c>
      <c r="M6" s="190" t="s">
        <v>50</v>
      </c>
      <c r="N6" s="190" t="s">
        <v>59</v>
      </c>
      <c r="O6" s="190" t="s">
        <v>77</v>
      </c>
      <c r="P6" s="190" t="s">
        <v>81</v>
      </c>
      <c r="Q6" s="190" t="s">
        <v>60</v>
      </c>
      <c r="R6" s="191" t="s">
        <v>61</v>
      </c>
    </row>
    <row r="7" spans="2:19" ht="13" x14ac:dyDescent="0.3">
      <c r="B7" s="192">
        <v>2013</v>
      </c>
      <c r="C7" s="193" t="s">
        <v>2</v>
      </c>
      <c r="D7" s="100">
        <f>+'4.4.1.M LDI_EMPR'!D7+'4.5.1.M L_EMPR'!D7+'4.6.1.M M_EMPR'!D7</f>
        <v>919101.6484333335</v>
      </c>
      <c r="E7" s="101">
        <f>+'4.4.1.M LDI_EMPR'!E7+'4.5.1.M L_EMPR'!E7+'4.6.1.M M_EMPR'!E7</f>
        <v>712727.43721666664</v>
      </c>
      <c r="F7" s="101">
        <f>+'4.4.1.M LDI_EMPR'!F7+'4.5.1.M L_EMPR'!F7+'4.6.1.M M_EMPR'!F7</f>
        <v>986925.38651666685</v>
      </c>
      <c r="G7" s="101">
        <f>+'4.4.1.M LDI_EMPR'!G7+'4.5.1.M L_EMPR'!G7+'4.6.1.M M_EMPR'!G7</f>
        <v>4823.0376833333339</v>
      </c>
      <c r="H7" s="101">
        <f>+'4.4.1.M LDI_EMPR'!H7+'4.5.1.M L_EMPR'!H7+'4.6.1.M M_EMPR'!H7</f>
        <v>9.2622666666666653</v>
      </c>
      <c r="I7" s="101">
        <f>+'4.4.1.M LDI_EMPR'!I7+'4.5.1.M L_EMPR'!I7+'4.6.1.M M_EMPR'!I7</f>
        <v>0</v>
      </c>
      <c r="J7" s="101">
        <f>+'4.5.1.M L_EMPR'!J7+'4.6.1.M M_EMPR'!J7</f>
        <v>0</v>
      </c>
      <c r="K7" s="101">
        <f>+'4.4.1.M LDI_EMPR'!J7+'4.5.1.M L_EMPR'!K7+'4.6.1.M M_EMPR'!K7</f>
        <v>0</v>
      </c>
      <c r="L7" s="101">
        <f>+'4.4.1.M LDI_EMPR'!K7+'4.5.1.M L_EMPR'!L7+'4.6.1.M M_EMPR'!L7</f>
        <v>10540.316249999996</v>
      </c>
      <c r="M7" s="101">
        <f>+'4.4.1.M LDI_EMPR'!L7+'4.5.1.M L_EMPR'!M7+'4.6.1.M M_EMPR'!M7</f>
        <v>452.63021666666657</v>
      </c>
      <c r="N7" s="101">
        <f>+'4.5.1.M L_EMPR'!N7+'4.6.1.M M_EMPR'!N7</f>
        <v>5.0923499999999988</v>
      </c>
      <c r="O7" s="101"/>
      <c r="P7" s="101"/>
      <c r="Q7" s="101">
        <f>+'4.4.1.M LDI_EMPR'!O7+'4.5.1.M L_EMPR'!Q7+'4.6.1.M M_EMPR'!Q7</f>
        <v>11062.123616666662</v>
      </c>
      <c r="R7" s="203">
        <f>SUM(D7:Q7)</f>
        <v>2645646.9345500004</v>
      </c>
      <c r="S7" s="103"/>
    </row>
    <row r="8" spans="2:19" ht="13" x14ac:dyDescent="0.3">
      <c r="B8" s="194"/>
      <c r="C8" s="195" t="s">
        <v>3</v>
      </c>
      <c r="D8" s="102">
        <f>+'4.4.1.M LDI_EMPR'!D8+'4.5.1.M L_EMPR'!D8+'4.6.1.M M_EMPR'!D8</f>
        <v>790592.45371666714</v>
      </c>
      <c r="E8" s="103">
        <f>+'4.4.1.M LDI_EMPR'!E8+'4.5.1.M L_EMPR'!E8+'4.6.1.M M_EMPR'!E8</f>
        <v>650141.87963333365</v>
      </c>
      <c r="F8" s="103">
        <f>+'4.4.1.M LDI_EMPR'!F8+'4.5.1.M L_EMPR'!F8+'4.6.1.M M_EMPR'!F8</f>
        <v>875560.77325000043</v>
      </c>
      <c r="G8" s="103">
        <f>+'4.4.1.M LDI_EMPR'!G8+'4.5.1.M L_EMPR'!G8+'4.6.1.M M_EMPR'!G8</f>
        <v>4531.4264833333327</v>
      </c>
      <c r="H8" s="103">
        <f>+'4.4.1.M LDI_EMPR'!H8+'4.5.1.M L_EMPR'!H8+'4.6.1.M M_EMPR'!H8</f>
        <v>14.92085</v>
      </c>
      <c r="I8" s="103">
        <f>+'4.4.1.M LDI_EMPR'!I8+'4.5.1.M L_EMPR'!I8+'4.6.1.M M_EMPR'!I8</f>
        <v>0</v>
      </c>
      <c r="J8" s="103">
        <f>+'4.5.1.M L_EMPR'!J8+'4.6.1.M M_EMPR'!J8</f>
        <v>0</v>
      </c>
      <c r="K8" s="103">
        <f>+'4.4.1.M LDI_EMPR'!J8+'4.5.1.M L_EMPR'!K8+'4.6.1.M M_EMPR'!K8</f>
        <v>0</v>
      </c>
      <c r="L8" s="103">
        <f>+'4.4.1.M LDI_EMPR'!K8+'4.5.1.M L_EMPR'!L8+'4.6.1.M M_EMPR'!L8</f>
        <v>9064.8003333333327</v>
      </c>
      <c r="M8" s="103">
        <f>+'4.4.1.M LDI_EMPR'!L8+'4.5.1.M L_EMPR'!M8+'4.6.1.M M_EMPR'!M8</f>
        <v>431.68066666666658</v>
      </c>
      <c r="N8" s="103">
        <f>+'4.5.1.M L_EMPR'!N8+'4.6.1.M M_EMPR'!N8</f>
        <v>5.3253833333333329</v>
      </c>
      <c r="O8" s="103"/>
      <c r="P8" s="103"/>
      <c r="Q8" s="103">
        <f>+'4.4.1.M LDI_EMPR'!O8+'4.5.1.M L_EMPR'!Q8+'4.6.1.M M_EMPR'!Q8</f>
        <v>9489.38576666667</v>
      </c>
      <c r="R8" s="203">
        <f t="shared" ref="R8:R71" si="0">SUM(D8:Q8)</f>
        <v>2339832.6460833345</v>
      </c>
      <c r="S8" s="103"/>
    </row>
    <row r="9" spans="2:19" ht="13" x14ac:dyDescent="0.3">
      <c r="B9" s="194"/>
      <c r="C9" s="195" t="s">
        <v>4</v>
      </c>
      <c r="D9" s="102">
        <f>+'4.4.1.M LDI_EMPR'!D9+'4.5.1.M L_EMPR'!D9+'4.6.1.M M_EMPR'!D9</f>
        <v>890760.2673666667</v>
      </c>
      <c r="E9" s="103">
        <f>+'4.4.1.M LDI_EMPR'!E9+'4.5.1.M L_EMPR'!E9+'4.6.1.M M_EMPR'!E9</f>
        <v>712390.70743333327</v>
      </c>
      <c r="F9" s="103">
        <f>+'4.4.1.M LDI_EMPR'!F9+'4.5.1.M L_EMPR'!F9+'4.6.1.M M_EMPR'!F9</f>
        <v>987984.01423333352</v>
      </c>
      <c r="G9" s="103">
        <f>+'4.4.1.M LDI_EMPR'!G9+'4.5.1.M L_EMPR'!G9+'4.6.1.M M_EMPR'!G9</f>
        <v>5174.1817333333329</v>
      </c>
      <c r="H9" s="103">
        <f>+'4.4.1.M LDI_EMPR'!H9+'4.5.1.M L_EMPR'!H9+'4.6.1.M M_EMPR'!H9</f>
        <v>21.811699999999998</v>
      </c>
      <c r="I9" s="103">
        <f>+'4.4.1.M LDI_EMPR'!I9+'4.5.1.M L_EMPR'!I9+'4.6.1.M M_EMPR'!I9</f>
        <v>0</v>
      </c>
      <c r="J9" s="103">
        <f>+'4.5.1.M L_EMPR'!J9+'4.6.1.M M_EMPR'!J9</f>
        <v>0</v>
      </c>
      <c r="K9" s="103">
        <f>+'4.4.1.M LDI_EMPR'!J9+'4.5.1.M L_EMPR'!K9+'4.6.1.M M_EMPR'!K9</f>
        <v>0</v>
      </c>
      <c r="L9" s="103">
        <f>+'4.4.1.M LDI_EMPR'!K9+'4.5.1.M L_EMPR'!L9+'4.6.1.M M_EMPR'!L9</f>
        <v>9941.139783333334</v>
      </c>
      <c r="M9" s="103">
        <f>+'4.4.1.M LDI_EMPR'!L9+'4.5.1.M L_EMPR'!M9+'4.6.1.M M_EMPR'!M9</f>
        <v>487.99955000000017</v>
      </c>
      <c r="N9" s="103">
        <f>+'4.5.1.M L_EMPR'!N9+'4.6.1.M M_EMPR'!N9</f>
        <v>5.2919333333333327</v>
      </c>
      <c r="O9" s="103"/>
      <c r="P9" s="103"/>
      <c r="Q9" s="103">
        <f>+'4.4.1.M LDI_EMPR'!O9+'4.5.1.M L_EMPR'!Q9+'4.6.1.M M_EMPR'!Q9</f>
        <v>10330.311150000005</v>
      </c>
      <c r="R9" s="203">
        <f t="shared" si="0"/>
        <v>2617095.7248833338</v>
      </c>
      <c r="S9" s="103"/>
    </row>
    <row r="10" spans="2:19" ht="13" x14ac:dyDescent="0.3">
      <c r="B10" s="196"/>
      <c r="C10" s="195" t="s">
        <v>5</v>
      </c>
      <c r="D10" s="102">
        <f>+'4.4.1.M LDI_EMPR'!D10+'4.5.1.M L_EMPR'!D10+'4.6.1.M M_EMPR'!D10</f>
        <v>873050.88055000047</v>
      </c>
      <c r="E10" s="103">
        <f>+'4.4.1.M LDI_EMPR'!E10+'4.5.1.M L_EMPR'!E10+'4.6.1.M M_EMPR'!E10</f>
        <v>655337.28863333317</v>
      </c>
      <c r="F10" s="103">
        <f>+'4.4.1.M LDI_EMPR'!F10+'4.5.1.M L_EMPR'!F10+'4.6.1.M M_EMPR'!F10</f>
        <v>975649.23641666677</v>
      </c>
      <c r="G10" s="103">
        <f>+'4.4.1.M LDI_EMPR'!G10+'4.5.1.M L_EMPR'!G10+'4.6.1.M M_EMPR'!G10</f>
        <v>5512.0700833333331</v>
      </c>
      <c r="H10" s="103">
        <f>+'4.4.1.M LDI_EMPR'!H10+'4.5.1.M L_EMPR'!H10+'4.6.1.M M_EMPR'!H10</f>
        <v>26.37521666666666</v>
      </c>
      <c r="I10" s="103">
        <f>+'4.4.1.M LDI_EMPR'!I10+'4.5.1.M L_EMPR'!I10+'4.6.1.M M_EMPR'!I10</f>
        <v>0</v>
      </c>
      <c r="J10" s="103">
        <f>+'4.5.1.M L_EMPR'!J10+'4.6.1.M M_EMPR'!J10</f>
        <v>0</v>
      </c>
      <c r="K10" s="103">
        <f>+'4.4.1.M LDI_EMPR'!J10+'4.5.1.M L_EMPR'!K10+'4.6.1.M M_EMPR'!K10</f>
        <v>0</v>
      </c>
      <c r="L10" s="103">
        <f>+'4.4.1.M LDI_EMPR'!K10+'4.5.1.M L_EMPR'!L10+'4.6.1.M M_EMPR'!L10</f>
        <v>9546.2858333333352</v>
      </c>
      <c r="M10" s="103">
        <f>+'4.4.1.M LDI_EMPR'!L10+'4.5.1.M L_EMPR'!M10+'4.6.1.M M_EMPR'!M10</f>
        <v>538.9230666666665</v>
      </c>
      <c r="N10" s="103">
        <f>+'4.5.1.M L_EMPR'!N10+'4.6.1.M M_EMPR'!N10</f>
        <v>4.9184999999999999</v>
      </c>
      <c r="O10" s="103"/>
      <c r="P10" s="103"/>
      <c r="Q10" s="103">
        <f>+'4.4.1.M LDI_EMPR'!O10+'4.5.1.M L_EMPR'!Q10+'4.6.1.M M_EMPR'!Q10</f>
        <v>11628.585016666662</v>
      </c>
      <c r="R10" s="203">
        <f t="shared" si="0"/>
        <v>2531294.5633166665</v>
      </c>
      <c r="S10" s="103"/>
    </row>
    <row r="11" spans="2:19" ht="13" x14ac:dyDescent="0.3">
      <c r="B11" s="194"/>
      <c r="C11" s="195" t="s">
        <v>6</v>
      </c>
      <c r="D11" s="102">
        <f>+'4.4.1.M LDI_EMPR'!D11+'4.5.1.M L_EMPR'!D11+'4.6.1.M M_EMPR'!D11</f>
        <v>882648.69755000016</v>
      </c>
      <c r="E11" s="103">
        <f>+'4.4.1.M LDI_EMPR'!E11+'4.5.1.M L_EMPR'!E11+'4.6.1.M M_EMPR'!E11</f>
        <v>639995.69443333359</v>
      </c>
      <c r="F11" s="103">
        <f>+'4.4.1.M LDI_EMPR'!F11+'4.5.1.M L_EMPR'!F11+'4.6.1.M M_EMPR'!F11</f>
        <v>977575.43506666645</v>
      </c>
      <c r="G11" s="103">
        <f>+'4.4.1.M LDI_EMPR'!G11+'4.5.1.M L_EMPR'!G11+'4.6.1.M M_EMPR'!G11</f>
        <v>5946.9654666666675</v>
      </c>
      <c r="H11" s="103">
        <f>+'4.4.1.M LDI_EMPR'!H11+'4.5.1.M L_EMPR'!H11+'4.6.1.M M_EMPR'!H11</f>
        <v>28.234183333333331</v>
      </c>
      <c r="I11" s="103">
        <f>+'4.4.1.M LDI_EMPR'!I11+'4.5.1.M L_EMPR'!I11+'4.6.1.M M_EMPR'!I11</f>
        <v>0</v>
      </c>
      <c r="J11" s="103">
        <f>+'4.5.1.M L_EMPR'!J11+'4.6.1.M M_EMPR'!J11</f>
        <v>0</v>
      </c>
      <c r="K11" s="103">
        <f>+'4.4.1.M LDI_EMPR'!J11+'4.5.1.M L_EMPR'!K11+'4.6.1.M M_EMPR'!K11</f>
        <v>0</v>
      </c>
      <c r="L11" s="103">
        <f>+'4.4.1.M LDI_EMPR'!K11+'4.5.1.M L_EMPR'!L11+'4.6.1.M M_EMPR'!L11</f>
        <v>9465.6776166666677</v>
      </c>
      <c r="M11" s="103">
        <f>+'4.4.1.M LDI_EMPR'!L11+'4.5.1.M L_EMPR'!M11+'4.6.1.M M_EMPR'!M11</f>
        <v>568.63611666666668</v>
      </c>
      <c r="N11" s="103">
        <f>+'4.5.1.M L_EMPR'!N11+'4.6.1.M M_EMPR'!N11</f>
        <v>5.4182666666666668</v>
      </c>
      <c r="O11" s="103"/>
      <c r="P11" s="103"/>
      <c r="Q11" s="103">
        <f>+'4.4.1.M LDI_EMPR'!O11+'4.5.1.M L_EMPR'!Q11+'4.6.1.M M_EMPR'!Q11</f>
        <v>13767.394699999997</v>
      </c>
      <c r="R11" s="203">
        <f t="shared" si="0"/>
        <v>2530002.1534000002</v>
      </c>
      <c r="S11" s="103"/>
    </row>
    <row r="12" spans="2:19" ht="13" x14ac:dyDescent="0.3">
      <c r="B12" s="194"/>
      <c r="C12" s="195" t="s">
        <v>7</v>
      </c>
      <c r="D12" s="102">
        <f>+'4.4.1.M LDI_EMPR'!D12+'4.5.1.M L_EMPR'!D12+'4.6.1.M M_EMPR'!D12</f>
        <v>845374.07155000023</v>
      </c>
      <c r="E12" s="103">
        <f>+'4.4.1.M LDI_EMPR'!E12+'4.5.1.M L_EMPR'!E12+'4.6.1.M M_EMPR'!E12</f>
        <v>608045.89091666671</v>
      </c>
      <c r="F12" s="103">
        <f>+'4.4.1.M LDI_EMPR'!F12+'4.5.1.M L_EMPR'!F12+'4.6.1.M M_EMPR'!F12</f>
        <v>937982.46914999979</v>
      </c>
      <c r="G12" s="103">
        <f>+'4.4.1.M LDI_EMPR'!G12+'4.5.1.M L_EMPR'!G12+'4.6.1.M M_EMPR'!G12</f>
        <v>5936.3548999999985</v>
      </c>
      <c r="H12" s="103">
        <f>+'4.4.1.M LDI_EMPR'!H12+'4.5.1.M L_EMPR'!H12+'4.6.1.M M_EMPR'!H12</f>
        <v>33.745100000000001</v>
      </c>
      <c r="I12" s="103">
        <f>+'4.4.1.M LDI_EMPR'!I12+'4.5.1.M L_EMPR'!I12+'4.6.1.M M_EMPR'!I12</f>
        <v>0</v>
      </c>
      <c r="J12" s="103">
        <f>+'4.5.1.M L_EMPR'!J12+'4.6.1.M M_EMPR'!J12</f>
        <v>0</v>
      </c>
      <c r="K12" s="103">
        <f>+'4.4.1.M LDI_EMPR'!J12+'4.5.1.M L_EMPR'!K12+'4.6.1.M M_EMPR'!K12</f>
        <v>0</v>
      </c>
      <c r="L12" s="103">
        <f>+'4.4.1.M LDI_EMPR'!K12+'4.5.1.M L_EMPR'!L12+'4.6.1.M M_EMPR'!L12</f>
        <v>9240.6200333333327</v>
      </c>
      <c r="M12" s="103">
        <f>+'4.4.1.M LDI_EMPR'!L12+'4.5.1.M L_EMPR'!M12+'4.6.1.M M_EMPR'!M12</f>
        <v>580.60651666666683</v>
      </c>
      <c r="N12" s="103">
        <f>+'4.5.1.M L_EMPR'!N12+'4.6.1.M M_EMPR'!N12</f>
        <v>6.8810000000000002</v>
      </c>
      <c r="O12" s="103"/>
      <c r="P12" s="103"/>
      <c r="Q12" s="103">
        <f>+'4.4.1.M LDI_EMPR'!O12+'4.5.1.M L_EMPR'!Q12+'4.6.1.M M_EMPR'!Q12</f>
        <v>14633.235749999998</v>
      </c>
      <c r="R12" s="203">
        <f t="shared" si="0"/>
        <v>2421833.8749166671</v>
      </c>
      <c r="S12" s="103"/>
    </row>
    <row r="13" spans="2:19" ht="13" x14ac:dyDescent="0.3">
      <c r="B13" s="194"/>
      <c r="C13" s="195" t="s">
        <v>8</v>
      </c>
      <c r="D13" s="102">
        <f>+'4.4.1.M LDI_EMPR'!D13+'4.5.1.M L_EMPR'!D13+'4.6.1.M M_EMPR'!D13</f>
        <v>869457.13806666643</v>
      </c>
      <c r="E13" s="103">
        <f>+'4.4.1.M LDI_EMPR'!E13+'4.5.1.M L_EMPR'!E13+'4.6.1.M M_EMPR'!E13</f>
        <v>617191.76144999999</v>
      </c>
      <c r="F13" s="103">
        <f>+'4.4.1.M LDI_EMPR'!F13+'4.5.1.M L_EMPR'!F13+'4.6.1.M M_EMPR'!F13</f>
        <v>972777.46593333362</v>
      </c>
      <c r="G13" s="103">
        <f>+'4.4.1.M LDI_EMPR'!G13+'4.5.1.M L_EMPR'!G13+'4.6.1.M M_EMPR'!G13</f>
        <v>6678.8065833333339</v>
      </c>
      <c r="H13" s="103">
        <f>+'4.4.1.M LDI_EMPR'!H13+'4.5.1.M L_EMPR'!H13+'4.6.1.M M_EMPR'!H13</f>
        <v>42.024233333333335</v>
      </c>
      <c r="I13" s="103">
        <f>+'4.4.1.M LDI_EMPR'!I13+'4.5.1.M L_EMPR'!I13+'4.6.1.M M_EMPR'!I13</f>
        <v>1.8756333333333335</v>
      </c>
      <c r="J13" s="103">
        <f>+'4.5.1.M L_EMPR'!J13+'4.6.1.M M_EMPR'!J13</f>
        <v>0</v>
      </c>
      <c r="K13" s="103">
        <f>+'4.4.1.M LDI_EMPR'!J13+'4.5.1.M L_EMPR'!K13+'4.6.1.M M_EMPR'!K13</f>
        <v>0</v>
      </c>
      <c r="L13" s="103">
        <f>+'4.4.1.M LDI_EMPR'!K13+'4.5.1.M L_EMPR'!L13+'4.6.1.M M_EMPR'!L13</f>
        <v>9422.7324999999983</v>
      </c>
      <c r="M13" s="103">
        <f>+'4.4.1.M LDI_EMPR'!L13+'4.5.1.M L_EMPR'!M13+'4.6.1.M M_EMPR'!M13</f>
        <v>656.11356666666666</v>
      </c>
      <c r="N13" s="103">
        <f>+'4.5.1.M L_EMPR'!N13+'4.6.1.M M_EMPR'!N13</f>
        <v>6.6853333333333342</v>
      </c>
      <c r="O13" s="103"/>
      <c r="P13" s="103"/>
      <c r="Q13" s="103">
        <f>+'4.4.1.M LDI_EMPR'!O13+'4.5.1.M L_EMPR'!Q13+'4.6.1.M M_EMPR'!Q13</f>
        <v>15844.183149999993</v>
      </c>
      <c r="R13" s="203">
        <f t="shared" si="0"/>
        <v>2492078.78645</v>
      </c>
      <c r="S13" s="103"/>
    </row>
    <row r="14" spans="2:19" ht="13" x14ac:dyDescent="0.3">
      <c r="B14" s="194"/>
      <c r="C14" s="195" t="s">
        <v>9</v>
      </c>
      <c r="D14" s="102">
        <f>+'4.4.1.M LDI_EMPR'!D14+'4.5.1.M L_EMPR'!D14+'4.6.1.M M_EMPR'!D14</f>
        <v>879745.67624999979</v>
      </c>
      <c r="E14" s="103">
        <f>+'4.4.1.M LDI_EMPR'!E14+'4.5.1.M L_EMPR'!E14+'4.6.1.M M_EMPR'!E14</f>
        <v>602336.66214999999</v>
      </c>
      <c r="F14" s="103">
        <f>+'4.4.1.M LDI_EMPR'!F14+'4.5.1.M L_EMPR'!F14+'4.6.1.M M_EMPR'!F14</f>
        <v>983386.60653333308</v>
      </c>
      <c r="G14" s="103">
        <f>+'4.4.1.M LDI_EMPR'!G14+'4.5.1.M L_EMPR'!G14+'4.6.1.M M_EMPR'!G14</f>
        <v>7158.6303999999991</v>
      </c>
      <c r="H14" s="103">
        <f>+'4.4.1.M LDI_EMPR'!H14+'4.5.1.M L_EMPR'!H14+'4.6.1.M M_EMPR'!H14</f>
        <v>53.244050000000001</v>
      </c>
      <c r="I14" s="103">
        <f>+'4.4.1.M LDI_EMPR'!I14+'4.5.1.M L_EMPR'!I14+'4.6.1.M M_EMPR'!I14</f>
        <v>34.58056666666667</v>
      </c>
      <c r="J14" s="103">
        <f>+'4.5.1.M L_EMPR'!J14+'4.6.1.M M_EMPR'!J14</f>
        <v>0</v>
      </c>
      <c r="K14" s="103">
        <f>+'4.4.1.M LDI_EMPR'!J14+'4.5.1.M L_EMPR'!K14+'4.6.1.M M_EMPR'!K14</f>
        <v>0</v>
      </c>
      <c r="L14" s="103">
        <f>+'4.4.1.M LDI_EMPR'!K14+'4.5.1.M L_EMPR'!L14+'4.6.1.M M_EMPR'!L14</f>
        <v>9527.9868833333348</v>
      </c>
      <c r="M14" s="103">
        <f>+'4.4.1.M LDI_EMPR'!L14+'4.5.1.M L_EMPR'!M14+'4.6.1.M M_EMPR'!M14</f>
        <v>671.16710000000023</v>
      </c>
      <c r="N14" s="103">
        <f>+'4.5.1.M L_EMPR'!N14+'4.6.1.M M_EMPR'!N14</f>
        <v>6.6875333333333327</v>
      </c>
      <c r="O14" s="103"/>
      <c r="P14" s="103"/>
      <c r="Q14" s="103">
        <f>+'4.4.1.M LDI_EMPR'!O14+'4.5.1.M L_EMPR'!Q14+'4.6.1.M M_EMPR'!Q14</f>
        <v>16314.864716666669</v>
      </c>
      <c r="R14" s="203">
        <f t="shared" si="0"/>
        <v>2499236.1061833333</v>
      </c>
      <c r="S14" s="103"/>
    </row>
    <row r="15" spans="2:19" ht="13" x14ac:dyDescent="0.3">
      <c r="B15" s="194"/>
      <c r="C15" s="195" t="s">
        <v>10</v>
      </c>
      <c r="D15" s="102">
        <f>+'4.4.1.M LDI_EMPR'!D15+'4.5.1.M L_EMPR'!D15+'4.6.1.M M_EMPR'!D15</f>
        <v>799485.55296666699</v>
      </c>
      <c r="E15" s="103">
        <f>+'4.4.1.M LDI_EMPR'!E15+'4.5.1.M L_EMPR'!E15+'4.6.1.M M_EMPR'!E15</f>
        <v>555380.12390000001</v>
      </c>
      <c r="F15" s="103">
        <f>+'4.4.1.M LDI_EMPR'!F15+'4.5.1.M L_EMPR'!F15+'4.6.1.M M_EMPR'!F15</f>
        <v>912085.850316667</v>
      </c>
      <c r="G15" s="103">
        <f>+'4.4.1.M LDI_EMPR'!G15+'4.5.1.M L_EMPR'!G15+'4.6.1.M M_EMPR'!G15</f>
        <v>7339.2611000000015</v>
      </c>
      <c r="H15" s="103">
        <f>+'4.4.1.M LDI_EMPR'!H15+'4.5.1.M L_EMPR'!H15+'4.6.1.M M_EMPR'!H15</f>
        <v>60.318166666666684</v>
      </c>
      <c r="I15" s="103">
        <f>+'4.4.1.M LDI_EMPR'!I15+'4.5.1.M L_EMPR'!I15+'4.6.1.M M_EMPR'!I15</f>
        <v>80.588283333333337</v>
      </c>
      <c r="J15" s="103">
        <f>+'4.5.1.M L_EMPR'!J15+'4.6.1.M M_EMPR'!J15</f>
        <v>0</v>
      </c>
      <c r="K15" s="103">
        <f>+'4.4.1.M LDI_EMPR'!J15+'4.5.1.M L_EMPR'!K15+'4.6.1.M M_EMPR'!K15</f>
        <v>0</v>
      </c>
      <c r="L15" s="103">
        <f>+'4.4.1.M LDI_EMPR'!K15+'4.5.1.M L_EMPR'!L15+'4.6.1.M M_EMPR'!L15</f>
        <v>8811.6286500000006</v>
      </c>
      <c r="M15" s="103">
        <f>+'4.4.1.M LDI_EMPR'!L15+'4.5.1.M L_EMPR'!M15+'4.6.1.M M_EMPR'!M15</f>
        <v>637.08950000000027</v>
      </c>
      <c r="N15" s="103">
        <f>+'4.5.1.M L_EMPR'!N15+'4.6.1.M M_EMPR'!N15</f>
        <v>6.8810000000000002</v>
      </c>
      <c r="O15" s="103"/>
      <c r="P15" s="103"/>
      <c r="Q15" s="103">
        <f>+'4.4.1.M LDI_EMPR'!O15+'4.5.1.M L_EMPR'!Q15+'4.6.1.M M_EMPR'!Q15</f>
        <v>15927.545433333329</v>
      </c>
      <c r="R15" s="203">
        <f t="shared" si="0"/>
        <v>2299814.8393166666</v>
      </c>
      <c r="S15" s="103"/>
    </row>
    <row r="16" spans="2:19" ht="13" x14ac:dyDescent="0.3">
      <c r="B16" s="194"/>
      <c r="C16" s="195" t="s">
        <v>11</v>
      </c>
      <c r="D16" s="102">
        <f>+'4.4.1.M LDI_EMPR'!D16+'4.5.1.M L_EMPR'!D16+'4.6.1.M M_EMPR'!D16</f>
        <v>864537.24878333323</v>
      </c>
      <c r="E16" s="103">
        <f>+'4.4.1.M LDI_EMPR'!E16+'4.5.1.M L_EMPR'!E16+'4.6.1.M M_EMPR'!E16</f>
        <v>594905.20763333351</v>
      </c>
      <c r="F16" s="103">
        <f>+'4.4.1.M LDI_EMPR'!F16+'4.5.1.M L_EMPR'!F16+'4.6.1.M M_EMPR'!F16</f>
        <v>1000759.8744499999</v>
      </c>
      <c r="G16" s="103">
        <f>+'4.4.1.M LDI_EMPR'!G16+'4.5.1.M L_EMPR'!G16+'4.6.1.M M_EMPR'!G16</f>
        <v>8318.5856833333328</v>
      </c>
      <c r="H16" s="103">
        <f>+'4.4.1.M LDI_EMPR'!H16+'4.5.1.M L_EMPR'!H16+'4.6.1.M M_EMPR'!H16</f>
        <v>36.02878333333333</v>
      </c>
      <c r="I16" s="103">
        <f>+'4.4.1.M LDI_EMPR'!I16+'4.5.1.M L_EMPR'!I16+'4.6.1.M M_EMPR'!I16</f>
        <v>216.43304999999998</v>
      </c>
      <c r="J16" s="103">
        <f>+'4.5.1.M L_EMPR'!J16+'4.6.1.M M_EMPR'!J16</f>
        <v>0</v>
      </c>
      <c r="K16" s="103">
        <f>+'4.4.1.M LDI_EMPR'!J16+'4.5.1.M L_EMPR'!K16+'4.6.1.M M_EMPR'!K16</f>
        <v>0</v>
      </c>
      <c r="L16" s="103">
        <f>+'4.4.1.M LDI_EMPR'!K16+'4.5.1.M L_EMPR'!L16+'4.6.1.M M_EMPR'!L16</f>
        <v>9272.2681333333348</v>
      </c>
      <c r="M16" s="103">
        <f>+'4.4.1.M LDI_EMPR'!L16+'4.5.1.M L_EMPR'!M16+'4.6.1.M M_EMPR'!M16</f>
        <v>811.51473333333342</v>
      </c>
      <c r="N16" s="103">
        <f>+'4.5.1.M L_EMPR'!N16+'4.6.1.M M_EMPR'!N16</f>
        <v>21.329216666666667</v>
      </c>
      <c r="O16" s="103"/>
      <c r="P16" s="103"/>
      <c r="Q16" s="103">
        <f>+'4.4.1.M LDI_EMPR'!O16+'4.5.1.M L_EMPR'!Q16+'4.6.1.M M_EMPR'!Q16</f>
        <v>17533.314216666669</v>
      </c>
      <c r="R16" s="203">
        <f t="shared" si="0"/>
        <v>2496411.8046833333</v>
      </c>
      <c r="S16" s="103"/>
    </row>
    <row r="17" spans="2:19" ht="13" x14ac:dyDescent="0.3">
      <c r="B17" s="194"/>
      <c r="C17" s="195" t="s">
        <v>12</v>
      </c>
      <c r="D17" s="102">
        <f>+'4.4.1.M LDI_EMPR'!D17+'4.5.1.M L_EMPR'!D17+'4.6.1.M M_EMPR'!D17</f>
        <v>826216.96094999975</v>
      </c>
      <c r="E17" s="103">
        <f>+'4.4.1.M LDI_EMPR'!E17+'4.5.1.M L_EMPR'!E17+'4.6.1.M M_EMPR'!E17</f>
        <v>561918.3888833333</v>
      </c>
      <c r="F17" s="103">
        <f>+'4.4.1.M LDI_EMPR'!F17+'4.5.1.M L_EMPR'!F17+'4.6.1.M M_EMPR'!F17</f>
        <v>961266.6138333329</v>
      </c>
      <c r="G17" s="103">
        <f>+'4.4.1.M LDI_EMPR'!G17+'4.5.1.M L_EMPR'!G17+'4.6.1.M M_EMPR'!G17</f>
        <v>8204.6564333333336</v>
      </c>
      <c r="H17" s="103">
        <f>+'4.4.1.M LDI_EMPR'!H17+'4.5.1.M L_EMPR'!H17+'4.6.1.M M_EMPR'!H17</f>
        <v>98.477099999999979</v>
      </c>
      <c r="I17" s="103">
        <f>+'4.4.1.M LDI_EMPR'!I17+'4.5.1.M L_EMPR'!I17+'4.6.1.M M_EMPR'!I17</f>
        <v>320.15976666666671</v>
      </c>
      <c r="J17" s="103">
        <f>+'4.5.1.M L_EMPR'!J17+'4.6.1.M M_EMPR'!J17</f>
        <v>0</v>
      </c>
      <c r="K17" s="103">
        <f>+'4.4.1.M LDI_EMPR'!J17+'4.5.1.M L_EMPR'!K17+'4.6.1.M M_EMPR'!K17</f>
        <v>0</v>
      </c>
      <c r="L17" s="103">
        <f>+'4.4.1.M LDI_EMPR'!K17+'4.5.1.M L_EMPR'!L17+'4.6.1.M M_EMPR'!L17</f>
        <v>8534.6754666666675</v>
      </c>
      <c r="M17" s="103">
        <f>+'4.4.1.M LDI_EMPR'!L17+'4.5.1.M L_EMPR'!M17+'4.6.1.M M_EMPR'!M17</f>
        <v>830.75559999999996</v>
      </c>
      <c r="N17" s="103">
        <f>+'4.5.1.M L_EMPR'!N17+'4.6.1.M M_EMPR'!N17</f>
        <v>24.01455</v>
      </c>
      <c r="O17" s="103"/>
      <c r="P17" s="103"/>
      <c r="Q17" s="103">
        <f>+'4.4.1.M LDI_EMPR'!O17+'4.5.1.M L_EMPR'!Q17+'4.6.1.M M_EMPR'!Q17</f>
        <v>16889.992400000003</v>
      </c>
      <c r="R17" s="203">
        <f t="shared" si="0"/>
        <v>2384304.6949833315</v>
      </c>
      <c r="S17" s="103"/>
    </row>
    <row r="18" spans="2:19" ht="13.5" thickBot="1" x14ac:dyDescent="0.35">
      <c r="B18" s="194"/>
      <c r="C18" s="195" t="s">
        <v>13</v>
      </c>
      <c r="D18" s="104">
        <f>+'4.4.1.M LDI_EMPR'!D18+'4.5.1.M L_EMPR'!D18+'4.6.1.M M_EMPR'!D18</f>
        <v>870215.22388333338</v>
      </c>
      <c r="E18" s="105">
        <f>+'4.4.1.M LDI_EMPR'!E18+'4.5.1.M L_EMPR'!E18+'4.6.1.M M_EMPR'!E18</f>
        <v>574439.11211666674</v>
      </c>
      <c r="F18" s="105">
        <f>+'4.4.1.M LDI_EMPR'!F18+'4.5.1.M L_EMPR'!F18+'4.6.1.M M_EMPR'!F18</f>
        <v>1007929.5887999996</v>
      </c>
      <c r="G18" s="105">
        <f>+'4.4.1.M LDI_EMPR'!G18+'4.5.1.M L_EMPR'!G18+'4.6.1.M M_EMPR'!G18</f>
        <v>8997.772916666665</v>
      </c>
      <c r="H18" s="105">
        <f>+'4.4.1.M LDI_EMPR'!H18+'4.5.1.M L_EMPR'!H18+'4.6.1.M M_EMPR'!H18</f>
        <v>79.094250000000002</v>
      </c>
      <c r="I18" s="105">
        <f>+'4.4.1.M LDI_EMPR'!I18+'4.5.1.M L_EMPR'!I18+'4.6.1.M M_EMPR'!I18</f>
        <v>1466.1330500000001</v>
      </c>
      <c r="J18" s="105">
        <f>+'4.5.1.M L_EMPR'!J18+'4.6.1.M M_EMPR'!J18</f>
        <v>0</v>
      </c>
      <c r="K18" s="105">
        <f>+'4.4.1.M LDI_EMPR'!J18+'4.5.1.M L_EMPR'!K18+'4.6.1.M M_EMPR'!K18</f>
        <v>0</v>
      </c>
      <c r="L18" s="105">
        <f>+'4.4.1.M LDI_EMPR'!K18+'4.5.1.M L_EMPR'!L18+'4.6.1.M M_EMPR'!L18</f>
        <v>8793.6222333333353</v>
      </c>
      <c r="M18" s="105">
        <f>+'4.4.1.M LDI_EMPR'!L18+'4.5.1.M L_EMPR'!M18+'4.6.1.M M_EMPR'!M18</f>
        <v>916.58634999999992</v>
      </c>
      <c r="N18" s="105">
        <f>+'4.5.1.M L_EMPR'!N18+'4.6.1.M M_EMPR'!N18</f>
        <v>24.274133333333335</v>
      </c>
      <c r="O18" s="105"/>
      <c r="P18" s="105"/>
      <c r="Q18" s="105">
        <f>+'4.4.1.M LDI_EMPR'!O18+'4.5.1.M L_EMPR'!Q18+'4.6.1.M M_EMPR'!Q18</f>
        <v>18074.258366666672</v>
      </c>
      <c r="R18" s="204">
        <f t="shared" si="0"/>
        <v>2490935.6661</v>
      </c>
      <c r="S18" s="103"/>
    </row>
    <row r="19" spans="2:19" ht="13" x14ac:dyDescent="0.3">
      <c r="B19" s="192">
        <v>2014</v>
      </c>
      <c r="C19" s="193" t="s">
        <v>2</v>
      </c>
      <c r="D19" s="100">
        <f>+'4.4.1.M LDI_EMPR'!D19+'4.5.1.M L_EMPR'!D19+'4.6.1.M M_EMPR'!D19</f>
        <v>838023.53011666681</v>
      </c>
      <c r="E19" s="101">
        <f>+'4.4.1.M LDI_EMPR'!E19+'4.5.1.M L_EMPR'!E19+'4.6.1.M M_EMPR'!E19</f>
        <v>545477.07496666675</v>
      </c>
      <c r="F19" s="101">
        <f>+'4.4.1.M LDI_EMPR'!F19+'4.5.1.M L_EMPR'!F19+'4.6.1.M M_EMPR'!F19</f>
        <v>981372.13083333359</v>
      </c>
      <c r="G19" s="101">
        <f>+'4.4.1.M LDI_EMPR'!G19+'4.5.1.M L_EMPR'!G19+'4.6.1.M M_EMPR'!G19</f>
        <v>8665.3884666666672</v>
      </c>
      <c r="H19" s="101">
        <f>+'4.4.1.M LDI_EMPR'!H19+'4.5.1.M L_EMPR'!H19+'4.6.1.M M_EMPR'!H19</f>
        <v>614.59073333333379</v>
      </c>
      <c r="I19" s="101">
        <f>+'4.4.1.M LDI_EMPR'!I19+'4.5.1.M L_EMPR'!I19+'4.6.1.M M_EMPR'!I19</f>
        <v>1665.6050333333337</v>
      </c>
      <c r="J19" s="101">
        <f>+'4.5.1.M L_EMPR'!J19+'4.6.1.M M_EMPR'!J19</f>
        <v>0</v>
      </c>
      <c r="K19" s="101">
        <f>+'4.4.1.M LDI_EMPR'!J19+'4.5.1.M L_EMPR'!K19+'4.6.1.M M_EMPR'!K19</f>
        <v>0</v>
      </c>
      <c r="L19" s="101">
        <f>+'4.4.1.M LDI_EMPR'!K19+'4.5.1.M L_EMPR'!L19+'4.6.1.M M_EMPR'!L19</f>
        <v>8783.4347833333341</v>
      </c>
      <c r="M19" s="101">
        <f>+'4.4.1.M LDI_EMPR'!L19+'4.5.1.M L_EMPR'!M19+'4.6.1.M M_EMPR'!M19</f>
        <v>924.99479999999994</v>
      </c>
      <c r="N19" s="101">
        <f>+'4.5.1.M L_EMPR'!N19+'4.6.1.M M_EMPR'!N19</f>
        <v>12.747483333333333</v>
      </c>
      <c r="O19" s="101"/>
      <c r="P19" s="101"/>
      <c r="Q19" s="101">
        <f>+'4.4.1.M LDI_EMPR'!O19+'4.5.1.M L_EMPR'!Q19+'4.6.1.M M_EMPR'!Q19</f>
        <v>17575.696916666671</v>
      </c>
      <c r="R19" s="205">
        <f t="shared" si="0"/>
        <v>2403115.1941333339</v>
      </c>
      <c r="S19" s="206"/>
    </row>
    <row r="20" spans="2:19" ht="13" x14ac:dyDescent="0.3">
      <c r="B20" s="194"/>
      <c r="C20" s="195" t="s">
        <v>3</v>
      </c>
      <c r="D20" s="102">
        <f>+'4.4.1.M LDI_EMPR'!D20+'4.5.1.M L_EMPR'!D20+'4.6.1.M M_EMPR'!D20</f>
        <v>727266.26566666644</v>
      </c>
      <c r="E20" s="103">
        <f>+'4.4.1.M LDI_EMPR'!E20+'4.5.1.M L_EMPR'!E20+'4.6.1.M M_EMPR'!E20</f>
        <v>474416.74456666672</v>
      </c>
      <c r="F20" s="103">
        <f>+'4.4.1.M LDI_EMPR'!F20+'4.5.1.M L_EMPR'!F20+'4.6.1.M M_EMPR'!F20</f>
        <v>863680.50513333338</v>
      </c>
      <c r="G20" s="103">
        <f>+'4.4.1.M LDI_EMPR'!G20+'4.5.1.M L_EMPR'!G20+'4.6.1.M M_EMPR'!G20</f>
        <v>7764.9784499999996</v>
      </c>
      <c r="H20" s="103">
        <f>+'4.4.1.M LDI_EMPR'!H20+'4.5.1.M L_EMPR'!H20+'4.6.1.M M_EMPR'!H20</f>
        <v>173.71096666666668</v>
      </c>
      <c r="I20" s="103">
        <f>+'4.4.1.M LDI_EMPR'!I20+'4.5.1.M L_EMPR'!I20+'4.6.1.M M_EMPR'!I20</f>
        <v>1331.0992333333336</v>
      </c>
      <c r="J20" s="103">
        <f>+'4.5.1.M L_EMPR'!J20+'4.6.1.M M_EMPR'!J20</f>
        <v>0</v>
      </c>
      <c r="K20" s="103">
        <f>+'4.4.1.M LDI_EMPR'!J20+'4.5.1.M L_EMPR'!K20+'4.6.1.M M_EMPR'!K20</f>
        <v>0</v>
      </c>
      <c r="L20" s="103">
        <f>+'4.4.1.M LDI_EMPR'!K20+'4.5.1.M L_EMPR'!L20+'4.6.1.M M_EMPR'!L20</f>
        <v>8075.1654833333323</v>
      </c>
      <c r="M20" s="103">
        <f>+'4.4.1.M LDI_EMPR'!L20+'4.5.1.M L_EMPR'!M20+'4.6.1.M M_EMPR'!M20</f>
        <v>853.12223333333282</v>
      </c>
      <c r="N20" s="103">
        <f>+'4.5.1.M L_EMPR'!N20+'4.6.1.M M_EMPR'!N20</f>
        <v>8.4972833333333337</v>
      </c>
      <c r="O20" s="103"/>
      <c r="P20" s="103"/>
      <c r="Q20" s="103">
        <f>+'4.4.1.M LDI_EMPR'!O20+'4.5.1.M L_EMPR'!Q20+'4.6.1.M M_EMPR'!Q20</f>
        <v>16013.871866666655</v>
      </c>
      <c r="R20" s="203">
        <f t="shared" si="0"/>
        <v>2099583.9608833333</v>
      </c>
      <c r="S20" s="206"/>
    </row>
    <row r="21" spans="2:19" ht="13" x14ac:dyDescent="0.3">
      <c r="B21" s="194"/>
      <c r="C21" s="195" t="s">
        <v>4</v>
      </c>
      <c r="D21" s="102">
        <f>+'4.4.1.M LDI_EMPR'!D21+'4.5.1.M L_EMPR'!D21+'4.6.1.M M_EMPR'!D21</f>
        <v>832990.16243333346</v>
      </c>
      <c r="E21" s="103">
        <f>+'4.4.1.M LDI_EMPR'!E21+'4.5.1.M L_EMPR'!E21+'4.6.1.M M_EMPR'!E21</f>
        <v>538202.89449999994</v>
      </c>
      <c r="F21" s="103">
        <f>+'4.4.1.M LDI_EMPR'!F21+'4.5.1.M L_EMPR'!F21+'4.6.1.M M_EMPR'!F21</f>
        <v>987265.07833333337</v>
      </c>
      <c r="G21" s="103">
        <f>+'4.4.1.M LDI_EMPR'!G21+'4.5.1.M L_EMPR'!G21+'4.6.1.M M_EMPR'!G21</f>
        <v>9053.8708500000012</v>
      </c>
      <c r="H21" s="103">
        <f>+'4.4.1.M LDI_EMPR'!H21+'4.5.1.M L_EMPR'!H21+'4.6.1.M M_EMPR'!H21</f>
        <v>189.27985000000001</v>
      </c>
      <c r="I21" s="103">
        <f>+'4.4.1.M LDI_EMPR'!I21+'4.5.1.M L_EMPR'!I21+'4.6.1.M M_EMPR'!I21</f>
        <v>1514.5143999999998</v>
      </c>
      <c r="J21" s="103">
        <f>+'4.5.1.M L_EMPR'!J21+'4.6.1.M M_EMPR'!J21</f>
        <v>0</v>
      </c>
      <c r="K21" s="103">
        <f>+'4.4.1.M LDI_EMPR'!J21+'4.5.1.M L_EMPR'!K21+'4.6.1.M M_EMPR'!K21</f>
        <v>0</v>
      </c>
      <c r="L21" s="103">
        <f>+'4.4.1.M LDI_EMPR'!K21+'4.5.1.M L_EMPR'!L21+'4.6.1.M M_EMPR'!L21</f>
        <v>10233.975083333335</v>
      </c>
      <c r="M21" s="103">
        <f>+'4.4.1.M LDI_EMPR'!L21+'4.5.1.M L_EMPR'!M21+'4.6.1.M M_EMPR'!M21</f>
        <v>1005.9329499999999</v>
      </c>
      <c r="N21" s="103">
        <f>+'4.5.1.M L_EMPR'!N21+'4.6.1.M M_EMPR'!N21</f>
        <v>8.2381166666666665</v>
      </c>
      <c r="O21" s="103"/>
      <c r="P21" s="103"/>
      <c r="Q21" s="103">
        <f>+'4.4.1.M LDI_EMPR'!O21+'4.5.1.M L_EMPR'!Q21+'4.6.1.M M_EMPR'!Q21</f>
        <v>17904.497149999985</v>
      </c>
      <c r="R21" s="203">
        <f t="shared" si="0"/>
        <v>2398368.4436666672</v>
      </c>
      <c r="S21" s="206"/>
    </row>
    <row r="22" spans="2:19" ht="13" x14ac:dyDescent="0.3">
      <c r="B22" s="194"/>
      <c r="C22" s="195" t="s">
        <v>5</v>
      </c>
      <c r="D22" s="102">
        <f>+'4.4.1.M LDI_EMPR'!D22+'4.5.1.M L_EMPR'!D22+'4.6.1.M M_EMPR'!D22</f>
        <v>791003.72369999986</v>
      </c>
      <c r="E22" s="103">
        <f>+'4.4.1.M LDI_EMPR'!E22+'4.5.1.M L_EMPR'!E22+'4.6.1.M M_EMPR'!E22</f>
        <v>510442.09241666656</v>
      </c>
      <c r="F22" s="103">
        <f>+'4.4.1.M LDI_EMPR'!F22+'4.5.1.M L_EMPR'!F22+'4.6.1.M M_EMPR'!F22</f>
        <v>952018.5242000001</v>
      </c>
      <c r="G22" s="103">
        <f>+'4.4.1.M LDI_EMPR'!G22+'4.5.1.M L_EMPR'!G22+'4.6.1.M M_EMPR'!G22</f>
        <v>8641.3907166666722</v>
      </c>
      <c r="H22" s="103">
        <f>+'4.4.1.M LDI_EMPR'!H22+'4.5.1.M L_EMPR'!H22+'4.6.1.M M_EMPR'!H22</f>
        <v>173.74673333333334</v>
      </c>
      <c r="I22" s="103">
        <f>+'4.4.1.M LDI_EMPR'!I22+'4.5.1.M L_EMPR'!I22+'4.6.1.M M_EMPR'!I22</f>
        <v>1491.5400500000001</v>
      </c>
      <c r="J22" s="103">
        <f>+'4.5.1.M L_EMPR'!J22+'4.6.1.M M_EMPR'!J22</f>
        <v>107.205</v>
      </c>
      <c r="K22" s="103">
        <f>+'4.4.1.M LDI_EMPR'!J22+'4.5.1.M L_EMPR'!K22+'4.6.1.M M_EMPR'!K22</f>
        <v>0</v>
      </c>
      <c r="L22" s="103">
        <f>+'4.4.1.M LDI_EMPR'!K22+'4.5.1.M L_EMPR'!L22+'4.6.1.M M_EMPR'!L22</f>
        <v>10653.702433333332</v>
      </c>
      <c r="M22" s="103">
        <f>+'4.4.1.M LDI_EMPR'!L22+'4.5.1.M L_EMPR'!M22+'4.6.1.M M_EMPR'!M22</f>
        <v>969.19958333333341</v>
      </c>
      <c r="N22" s="103">
        <f>+'4.5.1.M L_EMPR'!N22+'4.6.1.M M_EMPR'!N22</f>
        <v>7.8981166666666667</v>
      </c>
      <c r="O22" s="103"/>
      <c r="P22" s="103"/>
      <c r="Q22" s="103">
        <f>+'4.4.1.M LDI_EMPR'!O22+'4.5.1.M L_EMPR'!Q22+'4.6.1.M M_EMPR'!Q22</f>
        <v>19982.832266666661</v>
      </c>
      <c r="R22" s="203">
        <f t="shared" si="0"/>
        <v>2295491.8552166666</v>
      </c>
      <c r="S22" s="206"/>
    </row>
    <row r="23" spans="2:19" ht="13" x14ac:dyDescent="0.3">
      <c r="B23" s="194"/>
      <c r="C23" s="195" t="s">
        <v>6</v>
      </c>
      <c r="D23" s="102">
        <f>+'4.4.1.M LDI_EMPR'!D23+'4.5.1.M L_EMPR'!D23+'4.6.1.M M_EMPR'!D23</f>
        <v>786062.24150000012</v>
      </c>
      <c r="E23" s="103">
        <f>+'4.4.1.M LDI_EMPR'!E23+'4.5.1.M L_EMPR'!E23+'4.6.1.M M_EMPR'!E23</f>
        <v>509469.20393333328</v>
      </c>
      <c r="F23" s="103">
        <f>+'4.4.1.M LDI_EMPR'!F23+'4.5.1.M L_EMPR'!F23+'4.6.1.M M_EMPR'!F23</f>
        <v>934639.09346666664</v>
      </c>
      <c r="G23" s="103">
        <f>+'4.4.1.M LDI_EMPR'!G23+'4.5.1.M L_EMPR'!G23+'4.6.1.M M_EMPR'!G23</f>
        <v>8816.8404333333328</v>
      </c>
      <c r="H23" s="103">
        <f>+'4.4.1.M LDI_EMPR'!H23+'4.5.1.M L_EMPR'!H23+'4.6.1.M M_EMPR'!H23</f>
        <v>200.54711666666662</v>
      </c>
      <c r="I23" s="103">
        <f>+'4.4.1.M LDI_EMPR'!I23+'4.5.1.M L_EMPR'!I23+'4.6.1.M M_EMPR'!I23</f>
        <v>1587.1529333333337</v>
      </c>
      <c r="J23" s="103">
        <f>+'4.5.1.M L_EMPR'!J23+'4.6.1.M M_EMPR'!J23</f>
        <v>102.67400000000001</v>
      </c>
      <c r="K23" s="103">
        <f>+'4.4.1.M LDI_EMPR'!J23+'4.5.1.M L_EMPR'!K23+'4.6.1.M M_EMPR'!K23</f>
        <v>0</v>
      </c>
      <c r="L23" s="103">
        <f>+'4.4.1.M LDI_EMPR'!K23+'4.5.1.M L_EMPR'!L23+'4.6.1.M M_EMPR'!L23</f>
        <v>11506.339616666666</v>
      </c>
      <c r="M23" s="103">
        <f>+'4.4.1.M LDI_EMPR'!L23+'4.5.1.M L_EMPR'!M23+'4.6.1.M M_EMPR'!M23</f>
        <v>972.33780000000013</v>
      </c>
      <c r="N23" s="103">
        <f>+'4.5.1.M L_EMPR'!N23+'4.6.1.M M_EMPR'!N23</f>
        <v>6.2883833333333339</v>
      </c>
      <c r="O23" s="103"/>
      <c r="P23" s="103"/>
      <c r="Q23" s="103">
        <f>+'4.4.1.M LDI_EMPR'!O23+'4.5.1.M L_EMPR'!Q23+'4.6.1.M M_EMPR'!Q23</f>
        <v>20275.004000000001</v>
      </c>
      <c r="R23" s="203">
        <f t="shared" si="0"/>
        <v>2273637.7231833339</v>
      </c>
      <c r="S23" s="206"/>
    </row>
    <row r="24" spans="2:19" ht="13" x14ac:dyDescent="0.3">
      <c r="B24" s="194"/>
      <c r="C24" s="195" t="s">
        <v>7</v>
      </c>
      <c r="D24" s="102">
        <f>+'4.4.1.M LDI_EMPR'!D24+'4.5.1.M L_EMPR'!D24+'4.6.1.M M_EMPR'!D24</f>
        <v>748045.0551</v>
      </c>
      <c r="E24" s="103">
        <f>+'4.4.1.M LDI_EMPR'!E24+'4.5.1.M L_EMPR'!E24+'4.6.1.M M_EMPR'!E24</f>
        <v>486194.94676666666</v>
      </c>
      <c r="F24" s="103">
        <f>+'4.4.1.M LDI_EMPR'!F24+'4.5.1.M L_EMPR'!F24+'4.6.1.M M_EMPR'!F24</f>
        <v>891280.20088333322</v>
      </c>
      <c r="G24" s="103">
        <f>+'4.4.1.M LDI_EMPR'!G24+'4.5.1.M L_EMPR'!G24+'4.6.1.M M_EMPR'!G24</f>
        <v>8251.3685333333342</v>
      </c>
      <c r="H24" s="103">
        <f>+'4.4.1.M LDI_EMPR'!H24+'4.5.1.M L_EMPR'!H24+'4.6.1.M M_EMPR'!H24</f>
        <v>214.40384999999992</v>
      </c>
      <c r="I24" s="103">
        <f>+'4.4.1.M LDI_EMPR'!I24+'4.5.1.M L_EMPR'!I24+'4.6.1.M M_EMPR'!I24</f>
        <v>2152.7576833333337</v>
      </c>
      <c r="J24" s="103">
        <f>+'4.5.1.M L_EMPR'!J24+'4.6.1.M M_EMPR'!J24</f>
        <v>95.228000000000009</v>
      </c>
      <c r="K24" s="103">
        <f>+'4.4.1.M LDI_EMPR'!J24+'4.5.1.M L_EMPR'!K24+'4.6.1.M M_EMPR'!K24</f>
        <v>0</v>
      </c>
      <c r="L24" s="103">
        <f>+'4.4.1.M LDI_EMPR'!K24+'4.5.1.M L_EMPR'!L24+'4.6.1.M M_EMPR'!L24</f>
        <v>11916.744416666666</v>
      </c>
      <c r="M24" s="103">
        <f>+'4.4.1.M LDI_EMPR'!L24+'4.5.1.M L_EMPR'!M24+'4.6.1.M M_EMPR'!M24</f>
        <v>980.52996666666684</v>
      </c>
      <c r="N24" s="103">
        <f>+'4.5.1.M L_EMPR'!N24+'4.6.1.M M_EMPR'!N24</f>
        <v>6.1016833333333338</v>
      </c>
      <c r="O24" s="103"/>
      <c r="P24" s="103"/>
      <c r="Q24" s="103">
        <f>+'4.4.1.M LDI_EMPR'!O24+'4.5.1.M L_EMPR'!Q24+'4.6.1.M M_EMPR'!Q24</f>
        <v>19488.150649999992</v>
      </c>
      <c r="R24" s="203">
        <f t="shared" si="0"/>
        <v>2168625.4875333337</v>
      </c>
      <c r="S24" s="206"/>
    </row>
    <row r="25" spans="2:19" ht="13" x14ac:dyDescent="0.3">
      <c r="B25" s="194"/>
      <c r="C25" s="195" t="s">
        <v>8</v>
      </c>
      <c r="D25" s="102">
        <f>+'4.4.1.M LDI_EMPR'!D25+'4.5.1.M L_EMPR'!D25+'4.6.1.M M_EMPR'!D25</f>
        <v>777316.9626333334</v>
      </c>
      <c r="E25" s="103">
        <f>+'4.4.1.M LDI_EMPR'!E25+'4.5.1.M L_EMPR'!E25+'4.6.1.M M_EMPR'!E25</f>
        <v>489501.99255000008</v>
      </c>
      <c r="F25" s="103">
        <f>+'4.4.1.M LDI_EMPR'!F25+'4.5.1.M L_EMPR'!F25+'4.6.1.M M_EMPR'!F25</f>
        <v>929084.52685000002</v>
      </c>
      <c r="G25" s="103">
        <f>+'4.4.1.M LDI_EMPR'!G25+'4.5.1.M L_EMPR'!G25+'4.6.1.M M_EMPR'!G25</f>
        <v>8694.8039333333327</v>
      </c>
      <c r="H25" s="103">
        <f>+'4.4.1.M LDI_EMPR'!H25+'4.5.1.M L_EMPR'!H25+'4.6.1.M M_EMPR'!H25</f>
        <v>218.94064999999995</v>
      </c>
      <c r="I25" s="103">
        <f>+'4.4.1.M LDI_EMPR'!I25+'4.5.1.M L_EMPR'!I25+'4.6.1.M M_EMPR'!I25</f>
        <v>1659.1573999999998</v>
      </c>
      <c r="J25" s="103">
        <f>+'4.5.1.M L_EMPR'!J25+'4.6.1.M M_EMPR'!J25</f>
        <v>116.584</v>
      </c>
      <c r="K25" s="103">
        <f>+'4.4.1.M LDI_EMPR'!J25+'4.5.1.M L_EMPR'!K25+'4.6.1.M M_EMPR'!K25</f>
        <v>0</v>
      </c>
      <c r="L25" s="103">
        <f>+'4.4.1.M LDI_EMPR'!K25+'4.5.1.M L_EMPR'!L25+'4.6.1.M M_EMPR'!L25</f>
        <v>13800.842666666662</v>
      </c>
      <c r="M25" s="103">
        <f>+'4.4.1.M LDI_EMPR'!L25+'4.5.1.M L_EMPR'!M25+'4.6.1.M M_EMPR'!M25</f>
        <v>1011.337883333333</v>
      </c>
      <c r="N25" s="103">
        <f>+'4.5.1.M L_EMPR'!N25+'4.6.1.M M_EMPR'!N25</f>
        <v>3.0181166666666668</v>
      </c>
      <c r="O25" s="103"/>
      <c r="P25" s="103"/>
      <c r="Q25" s="103">
        <f>+'4.4.1.M LDI_EMPR'!O25+'4.5.1.M L_EMPR'!Q25+'4.6.1.M M_EMPR'!Q25</f>
        <v>20549.574649999991</v>
      </c>
      <c r="R25" s="203">
        <f t="shared" si="0"/>
        <v>2241957.7413333324</v>
      </c>
      <c r="S25" s="206"/>
    </row>
    <row r="26" spans="2:19" ht="13" x14ac:dyDescent="0.3">
      <c r="B26" s="194"/>
      <c r="C26" s="195" t="s">
        <v>9</v>
      </c>
      <c r="D26" s="102">
        <f>+'4.4.1.M LDI_EMPR'!D26+'4.5.1.M L_EMPR'!D26+'4.6.1.M M_EMPR'!D26</f>
        <v>789708.83916666708</v>
      </c>
      <c r="E26" s="103">
        <f>+'4.4.1.M LDI_EMPR'!E26+'4.5.1.M L_EMPR'!E26+'4.6.1.M M_EMPR'!E26</f>
        <v>489281.8421833333</v>
      </c>
      <c r="F26" s="103">
        <f>+'4.4.1.M LDI_EMPR'!F26+'4.5.1.M L_EMPR'!F26+'4.6.1.M M_EMPR'!F26</f>
        <v>941973.75816666672</v>
      </c>
      <c r="G26" s="103">
        <f>+'4.4.1.M LDI_EMPR'!G26+'4.5.1.M L_EMPR'!G26+'4.6.1.M M_EMPR'!G26</f>
        <v>9720.5324999999993</v>
      </c>
      <c r="H26" s="103">
        <f>+'4.4.1.M LDI_EMPR'!H26+'4.5.1.M L_EMPR'!H26+'4.6.1.M M_EMPR'!H26</f>
        <v>258.65456666666665</v>
      </c>
      <c r="I26" s="103">
        <f>+'4.4.1.M LDI_EMPR'!I26+'4.5.1.M L_EMPR'!I26+'4.6.1.M M_EMPR'!I26</f>
        <v>1717.7718166666664</v>
      </c>
      <c r="J26" s="103">
        <f>+'4.5.1.M L_EMPR'!J26+'4.6.1.M M_EMPR'!J26</f>
        <v>123.116</v>
      </c>
      <c r="K26" s="103">
        <f>+'4.4.1.M LDI_EMPR'!J26+'4.5.1.M L_EMPR'!K26+'4.6.1.M M_EMPR'!K26</f>
        <v>0</v>
      </c>
      <c r="L26" s="103">
        <f>+'4.4.1.M LDI_EMPR'!K26+'4.5.1.M L_EMPR'!L26+'4.6.1.M M_EMPR'!L26</f>
        <v>15215.044733333336</v>
      </c>
      <c r="M26" s="103">
        <f>+'4.4.1.M LDI_EMPR'!L26+'4.5.1.M L_EMPR'!M26+'4.6.1.M M_EMPR'!M26</f>
        <v>1028.6563833333335</v>
      </c>
      <c r="N26" s="103">
        <f>+'4.5.1.M L_EMPR'!N26+'4.6.1.M M_EMPR'!N26</f>
        <v>0</v>
      </c>
      <c r="O26" s="103"/>
      <c r="P26" s="103"/>
      <c r="Q26" s="103">
        <f>+'4.4.1.M LDI_EMPR'!O26+'4.5.1.M L_EMPR'!Q26+'4.6.1.M M_EMPR'!Q26</f>
        <v>21369.993816666658</v>
      </c>
      <c r="R26" s="203">
        <f t="shared" si="0"/>
        <v>2270398.2093333341</v>
      </c>
      <c r="S26" s="206"/>
    </row>
    <row r="27" spans="2:19" ht="13" x14ac:dyDescent="0.3">
      <c r="B27" s="194"/>
      <c r="C27" s="195" t="s">
        <v>10</v>
      </c>
      <c r="D27" s="102">
        <f>+'4.4.1.M LDI_EMPR'!D27+'4.5.1.M L_EMPR'!D27+'4.6.1.M M_EMPR'!D27</f>
        <v>755273.35300000035</v>
      </c>
      <c r="E27" s="103">
        <f>+'4.4.1.M LDI_EMPR'!E27+'4.5.1.M L_EMPR'!E27+'4.6.1.M M_EMPR'!E27</f>
        <v>461019.10005000001</v>
      </c>
      <c r="F27" s="103">
        <f>+'4.4.1.M LDI_EMPR'!F27+'4.5.1.M L_EMPR'!F27+'4.6.1.M M_EMPR'!F27</f>
        <v>897419.69699999981</v>
      </c>
      <c r="G27" s="103">
        <f>+'4.4.1.M LDI_EMPR'!G27+'4.5.1.M L_EMPR'!G27+'4.6.1.M M_EMPR'!G27</f>
        <v>8730.899166666668</v>
      </c>
      <c r="H27" s="103">
        <f>+'4.4.1.M LDI_EMPR'!H27+'4.5.1.M L_EMPR'!H27+'4.6.1.M M_EMPR'!H27</f>
        <v>330.26035000000002</v>
      </c>
      <c r="I27" s="103">
        <f>+'4.4.1.M LDI_EMPR'!I27+'4.5.1.M L_EMPR'!I27+'4.6.1.M M_EMPR'!I27</f>
        <v>1766.3841666666665</v>
      </c>
      <c r="J27" s="103">
        <f>+'4.5.1.M L_EMPR'!J27+'4.6.1.M M_EMPR'!J27</f>
        <v>123.059</v>
      </c>
      <c r="K27" s="103">
        <f>+'4.4.1.M LDI_EMPR'!J27+'4.5.1.M L_EMPR'!K27+'4.6.1.M M_EMPR'!K27</f>
        <v>0</v>
      </c>
      <c r="L27" s="103">
        <f>+'4.4.1.M LDI_EMPR'!K27+'4.5.1.M L_EMPR'!L27+'4.6.1.M M_EMPR'!L27</f>
        <v>15072.993166666665</v>
      </c>
      <c r="M27" s="103">
        <f>+'4.4.1.M LDI_EMPR'!L27+'4.5.1.M L_EMPR'!M27+'4.6.1.M M_EMPR'!M27</f>
        <v>993.54713333333359</v>
      </c>
      <c r="N27" s="103">
        <f>+'4.5.1.M L_EMPR'!N27+'4.6.1.M M_EMPR'!N27</f>
        <v>0</v>
      </c>
      <c r="O27" s="103"/>
      <c r="P27" s="103"/>
      <c r="Q27" s="103">
        <f>+'4.4.1.M LDI_EMPR'!O27+'4.5.1.M L_EMPR'!Q27+'4.6.1.M M_EMPR'!Q27</f>
        <v>20559.962033333348</v>
      </c>
      <c r="R27" s="203">
        <f t="shared" si="0"/>
        <v>2161289.2550666668</v>
      </c>
      <c r="S27" s="206"/>
    </row>
    <row r="28" spans="2:19" ht="13" x14ac:dyDescent="0.3">
      <c r="B28" s="194"/>
      <c r="C28" s="195" t="s">
        <v>11</v>
      </c>
      <c r="D28" s="102">
        <f>+'4.4.1.M LDI_EMPR'!D28+'4.5.1.M L_EMPR'!D28+'4.6.1.M M_EMPR'!D28</f>
        <v>808018.48556666658</v>
      </c>
      <c r="E28" s="103">
        <f>+'4.4.1.M LDI_EMPR'!E28+'4.5.1.M L_EMPR'!E28+'4.6.1.M M_EMPR'!E28</f>
        <v>483490.4101166667</v>
      </c>
      <c r="F28" s="103">
        <f>+'4.4.1.M LDI_EMPR'!F28+'4.5.1.M L_EMPR'!F28+'4.6.1.M M_EMPR'!F28</f>
        <v>956473.21026666614</v>
      </c>
      <c r="G28" s="103">
        <f>+'4.4.1.M LDI_EMPR'!G28+'4.5.1.M L_EMPR'!G28+'4.6.1.M M_EMPR'!G28</f>
        <v>10713.315966666663</v>
      </c>
      <c r="H28" s="103">
        <f>+'4.4.1.M LDI_EMPR'!H28+'4.5.1.M L_EMPR'!H28+'4.6.1.M M_EMPR'!H28</f>
        <v>434.8318666666666</v>
      </c>
      <c r="I28" s="103">
        <f>+'4.4.1.M LDI_EMPR'!I28+'4.5.1.M L_EMPR'!I28+'4.6.1.M M_EMPR'!I28</f>
        <v>3780.1412166666664</v>
      </c>
      <c r="J28" s="103">
        <f>+'4.5.1.M L_EMPR'!J28+'4.6.1.M M_EMPR'!J28</f>
        <v>114.83199999999999</v>
      </c>
      <c r="K28" s="103">
        <f>+'4.4.1.M LDI_EMPR'!J28+'4.5.1.M L_EMPR'!K28+'4.6.1.M M_EMPR'!K28</f>
        <v>0</v>
      </c>
      <c r="L28" s="103">
        <f>+'4.4.1.M LDI_EMPR'!K28+'4.5.1.M L_EMPR'!L28+'4.6.1.M M_EMPR'!L28</f>
        <v>16985.935150000001</v>
      </c>
      <c r="M28" s="103">
        <f>+'4.4.1.M LDI_EMPR'!L28+'4.5.1.M L_EMPR'!M28+'4.6.1.M M_EMPR'!M28</f>
        <v>1102.7245</v>
      </c>
      <c r="N28" s="103">
        <f>+'4.5.1.M L_EMPR'!N28+'4.6.1.M M_EMPR'!N28</f>
        <v>0</v>
      </c>
      <c r="O28" s="103"/>
      <c r="P28" s="103"/>
      <c r="Q28" s="103">
        <f>+'4.4.1.M LDI_EMPR'!O28+'4.5.1.M L_EMPR'!Q28+'4.6.1.M M_EMPR'!Q28</f>
        <v>22175.975933333335</v>
      </c>
      <c r="R28" s="203">
        <f t="shared" si="0"/>
        <v>2303289.8625833322</v>
      </c>
      <c r="S28" s="206"/>
    </row>
    <row r="29" spans="2:19" ht="13" x14ac:dyDescent="0.3">
      <c r="B29" s="194"/>
      <c r="C29" s="195" t="s">
        <v>12</v>
      </c>
      <c r="D29" s="102">
        <f>+'4.4.1.M LDI_EMPR'!D29+'4.5.1.M L_EMPR'!D29+'4.6.1.M M_EMPR'!D29</f>
        <v>772010.9533833334</v>
      </c>
      <c r="E29" s="103">
        <f>+'4.4.1.M LDI_EMPR'!E29+'4.5.1.M L_EMPR'!E29+'4.6.1.M M_EMPR'!E29</f>
        <v>453608.34908333345</v>
      </c>
      <c r="F29" s="103">
        <f>+'4.4.1.M LDI_EMPR'!F29+'4.5.1.M L_EMPR'!F29+'4.6.1.M M_EMPR'!F29</f>
        <v>918966.29175000044</v>
      </c>
      <c r="G29" s="103">
        <f>+'4.4.1.M LDI_EMPR'!G29+'4.5.1.M L_EMPR'!G29+'4.6.1.M M_EMPR'!G29</f>
        <v>10983.407033333333</v>
      </c>
      <c r="H29" s="103">
        <f>+'4.4.1.M LDI_EMPR'!H29+'4.5.1.M L_EMPR'!H29+'4.6.1.M M_EMPR'!H29</f>
        <v>457.07655000000005</v>
      </c>
      <c r="I29" s="103">
        <f>+'4.4.1.M LDI_EMPR'!I29+'4.5.1.M L_EMPR'!I29+'4.6.1.M M_EMPR'!I29</f>
        <v>4007.3635000000022</v>
      </c>
      <c r="J29" s="103">
        <f>+'4.5.1.M L_EMPR'!J29+'4.6.1.M M_EMPR'!J29</f>
        <v>93.313999999999993</v>
      </c>
      <c r="K29" s="103">
        <f>+'4.4.1.M LDI_EMPR'!J29+'4.5.1.M L_EMPR'!K29+'4.6.1.M M_EMPR'!K29</f>
        <v>0</v>
      </c>
      <c r="L29" s="103">
        <f>+'4.4.1.M LDI_EMPR'!K29+'4.5.1.M L_EMPR'!L29+'4.6.1.M M_EMPR'!L29</f>
        <v>17227.534266666666</v>
      </c>
      <c r="M29" s="103">
        <f>+'4.4.1.M LDI_EMPR'!L29+'4.5.1.M L_EMPR'!M29+'4.6.1.M M_EMPR'!M29</f>
        <v>1049.2879666666668</v>
      </c>
      <c r="N29" s="103">
        <f>+'4.5.1.M L_EMPR'!N29+'4.6.1.M M_EMPR'!N29</f>
        <v>0</v>
      </c>
      <c r="O29" s="103"/>
      <c r="P29" s="103"/>
      <c r="Q29" s="103">
        <f>+'4.4.1.M LDI_EMPR'!O29+'4.5.1.M L_EMPR'!Q29+'4.6.1.M M_EMPR'!Q29</f>
        <v>20922.607033333345</v>
      </c>
      <c r="R29" s="203">
        <f t="shared" si="0"/>
        <v>2199326.1845666668</v>
      </c>
      <c r="S29" s="206"/>
    </row>
    <row r="30" spans="2:19" ht="13.5" thickBot="1" x14ac:dyDescent="0.35">
      <c r="B30" s="194"/>
      <c r="C30" s="195" t="s">
        <v>13</v>
      </c>
      <c r="D30" s="104">
        <f>+'4.4.1.M LDI_EMPR'!D30+'4.5.1.M L_EMPR'!D30+'4.6.1.M M_EMPR'!D30</f>
        <v>803413.12786666676</v>
      </c>
      <c r="E30" s="105">
        <f>+'4.4.1.M LDI_EMPR'!E30+'4.5.1.M L_EMPR'!E30+'4.6.1.M M_EMPR'!E30</f>
        <v>475953.82218333345</v>
      </c>
      <c r="F30" s="105">
        <f>+'4.4.1.M LDI_EMPR'!F30+'4.5.1.M L_EMPR'!F30+'4.6.1.M M_EMPR'!F30</f>
        <v>966834.177533334</v>
      </c>
      <c r="G30" s="105">
        <f>+'4.4.1.M LDI_EMPR'!G30+'4.5.1.M L_EMPR'!G30+'4.6.1.M M_EMPR'!G30</f>
        <v>12506.282483333331</v>
      </c>
      <c r="H30" s="105">
        <f>+'4.4.1.M LDI_EMPR'!H30+'4.5.1.M L_EMPR'!H30+'4.6.1.M M_EMPR'!H30</f>
        <v>516.90263333333337</v>
      </c>
      <c r="I30" s="105">
        <f>+'4.4.1.M LDI_EMPR'!I30+'4.5.1.M L_EMPR'!I30+'4.6.1.M M_EMPR'!I30</f>
        <v>4589.0714999999982</v>
      </c>
      <c r="J30" s="105">
        <f>+'4.5.1.M L_EMPR'!J30+'4.6.1.M M_EMPR'!J30</f>
        <v>102.285</v>
      </c>
      <c r="K30" s="105">
        <f>+'4.4.1.M LDI_EMPR'!J30+'4.5.1.M L_EMPR'!K30+'4.6.1.M M_EMPR'!K30</f>
        <v>0</v>
      </c>
      <c r="L30" s="105">
        <f>+'4.4.1.M LDI_EMPR'!K30+'4.5.1.M L_EMPR'!L30+'4.6.1.M M_EMPR'!L30</f>
        <v>18833.079066666676</v>
      </c>
      <c r="M30" s="105">
        <f>+'4.4.1.M LDI_EMPR'!L30+'4.5.1.M L_EMPR'!M30+'4.6.1.M M_EMPR'!M30</f>
        <v>1093.3392833333335</v>
      </c>
      <c r="N30" s="105">
        <f>+'4.5.1.M L_EMPR'!N30+'4.6.1.M M_EMPR'!N30</f>
        <v>0</v>
      </c>
      <c r="O30" s="105"/>
      <c r="P30" s="105"/>
      <c r="Q30" s="105">
        <f>+'4.4.1.M LDI_EMPR'!O30+'4.5.1.M L_EMPR'!Q30+'4.6.1.M M_EMPR'!Q30</f>
        <v>21806.316366666655</v>
      </c>
      <c r="R30" s="204">
        <f t="shared" si="0"/>
        <v>2305648.4039166672</v>
      </c>
      <c r="S30" s="206"/>
    </row>
    <row r="31" spans="2:19" ht="13" x14ac:dyDescent="0.3">
      <c r="B31" s="192">
        <v>2015</v>
      </c>
      <c r="C31" s="197" t="s">
        <v>2</v>
      </c>
      <c r="D31" s="100">
        <f>+'4.4.1.M LDI_EMPR'!D31+'4.5.1.M L_EMPR'!D31+'4.6.1.M M_EMPR'!D31</f>
        <v>776604.7298166668</v>
      </c>
      <c r="E31" s="101">
        <f>+'4.4.1.M LDI_EMPR'!E31+'4.5.1.M L_EMPR'!E31+'4.6.1.M M_EMPR'!E31</f>
        <v>468537.7717166667</v>
      </c>
      <c r="F31" s="101">
        <f>+'4.4.1.M LDI_EMPR'!F31+'4.5.1.M L_EMPR'!F31+'4.6.1.M M_EMPR'!F31</f>
        <v>934841.26978333306</v>
      </c>
      <c r="G31" s="101">
        <f>+'4.4.1.M LDI_EMPR'!G31+'4.5.1.M L_EMPR'!G31+'4.6.1.M M_EMPR'!G31</f>
        <v>11970.027650000004</v>
      </c>
      <c r="H31" s="101">
        <f>+'4.4.1.M LDI_EMPR'!H31+'4.5.1.M L_EMPR'!H31+'4.6.1.M M_EMPR'!H31</f>
        <v>138.06938333333335</v>
      </c>
      <c r="I31" s="101">
        <f>+'4.4.1.M LDI_EMPR'!I31+'4.5.1.M L_EMPR'!I31+'4.6.1.M M_EMPR'!I31</f>
        <v>4498.7501833333345</v>
      </c>
      <c r="J31" s="101">
        <f>+'4.5.1.M L_EMPR'!J31+'4.6.1.M M_EMPR'!J31</f>
        <v>107.89100000000001</v>
      </c>
      <c r="K31" s="101">
        <f>+'4.4.1.M LDI_EMPR'!J31+'4.5.1.M L_EMPR'!K31+'4.6.1.M M_EMPR'!K31</f>
        <v>0</v>
      </c>
      <c r="L31" s="101">
        <f>+'4.4.1.M LDI_EMPR'!K31+'4.5.1.M L_EMPR'!L31+'4.6.1.M M_EMPR'!L31</f>
        <v>19236.226366666666</v>
      </c>
      <c r="M31" s="101">
        <f>+'4.4.1.M LDI_EMPR'!L31+'4.5.1.M L_EMPR'!M31+'4.6.1.M M_EMPR'!M31</f>
        <v>1064.820383333333</v>
      </c>
      <c r="N31" s="101"/>
      <c r="O31" s="101"/>
      <c r="P31" s="101"/>
      <c r="Q31" s="101">
        <f>+'4.4.1.M LDI_EMPR'!O31+'4.5.1.M L_EMPR'!Q31+'4.6.1.M M_EMPR'!Q31</f>
        <v>21025.525583333339</v>
      </c>
      <c r="R31" s="205">
        <f t="shared" si="0"/>
        <v>2238025.0818666662</v>
      </c>
      <c r="S31" s="206"/>
    </row>
    <row r="32" spans="2:19" ht="13" x14ac:dyDescent="0.3">
      <c r="B32" s="194"/>
      <c r="C32" s="198" t="s">
        <v>3</v>
      </c>
      <c r="D32" s="102">
        <f>+'4.4.1.M LDI_EMPR'!D32+'4.5.1.M L_EMPR'!D32+'4.6.1.M M_EMPR'!D32</f>
        <v>690927.85025000002</v>
      </c>
      <c r="E32" s="103">
        <f>+'4.4.1.M LDI_EMPR'!E32+'4.5.1.M L_EMPR'!E32+'4.6.1.M M_EMPR'!E32</f>
        <v>425101.58876666654</v>
      </c>
      <c r="F32" s="103">
        <f>+'4.4.1.M LDI_EMPR'!F32+'4.5.1.M L_EMPR'!F32+'4.6.1.M M_EMPR'!F32</f>
        <v>828683.53386666707</v>
      </c>
      <c r="G32" s="103">
        <f>+'4.4.1.M LDI_EMPR'!G32+'4.5.1.M L_EMPR'!G32+'4.6.1.M M_EMPR'!G32</f>
        <v>11118.826416666669</v>
      </c>
      <c r="H32" s="103">
        <f>+'4.4.1.M LDI_EMPR'!H32+'4.5.1.M L_EMPR'!H32+'4.6.1.M M_EMPR'!H32</f>
        <v>148.26828333333339</v>
      </c>
      <c r="I32" s="103">
        <f>+'4.4.1.M LDI_EMPR'!I32+'4.5.1.M L_EMPR'!I32+'4.6.1.M M_EMPR'!I32</f>
        <v>4210.2357999999986</v>
      </c>
      <c r="J32" s="103">
        <f>+'4.5.1.M L_EMPR'!J32+'4.6.1.M M_EMPR'!J32</f>
        <v>89.506</v>
      </c>
      <c r="K32" s="103">
        <f>+'4.4.1.M LDI_EMPR'!J32+'4.5.1.M L_EMPR'!K32+'4.6.1.M M_EMPR'!K32</f>
        <v>0</v>
      </c>
      <c r="L32" s="103">
        <f>+'4.4.1.M LDI_EMPR'!K32+'4.5.1.M L_EMPR'!L32+'4.6.1.M M_EMPR'!L32</f>
        <v>17831.660000000003</v>
      </c>
      <c r="M32" s="103">
        <f>+'4.4.1.M LDI_EMPR'!L32+'4.5.1.M L_EMPR'!M32+'4.6.1.M M_EMPR'!M32</f>
        <v>994.80936666666651</v>
      </c>
      <c r="N32" s="103"/>
      <c r="O32" s="103"/>
      <c r="P32" s="103"/>
      <c r="Q32" s="103">
        <f>+'4.4.1.M LDI_EMPR'!O32+'4.5.1.M L_EMPR'!Q32+'4.6.1.M M_EMPR'!Q32</f>
        <v>18762.811699999984</v>
      </c>
      <c r="R32" s="203">
        <f t="shared" si="0"/>
        <v>1997869.09045</v>
      </c>
      <c r="S32" s="206"/>
    </row>
    <row r="33" spans="2:19" ht="13" x14ac:dyDescent="0.3">
      <c r="B33" s="194"/>
      <c r="C33" s="198" t="s">
        <v>4</v>
      </c>
      <c r="D33" s="102">
        <f>+'4.4.1.M LDI_EMPR'!D33+'4.5.1.M L_EMPR'!D33+'4.6.1.M M_EMPR'!D33</f>
        <v>817324.33508333424</v>
      </c>
      <c r="E33" s="103">
        <f>+'4.4.1.M LDI_EMPR'!E33+'4.5.1.M L_EMPR'!E33+'4.6.1.M M_EMPR'!E33</f>
        <v>498474.58376666653</v>
      </c>
      <c r="F33" s="103">
        <f>+'4.4.1.M LDI_EMPR'!F33+'4.5.1.M L_EMPR'!F33+'4.6.1.M M_EMPR'!F33</f>
        <v>982881.07364999945</v>
      </c>
      <c r="G33" s="103">
        <f>+'4.4.1.M LDI_EMPR'!G33+'4.5.1.M L_EMPR'!G33+'4.6.1.M M_EMPR'!G33</f>
        <v>12880.65545</v>
      </c>
      <c r="H33" s="103">
        <f>+'4.4.1.M LDI_EMPR'!H33+'4.5.1.M L_EMPR'!H33+'4.6.1.M M_EMPR'!H33</f>
        <v>140.83428333333333</v>
      </c>
      <c r="I33" s="103">
        <f>+'4.4.1.M LDI_EMPR'!I33+'4.5.1.M L_EMPR'!I33+'4.6.1.M M_EMPR'!I33</f>
        <v>5024.6971333333313</v>
      </c>
      <c r="J33" s="103">
        <f>+'4.5.1.M L_EMPR'!J33+'4.6.1.M M_EMPR'!J33</f>
        <v>94.093999999999994</v>
      </c>
      <c r="K33" s="103">
        <f>+'4.4.1.M LDI_EMPR'!J33+'4.5.1.M L_EMPR'!K33+'4.6.1.M M_EMPR'!K33</f>
        <v>0</v>
      </c>
      <c r="L33" s="103">
        <f>+'4.4.1.M LDI_EMPR'!K33+'4.5.1.M L_EMPR'!L33+'4.6.1.M M_EMPR'!L33</f>
        <v>21828.806966666663</v>
      </c>
      <c r="M33" s="103">
        <f>+'4.4.1.M LDI_EMPR'!L33+'4.5.1.M L_EMPR'!M33+'4.6.1.M M_EMPR'!M33</f>
        <v>1212.4685499999998</v>
      </c>
      <c r="N33" s="103"/>
      <c r="O33" s="103"/>
      <c r="P33" s="103"/>
      <c r="Q33" s="103">
        <f>+'4.4.1.M LDI_EMPR'!O33+'4.5.1.M L_EMPR'!Q33+'4.6.1.M M_EMPR'!Q33</f>
        <v>22253.814350000008</v>
      </c>
      <c r="R33" s="203">
        <f t="shared" si="0"/>
        <v>2362115.3632333335</v>
      </c>
      <c r="S33" s="206"/>
    </row>
    <row r="34" spans="2:19" ht="13" x14ac:dyDescent="0.3">
      <c r="B34" s="194"/>
      <c r="C34" s="198" t="s">
        <v>5</v>
      </c>
      <c r="D34" s="102">
        <f>+'4.4.1.M LDI_EMPR'!D34+'4.5.1.M L_EMPR'!D34+'4.6.1.M M_EMPR'!D34</f>
        <v>751977.65396666655</v>
      </c>
      <c r="E34" s="103">
        <f>+'4.4.1.M LDI_EMPR'!E34+'4.5.1.M L_EMPR'!E34+'4.6.1.M M_EMPR'!E34</f>
        <v>469283.80291666661</v>
      </c>
      <c r="F34" s="103">
        <f>+'4.4.1.M LDI_EMPR'!F34+'4.5.1.M L_EMPR'!F34+'4.6.1.M M_EMPR'!F34</f>
        <v>919221.63379999949</v>
      </c>
      <c r="G34" s="103">
        <f>+'4.4.1.M LDI_EMPR'!G34+'4.5.1.M L_EMPR'!G34+'4.6.1.M M_EMPR'!G34</f>
        <v>12161.251716666666</v>
      </c>
      <c r="H34" s="103">
        <f>+'4.4.1.M LDI_EMPR'!H34+'4.5.1.M L_EMPR'!H34+'4.6.1.M M_EMPR'!H34</f>
        <v>312.81890000000004</v>
      </c>
      <c r="I34" s="103">
        <f>+'4.4.1.M LDI_EMPR'!I34+'4.5.1.M L_EMPR'!I34+'4.6.1.M M_EMPR'!I34</f>
        <v>4474.1913166666654</v>
      </c>
      <c r="J34" s="103">
        <f>+'4.5.1.M L_EMPR'!J34+'4.6.1.M M_EMPR'!J34</f>
        <v>87.24199999999999</v>
      </c>
      <c r="K34" s="103">
        <f>+'4.4.1.M LDI_EMPR'!J34+'4.5.1.M L_EMPR'!K34+'4.6.1.M M_EMPR'!K34</f>
        <v>0</v>
      </c>
      <c r="L34" s="103">
        <f>+'4.4.1.M LDI_EMPR'!K34+'4.5.1.M L_EMPR'!L34+'4.6.1.M M_EMPR'!L34</f>
        <v>21013.440483333339</v>
      </c>
      <c r="M34" s="103">
        <f>+'4.4.1.M LDI_EMPR'!L34+'4.5.1.M L_EMPR'!M34+'4.6.1.M M_EMPR'!M34</f>
        <v>1172.7906166666662</v>
      </c>
      <c r="N34" s="103"/>
      <c r="O34" s="103"/>
      <c r="P34" s="103"/>
      <c r="Q34" s="103">
        <f>+'4.4.1.M LDI_EMPR'!O34+'4.5.1.M L_EMPR'!Q34+'4.6.1.M M_EMPR'!Q34</f>
        <v>21470.139533333335</v>
      </c>
      <c r="R34" s="203">
        <f t="shared" si="0"/>
        <v>2201174.9652499999</v>
      </c>
      <c r="S34" s="206"/>
    </row>
    <row r="35" spans="2:19" ht="13" x14ac:dyDescent="0.3">
      <c r="B35" s="194"/>
      <c r="C35" s="198" t="s">
        <v>6</v>
      </c>
      <c r="D35" s="102">
        <f>+'4.4.1.M LDI_EMPR'!D35+'4.5.1.M L_EMPR'!D35+'4.6.1.M M_EMPR'!D35</f>
        <v>730076.22773333313</v>
      </c>
      <c r="E35" s="103">
        <f>+'4.4.1.M LDI_EMPR'!E35+'4.5.1.M L_EMPR'!E35+'4.6.1.M M_EMPR'!E35</f>
        <v>461153.06366666663</v>
      </c>
      <c r="F35" s="103">
        <f>+'4.4.1.M LDI_EMPR'!F35+'4.5.1.M L_EMPR'!F35+'4.6.1.M M_EMPR'!F35</f>
        <v>889757.90530000022</v>
      </c>
      <c r="G35" s="103">
        <f>+'4.4.1.M LDI_EMPR'!G35+'4.5.1.M L_EMPR'!G35+'4.6.1.M M_EMPR'!G35</f>
        <v>12277.031016666666</v>
      </c>
      <c r="H35" s="103">
        <f>+'4.4.1.M LDI_EMPR'!H35+'4.5.1.M L_EMPR'!H35+'4.6.1.M M_EMPR'!H35</f>
        <v>313.14044999999987</v>
      </c>
      <c r="I35" s="103">
        <f>+'4.4.1.M LDI_EMPR'!I35+'4.5.1.M L_EMPR'!I35+'4.6.1.M M_EMPR'!I35</f>
        <v>4393.4056499999988</v>
      </c>
      <c r="J35" s="103">
        <f>+'4.5.1.M L_EMPR'!J35+'4.6.1.M M_EMPR'!J35</f>
        <v>78.803000000000011</v>
      </c>
      <c r="K35" s="103">
        <f>+'4.4.1.M LDI_EMPR'!J35+'4.5.1.M L_EMPR'!K35+'4.6.1.M M_EMPR'!K35</f>
        <v>0</v>
      </c>
      <c r="L35" s="103">
        <f>+'4.4.1.M LDI_EMPR'!K35+'4.5.1.M L_EMPR'!L35+'4.6.1.M M_EMPR'!L35</f>
        <v>21230.030816666665</v>
      </c>
      <c r="M35" s="103">
        <f>+'4.4.1.M LDI_EMPR'!L35+'4.5.1.M L_EMPR'!M35+'4.6.1.M M_EMPR'!M35</f>
        <v>1144.9482500000004</v>
      </c>
      <c r="N35" s="103"/>
      <c r="O35" s="103"/>
      <c r="P35" s="103"/>
      <c r="Q35" s="103">
        <f>+'4.4.1.M LDI_EMPR'!O35+'4.5.1.M L_EMPR'!Q35+'4.6.1.M M_EMPR'!Q35</f>
        <v>21950.318083333332</v>
      </c>
      <c r="R35" s="203">
        <f t="shared" si="0"/>
        <v>2142374.8739666664</v>
      </c>
      <c r="S35" s="206"/>
    </row>
    <row r="36" spans="2:19" ht="13" x14ac:dyDescent="0.3">
      <c r="B36" s="194"/>
      <c r="C36" s="198" t="s">
        <v>7</v>
      </c>
      <c r="D36" s="102">
        <f>+'4.4.1.M LDI_EMPR'!D36+'4.5.1.M L_EMPR'!D36+'4.6.1.M M_EMPR'!D36</f>
        <v>716500.2382333331</v>
      </c>
      <c r="E36" s="103">
        <f>+'4.4.1.M LDI_EMPR'!E36+'4.5.1.M L_EMPR'!E36+'4.6.1.M M_EMPR'!E36</f>
        <v>449618.50563333335</v>
      </c>
      <c r="F36" s="103">
        <f>+'4.4.1.M LDI_EMPR'!F36+'4.5.1.M L_EMPR'!F36+'4.6.1.M M_EMPR'!F36</f>
        <v>881435.47936666664</v>
      </c>
      <c r="G36" s="103">
        <f>+'4.4.1.M LDI_EMPR'!G36+'4.5.1.M L_EMPR'!G36+'4.6.1.M M_EMPR'!G36</f>
        <v>12249.424566666665</v>
      </c>
      <c r="H36" s="103">
        <f>+'4.4.1.M LDI_EMPR'!H36+'4.5.1.M L_EMPR'!H36+'4.6.1.M M_EMPR'!H36</f>
        <v>304.97233333333332</v>
      </c>
      <c r="I36" s="103">
        <f>+'4.4.1.M LDI_EMPR'!I36+'4.5.1.M L_EMPR'!I36+'4.6.1.M M_EMPR'!I36</f>
        <v>3391.4194166666648</v>
      </c>
      <c r="J36" s="103">
        <f>+'4.5.1.M L_EMPR'!J36+'4.6.1.M M_EMPR'!J36</f>
        <v>71.918000000000006</v>
      </c>
      <c r="K36" s="103">
        <f>+'4.4.1.M LDI_EMPR'!J36+'4.5.1.M L_EMPR'!K36+'4.6.1.M M_EMPR'!K36</f>
        <v>0</v>
      </c>
      <c r="L36" s="103">
        <f>+'4.4.1.M LDI_EMPR'!K36+'4.5.1.M L_EMPR'!L36+'4.6.1.M M_EMPR'!L36</f>
        <v>21384.624666666663</v>
      </c>
      <c r="M36" s="103">
        <f>+'4.4.1.M LDI_EMPR'!L36+'4.5.1.M L_EMPR'!M36+'4.6.1.M M_EMPR'!M36</f>
        <v>1163.7958500000002</v>
      </c>
      <c r="N36" s="103"/>
      <c r="O36" s="103"/>
      <c r="P36" s="103"/>
      <c r="Q36" s="103">
        <f>+'4.4.1.M LDI_EMPR'!O36+'4.5.1.M L_EMPR'!Q36+'4.6.1.M M_EMPR'!Q36</f>
        <v>22381.469249999995</v>
      </c>
      <c r="R36" s="203">
        <f t="shared" si="0"/>
        <v>2108501.8473166665</v>
      </c>
      <c r="S36" s="206"/>
    </row>
    <row r="37" spans="2:19" ht="13" x14ac:dyDescent="0.3">
      <c r="B37" s="194"/>
      <c r="C37" s="198" t="s">
        <v>8</v>
      </c>
      <c r="D37" s="102">
        <f>+'4.4.1.M LDI_EMPR'!D37+'4.5.1.M L_EMPR'!D37+'4.6.1.M M_EMPR'!D37</f>
        <v>742467.09918333334</v>
      </c>
      <c r="E37" s="103">
        <f>+'4.4.1.M LDI_EMPR'!E37+'4.5.1.M L_EMPR'!E37+'4.6.1.M M_EMPR'!E37</f>
        <v>467050.77403333335</v>
      </c>
      <c r="F37" s="103">
        <f>+'4.4.1.M LDI_EMPR'!F37+'4.5.1.M L_EMPR'!F37+'4.6.1.M M_EMPR'!F37</f>
        <v>922547.59591666644</v>
      </c>
      <c r="G37" s="103">
        <f>+'4.4.1.M LDI_EMPR'!G37+'4.5.1.M L_EMPR'!G37+'4.6.1.M M_EMPR'!G37</f>
        <v>13050.617233333334</v>
      </c>
      <c r="H37" s="103">
        <f>+'4.4.1.M LDI_EMPR'!H37+'4.5.1.M L_EMPR'!H37+'4.6.1.M M_EMPR'!H37</f>
        <v>286.99649999999997</v>
      </c>
      <c r="I37" s="103">
        <f>+'4.4.1.M LDI_EMPR'!I37+'4.5.1.M L_EMPR'!I37+'4.6.1.M M_EMPR'!I37</f>
        <v>4745.6152333333321</v>
      </c>
      <c r="J37" s="103">
        <f>+'4.5.1.M L_EMPR'!J37+'4.6.1.M M_EMPR'!J37</f>
        <v>72.861999999999995</v>
      </c>
      <c r="K37" s="103">
        <f>+'4.4.1.M LDI_EMPR'!J37+'4.5.1.M L_EMPR'!K37+'4.6.1.M M_EMPR'!K37</f>
        <v>137.13388333333333</v>
      </c>
      <c r="L37" s="103">
        <f>+'4.4.1.M LDI_EMPR'!K37+'4.5.1.M L_EMPR'!L37+'4.6.1.M M_EMPR'!L37</f>
        <v>21599.072333333334</v>
      </c>
      <c r="M37" s="103">
        <f>+'4.4.1.M LDI_EMPR'!L37+'4.5.1.M L_EMPR'!M37+'4.6.1.M M_EMPR'!M37</f>
        <v>1226.7277000000006</v>
      </c>
      <c r="N37" s="103"/>
      <c r="O37" s="103"/>
      <c r="P37" s="103"/>
      <c r="Q37" s="103">
        <f>+'4.4.1.M LDI_EMPR'!O37+'4.5.1.M L_EMPR'!Q37+'4.6.1.M M_EMPR'!Q37</f>
        <v>27503.058550000002</v>
      </c>
      <c r="R37" s="203">
        <f t="shared" si="0"/>
        <v>2200687.5525666671</v>
      </c>
      <c r="S37" s="206"/>
    </row>
    <row r="38" spans="2:19" ht="13" x14ac:dyDescent="0.3">
      <c r="B38" s="194"/>
      <c r="C38" s="198" t="s">
        <v>9</v>
      </c>
      <c r="D38" s="102">
        <f>+'4.4.1.M LDI_EMPR'!D38+'4.5.1.M L_EMPR'!D38+'4.6.1.M M_EMPR'!D38</f>
        <v>758381.31223333359</v>
      </c>
      <c r="E38" s="103">
        <f>+'4.4.1.M LDI_EMPR'!E38+'4.5.1.M L_EMPR'!E38+'4.6.1.M M_EMPR'!E38</f>
        <v>449146.55119999999</v>
      </c>
      <c r="F38" s="103">
        <f>+'4.4.1.M LDI_EMPR'!F38+'4.5.1.M L_EMPR'!F38+'4.6.1.M M_EMPR'!F38</f>
        <v>976696.29611666594</v>
      </c>
      <c r="G38" s="103">
        <f>+'4.4.1.M LDI_EMPR'!G38+'4.5.1.M L_EMPR'!G38+'4.6.1.M M_EMPR'!G38</f>
        <v>14151.618316666671</v>
      </c>
      <c r="H38" s="103">
        <f>+'4.4.1.M LDI_EMPR'!H38+'4.5.1.M L_EMPR'!H38+'4.6.1.M M_EMPR'!H38</f>
        <v>241.26089999999999</v>
      </c>
      <c r="I38" s="103">
        <f>+'4.4.1.M LDI_EMPR'!I38+'4.5.1.M L_EMPR'!I38+'4.6.1.M M_EMPR'!I38</f>
        <v>4736.7006333333356</v>
      </c>
      <c r="J38" s="103">
        <f>+'4.5.1.M L_EMPR'!J38+'4.6.1.M M_EMPR'!J38</f>
        <v>66.004999999999995</v>
      </c>
      <c r="K38" s="103">
        <f>+'4.4.1.M LDI_EMPR'!J38+'4.5.1.M L_EMPR'!K38+'4.6.1.M M_EMPR'!K38</f>
        <v>179.09008333333338</v>
      </c>
      <c r="L38" s="103">
        <f>+'4.4.1.M LDI_EMPR'!K38+'4.5.1.M L_EMPR'!L38+'4.6.1.M M_EMPR'!L38</f>
        <v>21813.222950000003</v>
      </c>
      <c r="M38" s="103">
        <f>+'4.4.1.M LDI_EMPR'!L38+'4.5.1.M L_EMPR'!M38+'4.6.1.M M_EMPR'!M38</f>
        <v>1298.0612833333334</v>
      </c>
      <c r="N38" s="103"/>
      <c r="O38" s="103"/>
      <c r="P38" s="103"/>
      <c r="Q38" s="103">
        <f>+'4.4.1.M LDI_EMPR'!O38+'4.5.1.M L_EMPR'!Q38+'4.6.1.M M_EMPR'!Q38</f>
        <v>39343.48035000002</v>
      </c>
      <c r="R38" s="203">
        <f t="shared" si="0"/>
        <v>2266053.5990666659</v>
      </c>
      <c r="S38" s="206"/>
    </row>
    <row r="39" spans="2:19" ht="13" x14ac:dyDescent="0.3">
      <c r="B39" s="194"/>
      <c r="C39" s="198" t="s">
        <v>10</v>
      </c>
      <c r="D39" s="102">
        <f>+'4.4.1.M LDI_EMPR'!D39+'4.5.1.M L_EMPR'!D39+'4.6.1.M M_EMPR'!D39</f>
        <v>745656.45318333327</v>
      </c>
      <c r="E39" s="103">
        <f>+'4.4.1.M LDI_EMPR'!E39+'4.5.1.M L_EMPR'!E39+'4.6.1.M M_EMPR'!E39</f>
        <v>427078.15248333337</v>
      </c>
      <c r="F39" s="103">
        <f>+'4.4.1.M LDI_EMPR'!F39+'4.5.1.M L_EMPR'!F39+'4.6.1.M M_EMPR'!F39</f>
        <v>967552.86398333265</v>
      </c>
      <c r="G39" s="103">
        <f>+'4.4.1.M LDI_EMPR'!G39+'4.5.1.M L_EMPR'!G39+'4.6.1.M M_EMPR'!G39</f>
        <v>13987.015516666666</v>
      </c>
      <c r="H39" s="103">
        <f>+'4.4.1.M LDI_EMPR'!H39+'4.5.1.M L_EMPR'!H39+'4.6.1.M M_EMPR'!H39</f>
        <v>214.98836666666671</v>
      </c>
      <c r="I39" s="103">
        <f>+'4.4.1.M LDI_EMPR'!I39+'4.5.1.M L_EMPR'!I39+'4.6.1.M M_EMPR'!I39</f>
        <v>4668.6202999999996</v>
      </c>
      <c r="J39" s="103">
        <f>+'4.5.1.M L_EMPR'!J39+'4.6.1.M M_EMPR'!J39</f>
        <v>58.515000000000001</v>
      </c>
      <c r="K39" s="103">
        <f>+'4.4.1.M LDI_EMPR'!J39+'4.5.1.M L_EMPR'!K39+'4.6.1.M M_EMPR'!K39</f>
        <v>206.40308333333331</v>
      </c>
      <c r="L39" s="103">
        <f>+'4.4.1.M LDI_EMPR'!K39+'4.5.1.M L_EMPR'!L39+'4.6.1.M M_EMPR'!L39</f>
        <v>22026.917099999999</v>
      </c>
      <c r="M39" s="103">
        <f>+'4.4.1.M LDI_EMPR'!L39+'4.5.1.M L_EMPR'!M39+'4.6.1.M M_EMPR'!M39</f>
        <v>1292.273183333333</v>
      </c>
      <c r="N39" s="103"/>
      <c r="O39" s="103"/>
      <c r="P39" s="103"/>
      <c r="Q39" s="103">
        <f>+'4.4.1.M LDI_EMPR'!O39+'4.5.1.M L_EMPR'!Q39+'4.6.1.M M_EMPR'!Q39</f>
        <v>47497.079416666675</v>
      </c>
      <c r="R39" s="203">
        <f t="shared" si="0"/>
        <v>2230239.2816166664</v>
      </c>
      <c r="S39" s="206"/>
    </row>
    <row r="40" spans="2:19" ht="13" x14ac:dyDescent="0.3">
      <c r="B40" s="196"/>
      <c r="C40" s="198" t="s">
        <v>11</v>
      </c>
      <c r="D40" s="102">
        <f>+'4.4.1.M LDI_EMPR'!D40+'4.5.1.M L_EMPR'!D40+'4.6.1.M M_EMPR'!D40</f>
        <v>781557.01153333322</v>
      </c>
      <c r="E40" s="103">
        <f>+'4.4.1.M LDI_EMPR'!E40+'4.5.1.M L_EMPR'!E40+'4.6.1.M M_EMPR'!E40</f>
        <v>428538.70610000007</v>
      </c>
      <c r="F40" s="103">
        <f>+'4.4.1.M LDI_EMPR'!F40+'4.5.1.M L_EMPR'!F40+'4.6.1.M M_EMPR'!F40</f>
        <v>1000758.4567666663</v>
      </c>
      <c r="G40" s="103">
        <f>+'4.4.1.M LDI_EMPR'!G40+'4.5.1.M L_EMPR'!G40+'4.6.1.M M_EMPR'!G40</f>
        <v>14141.431616666667</v>
      </c>
      <c r="H40" s="103">
        <f>+'4.4.1.M LDI_EMPR'!H40+'4.5.1.M L_EMPR'!H40+'4.6.1.M M_EMPR'!H40</f>
        <v>193.49451666666664</v>
      </c>
      <c r="I40" s="103">
        <f>+'4.4.1.M LDI_EMPR'!I40+'4.5.1.M L_EMPR'!I40+'4.6.1.M M_EMPR'!I40</f>
        <v>4694.4646000000002</v>
      </c>
      <c r="J40" s="103">
        <f>+'4.5.1.M L_EMPR'!J40+'4.6.1.M M_EMPR'!J40</f>
        <v>0</v>
      </c>
      <c r="K40" s="103">
        <f>+'4.4.1.M LDI_EMPR'!J40+'4.5.1.M L_EMPR'!K40+'4.6.1.M M_EMPR'!K40</f>
        <v>242.11288333333331</v>
      </c>
      <c r="L40" s="103">
        <f>+'4.4.1.M LDI_EMPR'!K40+'4.5.1.M L_EMPR'!L40+'4.6.1.M M_EMPR'!L40</f>
        <v>21815.694633333333</v>
      </c>
      <c r="M40" s="103">
        <f>+'4.4.1.M LDI_EMPR'!L40+'4.5.1.M L_EMPR'!M40+'4.6.1.M M_EMPR'!M40</f>
        <v>1335.9682000000003</v>
      </c>
      <c r="N40" s="103"/>
      <c r="O40" s="103"/>
      <c r="P40" s="103"/>
      <c r="Q40" s="103">
        <f>+'4.4.1.M LDI_EMPR'!O40+'4.5.1.M L_EMPR'!Q40+'4.6.1.M M_EMPR'!Q40</f>
        <v>55007.351983333341</v>
      </c>
      <c r="R40" s="203">
        <f t="shared" si="0"/>
        <v>2308284.6928333328</v>
      </c>
      <c r="S40" s="206"/>
    </row>
    <row r="41" spans="2:19" ht="13" x14ac:dyDescent="0.3">
      <c r="B41" s="194"/>
      <c r="C41" s="198" t="s">
        <v>12</v>
      </c>
      <c r="D41" s="102">
        <f>+'4.4.1.M LDI_EMPR'!D41+'4.5.1.M L_EMPR'!D41+'4.6.1.M M_EMPR'!D41</f>
        <v>787854.08560000011</v>
      </c>
      <c r="E41" s="103">
        <f>+'4.4.1.M LDI_EMPR'!E41+'4.5.1.M L_EMPR'!E41+'4.6.1.M M_EMPR'!E41</f>
        <v>409918.47838333331</v>
      </c>
      <c r="F41" s="103">
        <f>+'4.4.1.M LDI_EMPR'!F41+'4.5.1.M L_EMPR'!F41+'4.6.1.M M_EMPR'!F41</f>
        <v>993442.31116666668</v>
      </c>
      <c r="G41" s="103">
        <f>+'4.4.1.M LDI_EMPR'!G41+'4.5.1.M L_EMPR'!G41+'4.6.1.M M_EMPR'!G41</f>
        <v>14029.827399999998</v>
      </c>
      <c r="H41" s="103">
        <f>+'4.4.1.M LDI_EMPR'!H41+'4.5.1.M L_EMPR'!H41+'4.6.1.M M_EMPR'!H41</f>
        <v>193.49451666666667</v>
      </c>
      <c r="I41" s="103">
        <f>+'4.4.1.M LDI_EMPR'!I41+'4.5.1.M L_EMPR'!I41+'4.6.1.M M_EMPR'!I41</f>
        <v>4654.9307833333314</v>
      </c>
      <c r="J41" s="103">
        <f>+'4.5.1.M L_EMPR'!J41+'4.6.1.M M_EMPR'!J41</f>
        <v>0</v>
      </c>
      <c r="K41" s="103">
        <f>+'4.4.1.M LDI_EMPR'!J41+'4.5.1.M L_EMPR'!K41+'4.6.1.M M_EMPR'!K41</f>
        <v>74.966016666666675</v>
      </c>
      <c r="L41" s="103">
        <f>+'4.4.1.M LDI_EMPR'!K41+'4.5.1.M L_EMPR'!L41+'4.6.1.M M_EMPR'!L41</f>
        <v>22250.466033333341</v>
      </c>
      <c r="M41" s="103">
        <f>+'4.4.1.M LDI_EMPR'!L41+'4.5.1.M L_EMPR'!M41+'4.6.1.M M_EMPR'!M41</f>
        <v>1284.1396999999999</v>
      </c>
      <c r="N41" s="103"/>
      <c r="O41" s="103"/>
      <c r="P41" s="103"/>
      <c r="Q41" s="103">
        <f>+'4.4.1.M LDI_EMPR'!O41+'4.5.1.M L_EMPR'!Q41+'4.6.1.M M_EMPR'!Q41</f>
        <v>63294.931666666656</v>
      </c>
      <c r="R41" s="203">
        <f t="shared" si="0"/>
        <v>2296997.6312666661</v>
      </c>
      <c r="S41" s="206"/>
    </row>
    <row r="42" spans="2:19" ht="13.5" thickBot="1" x14ac:dyDescent="0.35">
      <c r="B42" s="199"/>
      <c r="C42" s="200" t="s">
        <v>13</v>
      </c>
      <c r="D42" s="104">
        <f>+'4.4.1.M LDI_EMPR'!D42+'4.5.1.M L_EMPR'!D42+'4.6.1.M M_EMPR'!D42</f>
        <v>817178.56376666669</v>
      </c>
      <c r="E42" s="105">
        <f>+'4.4.1.M LDI_EMPR'!E42+'4.5.1.M L_EMPR'!E42+'4.6.1.M M_EMPR'!E42</f>
        <v>433212.92403333331</v>
      </c>
      <c r="F42" s="105">
        <f>+'4.4.1.M LDI_EMPR'!F42+'4.5.1.M L_EMPR'!F42+'4.6.1.M M_EMPR'!F42</f>
        <v>1033295.2134666664</v>
      </c>
      <c r="G42" s="105">
        <f>+'4.4.1.M LDI_EMPR'!G42+'4.5.1.M L_EMPR'!G42+'4.6.1.M M_EMPR'!G42</f>
        <v>16247.098416666668</v>
      </c>
      <c r="H42" s="105">
        <f>+'4.4.1.M LDI_EMPR'!H42+'4.5.1.M L_EMPR'!H42+'4.6.1.M M_EMPR'!H42</f>
        <v>193.49451666666667</v>
      </c>
      <c r="I42" s="105">
        <f>+'4.4.1.M LDI_EMPR'!I42+'4.5.1.M L_EMPR'!I42+'4.6.1.M M_EMPR'!I42</f>
        <v>5016.3988833333324</v>
      </c>
      <c r="J42" s="105">
        <f>+'4.5.1.M L_EMPR'!J42+'4.6.1.M M_EMPR'!J42</f>
        <v>0</v>
      </c>
      <c r="K42" s="105">
        <f>+'4.4.1.M LDI_EMPR'!J42+'4.5.1.M L_EMPR'!K42+'4.6.1.M M_EMPR'!K42</f>
        <v>292.64323333333334</v>
      </c>
      <c r="L42" s="105">
        <f>+'4.4.1.M LDI_EMPR'!K42+'4.5.1.M L_EMPR'!L42+'4.6.1.M M_EMPR'!L42</f>
        <v>22688.539100000002</v>
      </c>
      <c r="M42" s="105">
        <f>+'4.4.1.M LDI_EMPR'!L42+'4.5.1.M L_EMPR'!M42+'4.6.1.M M_EMPR'!M42</f>
        <v>1305.4999999999998</v>
      </c>
      <c r="N42" s="105"/>
      <c r="O42" s="105"/>
      <c r="P42" s="105"/>
      <c r="Q42" s="105">
        <f>+'4.4.1.M LDI_EMPR'!O42+'4.5.1.M L_EMPR'!Q42+'4.6.1.M M_EMPR'!Q42</f>
        <v>78127.921066666633</v>
      </c>
      <c r="R42" s="204">
        <f t="shared" si="0"/>
        <v>2407558.2964833328</v>
      </c>
      <c r="S42" s="206"/>
    </row>
    <row r="43" spans="2:19" ht="13" x14ac:dyDescent="0.3">
      <c r="B43" s="192">
        <v>2016</v>
      </c>
      <c r="C43" s="197" t="s">
        <v>2</v>
      </c>
      <c r="D43" s="100">
        <f>+'4.4.1.M LDI_EMPR'!D43+'4.5.1.M L_EMPR'!D43+'4.6.1.M M_EMPR'!D43</f>
        <v>779227.93838333338</v>
      </c>
      <c r="E43" s="101">
        <f>+'4.4.1.M LDI_EMPR'!E43+'4.5.1.M L_EMPR'!E43+'4.6.1.M M_EMPR'!E43</f>
        <v>425452.76166666672</v>
      </c>
      <c r="F43" s="101">
        <f>+'4.4.1.M LDI_EMPR'!F43+'4.5.1.M L_EMPR'!F43+'4.6.1.M M_EMPR'!F43</f>
        <v>991392.43588333298</v>
      </c>
      <c r="G43" s="101">
        <f>+'4.4.1.M LDI_EMPR'!G43+'4.5.1.M L_EMPR'!G43+'4.6.1.M M_EMPR'!G43</f>
        <v>16760.192400000004</v>
      </c>
      <c r="H43" s="101">
        <f>+'4.4.1.M LDI_EMPR'!H43+'4.5.1.M L_EMPR'!H43+'4.6.1.M M_EMPR'!H43</f>
        <v>148.96381666666667</v>
      </c>
      <c r="I43" s="101">
        <f>+'4.4.1.M LDI_EMPR'!I43+'4.5.1.M L_EMPR'!I43+'4.6.1.M M_EMPR'!I43</f>
        <v>4697.1124499999987</v>
      </c>
      <c r="J43" s="101"/>
      <c r="K43" s="101">
        <f>+'4.4.1.M LDI_EMPR'!J43+'4.5.1.M L_EMPR'!K43+'4.6.1.M M_EMPR'!K43</f>
        <v>302.22308333333331</v>
      </c>
      <c r="L43" s="101">
        <f>+'4.4.1.M LDI_EMPR'!K43+'4.5.1.M L_EMPR'!L43+'4.6.1.M M_EMPR'!L43</f>
        <v>13662.398700000005</v>
      </c>
      <c r="M43" s="101">
        <f>+'4.4.1.M LDI_EMPR'!L43+'4.5.1.M L_EMPR'!M43+'4.6.1.M M_EMPR'!M43</f>
        <v>1238.8427000000001</v>
      </c>
      <c r="N43" s="101"/>
      <c r="O43" s="101"/>
      <c r="P43" s="101"/>
      <c r="Q43" s="101">
        <f>+'4.4.1.M LDI_EMPR'!O43+'4.5.1.M L_EMPR'!Q43+'4.6.1.M M_EMPR'!Q43</f>
        <v>149512.84746666672</v>
      </c>
      <c r="R43" s="205">
        <f t="shared" si="0"/>
        <v>2382395.7165499991</v>
      </c>
      <c r="S43" s="206"/>
    </row>
    <row r="44" spans="2:19" ht="13" x14ac:dyDescent="0.3">
      <c r="B44" s="194"/>
      <c r="C44" s="198" t="s">
        <v>3</v>
      </c>
      <c r="D44" s="102">
        <f>+'4.4.1.M LDI_EMPR'!D44+'4.5.1.M L_EMPR'!D44+'4.6.1.M M_EMPR'!D44</f>
        <v>712864.49743333342</v>
      </c>
      <c r="E44" s="103">
        <f>+'4.4.1.M LDI_EMPR'!E44+'4.5.1.M L_EMPR'!E44+'4.6.1.M M_EMPR'!E44</f>
        <v>404472.24523333332</v>
      </c>
      <c r="F44" s="103">
        <f>+'4.4.1.M LDI_EMPR'!F44+'4.5.1.M L_EMPR'!F44+'4.6.1.M M_EMPR'!F44</f>
        <v>913196.20639999898</v>
      </c>
      <c r="G44" s="103">
        <f>+'4.4.1.M LDI_EMPR'!G44+'4.5.1.M L_EMPR'!G44+'4.6.1.M M_EMPR'!G44</f>
        <v>16475.94515</v>
      </c>
      <c r="H44" s="103">
        <f>+'4.4.1.M LDI_EMPR'!H44+'4.5.1.M L_EMPR'!H44+'4.6.1.M M_EMPR'!H44</f>
        <v>115.75493333333333</v>
      </c>
      <c r="I44" s="103">
        <f>+'4.4.1.M LDI_EMPR'!I44+'4.5.1.M L_EMPR'!I44+'4.6.1.M M_EMPR'!I44</f>
        <v>4555.9334833333323</v>
      </c>
      <c r="J44" s="103"/>
      <c r="K44" s="103">
        <f>+'4.4.1.M LDI_EMPR'!J44+'4.5.1.M L_EMPR'!K44+'4.6.1.M M_EMPR'!K44</f>
        <v>292.68626666666671</v>
      </c>
      <c r="L44" s="103">
        <f>+'4.4.1.M LDI_EMPR'!K44+'4.5.1.M L_EMPR'!L44+'4.6.1.M M_EMPR'!L44</f>
        <v>12623.391950000003</v>
      </c>
      <c r="M44" s="103">
        <f>+'4.4.1.M LDI_EMPR'!L44+'4.5.1.M L_EMPR'!M44+'4.6.1.M M_EMPR'!M44</f>
        <v>1137.4407333333336</v>
      </c>
      <c r="N44" s="103"/>
      <c r="O44" s="103"/>
      <c r="P44" s="103"/>
      <c r="Q44" s="103">
        <f>+'4.4.1.M LDI_EMPR'!O44+'4.5.1.M L_EMPR'!Q44+'4.6.1.M M_EMPR'!Q44</f>
        <v>168886.5007</v>
      </c>
      <c r="R44" s="203">
        <f t="shared" si="0"/>
        <v>2234620.602283333</v>
      </c>
      <c r="S44" s="206"/>
    </row>
    <row r="45" spans="2:19" ht="13" x14ac:dyDescent="0.3">
      <c r="B45" s="194"/>
      <c r="C45" s="198" t="s">
        <v>4</v>
      </c>
      <c r="D45" s="102">
        <f>+'4.4.1.M LDI_EMPR'!D45+'4.5.1.M L_EMPR'!D45+'4.6.1.M M_EMPR'!D45</f>
        <v>803754.66543333337</v>
      </c>
      <c r="E45" s="103">
        <f>+'4.4.1.M LDI_EMPR'!E45+'4.5.1.M L_EMPR'!E45+'4.6.1.M M_EMPR'!E45</f>
        <v>458024.30599999992</v>
      </c>
      <c r="F45" s="103">
        <f>+'4.4.1.M LDI_EMPR'!F45+'4.5.1.M L_EMPR'!F45+'4.6.1.M M_EMPR'!F45</f>
        <v>1025870.5102499999</v>
      </c>
      <c r="G45" s="103">
        <f>+'4.4.1.M LDI_EMPR'!G45+'4.5.1.M L_EMPR'!G45+'4.6.1.M M_EMPR'!G45</f>
        <v>18074.700683333329</v>
      </c>
      <c r="H45" s="103">
        <f>+'4.4.1.M LDI_EMPR'!H45+'4.5.1.M L_EMPR'!H45+'4.6.1.M M_EMPR'!H45</f>
        <v>108.4546</v>
      </c>
      <c r="I45" s="103">
        <f>+'4.4.1.M LDI_EMPR'!I45+'4.5.1.M L_EMPR'!I45+'4.6.1.M M_EMPR'!I45</f>
        <v>5221.929250000001</v>
      </c>
      <c r="J45" s="103"/>
      <c r="K45" s="103">
        <f>+'4.4.1.M LDI_EMPR'!J45+'4.5.1.M L_EMPR'!K45+'4.6.1.M M_EMPR'!K45</f>
        <v>320.38963333333334</v>
      </c>
      <c r="L45" s="103">
        <f>+'4.4.1.M LDI_EMPR'!K45+'4.5.1.M L_EMPR'!L45+'4.6.1.M M_EMPR'!L45</f>
        <v>14032.204616666662</v>
      </c>
      <c r="M45" s="103">
        <f>+'4.4.1.M LDI_EMPR'!L45+'4.5.1.M L_EMPR'!M45+'4.6.1.M M_EMPR'!M45</f>
        <v>1229.8052666666672</v>
      </c>
      <c r="N45" s="103"/>
      <c r="O45" s="103"/>
      <c r="P45" s="103"/>
      <c r="Q45" s="103">
        <f>+'4.4.1.M LDI_EMPR'!O45+'4.5.1.M L_EMPR'!Q45+'4.6.1.M M_EMPR'!Q45</f>
        <v>200240.87350000002</v>
      </c>
      <c r="R45" s="203">
        <f t="shared" si="0"/>
        <v>2526877.8392333337</v>
      </c>
      <c r="S45" s="206"/>
    </row>
    <row r="46" spans="2:19" ht="13" x14ac:dyDescent="0.3">
      <c r="B46" s="196"/>
      <c r="C46" s="198" t="s">
        <v>5</v>
      </c>
      <c r="D46" s="102">
        <f>+'4.4.1.M LDI_EMPR'!D46+'4.5.1.M L_EMPR'!D46+'4.6.1.M M_EMPR'!D46</f>
        <v>786698.85643333348</v>
      </c>
      <c r="E46" s="103">
        <f>+'4.4.1.M LDI_EMPR'!E46+'4.5.1.M L_EMPR'!E46+'4.6.1.M M_EMPR'!E46</f>
        <v>452283.43254999997</v>
      </c>
      <c r="F46" s="103">
        <f>+'4.4.1.M LDI_EMPR'!F46+'4.5.1.M L_EMPR'!F46+'4.6.1.M M_EMPR'!F46</f>
        <v>970425.44493333332</v>
      </c>
      <c r="G46" s="103">
        <f>+'4.4.1.M LDI_EMPR'!G46+'4.5.1.M L_EMPR'!G46+'4.6.1.M M_EMPR'!G46</f>
        <v>17945.390683333331</v>
      </c>
      <c r="H46" s="103">
        <f>+'4.4.1.M LDI_EMPR'!H46+'4.5.1.M L_EMPR'!H46+'4.6.1.M M_EMPR'!H46</f>
        <v>102.23494999999998</v>
      </c>
      <c r="I46" s="103">
        <f>+'4.4.1.M LDI_EMPR'!I46+'4.5.1.M L_EMPR'!I46+'4.6.1.M M_EMPR'!I46</f>
        <v>5196.9671999999991</v>
      </c>
      <c r="J46" s="103"/>
      <c r="K46" s="103">
        <f>+'4.4.1.M LDI_EMPR'!J46+'4.5.1.M L_EMPR'!K46+'4.6.1.M M_EMPR'!K46</f>
        <v>328.37714999999997</v>
      </c>
      <c r="L46" s="103">
        <f>+'4.4.1.M LDI_EMPR'!K46+'4.5.1.M L_EMPR'!L46+'4.6.1.M M_EMPR'!L46</f>
        <v>21925.742800000004</v>
      </c>
      <c r="M46" s="103">
        <f>+'4.4.1.M LDI_EMPR'!L46+'4.5.1.M L_EMPR'!M46+'4.6.1.M M_EMPR'!M46</f>
        <v>1216.8140000000001</v>
      </c>
      <c r="N46" s="103"/>
      <c r="O46" s="103"/>
      <c r="P46" s="103"/>
      <c r="Q46" s="103">
        <f>+'4.4.1.M LDI_EMPR'!O46+'4.5.1.M L_EMPR'!Q46+'4.6.1.M M_EMPR'!Q46</f>
        <v>97085.213783333325</v>
      </c>
      <c r="R46" s="203">
        <f t="shared" si="0"/>
        <v>2353208.4744833335</v>
      </c>
      <c r="S46" s="206"/>
    </row>
    <row r="47" spans="2:19" ht="13" x14ac:dyDescent="0.3">
      <c r="B47" s="194"/>
      <c r="C47" s="198" t="s">
        <v>6</v>
      </c>
      <c r="D47" s="102">
        <f>+'4.4.1.M LDI_EMPR'!D47+'4.5.1.M L_EMPR'!D47+'4.6.1.M M_EMPR'!D47</f>
        <v>804480.75034999987</v>
      </c>
      <c r="E47" s="103">
        <f>+'4.4.1.M LDI_EMPR'!E47+'4.5.1.M L_EMPR'!E47+'4.6.1.M M_EMPR'!E47</f>
        <v>460657.26329999982</v>
      </c>
      <c r="F47" s="103">
        <f>+'4.4.1.M LDI_EMPR'!F47+'4.5.1.M L_EMPR'!F47+'4.6.1.M M_EMPR'!F47</f>
        <v>981468.77605000045</v>
      </c>
      <c r="G47" s="103">
        <f>+'4.4.1.M LDI_EMPR'!G47+'4.5.1.M L_EMPR'!G47+'4.6.1.M M_EMPR'!G47</f>
        <v>18902.086016666668</v>
      </c>
      <c r="H47" s="103">
        <f>+'4.4.1.M LDI_EMPR'!H47+'4.5.1.M L_EMPR'!H47+'4.6.1.M M_EMPR'!H47</f>
        <v>98.923066666666671</v>
      </c>
      <c r="I47" s="103">
        <f>+'4.4.1.M LDI_EMPR'!I47+'4.5.1.M L_EMPR'!I47+'4.6.1.M M_EMPR'!I47</f>
        <v>4374.8437166666672</v>
      </c>
      <c r="J47" s="103"/>
      <c r="K47" s="103">
        <f>+'4.4.1.M LDI_EMPR'!J47+'4.5.1.M L_EMPR'!K47+'4.6.1.M M_EMPR'!K47</f>
        <v>312.84416666666669</v>
      </c>
      <c r="L47" s="103">
        <f>+'4.4.1.M LDI_EMPR'!K47+'4.5.1.M L_EMPR'!L47+'4.6.1.M M_EMPR'!L47</f>
        <v>22747.095350000011</v>
      </c>
      <c r="M47" s="103">
        <f>+'4.4.1.M LDI_EMPR'!L47+'4.5.1.M L_EMPR'!M47+'4.6.1.M M_EMPR'!M47</f>
        <v>1252.3526166666668</v>
      </c>
      <c r="N47" s="103"/>
      <c r="O47" s="103"/>
      <c r="P47" s="103"/>
      <c r="Q47" s="103">
        <f>+'4.4.1.M LDI_EMPR'!O47+'4.5.1.M L_EMPR'!Q47+'4.6.1.M M_EMPR'!Q47</f>
        <v>112395.54946666661</v>
      </c>
      <c r="R47" s="203">
        <f t="shared" si="0"/>
        <v>2406690.4841000005</v>
      </c>
      <c r="S47" s="206"/>
    </row>
    <row r="48" spans="2:19" ht="13" x14ac:dyDescent="0.3">
      <c r="B48" s="194"/>
      <c r="C48" s="198" t="s">
        <v>7</v>
      </c>
      <c r="D48" s="102">
        <f>+'4.4.1.M LDI_EMPR'!D48+'4.5.1.M L_EMPR'!D48+'4.6.1.M M_EMPR'!D48</f>
        <v>762223.90693333314</v>
      </c>
      <c r="E48" s="103">
        <f>+'4.4.1.M LDI_EMPR'!E48+'4.5.1.M L_EMPR'!E48+'4.6.1.M M_EMPR'!E48</f>
        <v>441295.14450000011</v>
      </c>
      <c r="F48" s="103">
        <f>+'4.4.1.M LDI_EMPR'!F48+'4.5.1.M L_EMPR'!F48+'4.6.1.M M_EMPR'!F48</f>
        <v>927593.80813333357</v>
      </c>
      <c r="G48" s="103">
        <f>+'4.4.1.M LDI_EMPR'!G48+'4.5.1.M L_EMPR'!G48+'4.6.1.M M_EMPR'!G48</f>
        <v>18074.717766666665</v>
      </c>
      <c r="H48" s="103">
        <f>+'4.4.1.M LDI_EMPR'!H48+'4.5.1.M L_EMPR'!H48+'4.6.1.M M_EMPR'!H48</f>
        <v>88.286200000000008</v>
      </c>
      <c r="I48" s="103">
        <f>+'4.4.1.M LDI_EMPR'!I48+'4.5.1.M L_EMPR'!I48+'4.6.1.M M_EMPR'!I48</f>
        <v>5523.7749166666672</v>
      </c>
      <c r="J48" s="103"/>
      <c r="K48" s="103">
        <f>+'4.4.1.M LDI_EMPR'!J48+'4.5.1.M L_EMPR'!K48+'4.6.1.M M_EMPR'!K48</f>
        <v>311.34741666666667</v>
      </c>
      <c r="L48" s="103">
        <f>+'4.4.1.M LDI_EMPR'!K48+'4.5.1.M L_EMPR'!L48+'4.6.1.M M_EMPR'!L48</f>
        <v>22473.983433333338</v>
      </c>
      <c r="M48" s="103">
        <f>+'4.4.1.M LDI_EMPR'!L48+'4.5.1.M L_EMPR'!M48+'4.6.1.M M_EMPR'!M48</f>
        <v>1067.9890500000001</v>
      </c>
      <c r="N48" s="103"/>
      <c r="O48" s="103"/>
      <c r="P48" s="103"/>
      <c r="Q48" s="103">
        <f>+'4.4.1.M LDI_EMPR'!O48+'4.5.1.M L_EMPR'!Q48+'4.6.1.M M_EMPR'!Q48</f>
        <v>110659.40309999998</v>
      </c>
      <c r="R48" s="203">
        <f t="shared" si="0"/>
        <v>2289312.3614499997</v>
      </c>
      <c r="S48" s="206"/>
    </row>
    <row r="49" spans="2:19" ht="13" x14ac:dyDescent="0.3">
      <c r="B49" s="194"/>
      <c r="C49" s="198" t="s">
        <v>8</v>
      </c>
      <c r="D49" s="102">
        <f>+'4.4.1.M LDI_EMPR'!D49+'4.5.1.M L_EMPR'!D49+'4.6.1.M M_EMPR'!D49</f>
        <v>783840.01729999995</v>
      </c>
      <c r="E49" s="103">
        <f>+'4.4.1.M LDI_EMPR'!E49+'4.5.1.M L_EMPR'!E49+'4.6.1.M M_EMPR'!E49</f>
        <v>459529.1307333333</v>
      </c>
      <c r="F49" s="103">
        <f>+'4.4.1.M LDI_EMPR'!F49+'4.5.1.M L_EMPR'!F49+'4.6.1.M M_EMPR'!F49</f>
        <v>945319.36928333389</v>
      </c>
      <c r="G49" s="103">
        <f>+'4.4.1.M LDI_EMPR'!G49+'4.5.1.M L_EMPR'!G49+'4.6.1.M M_EMPR'!G49</f>
        <v>18392.666716666667</v>
      </c>
      <c r="H49" s="103">
        <f>+'4.4.1.M LDI_EMPR'!H49+'4.5.1.M L_EMPR'!H49+'4.6.1.M M_EMPR'!H49</f>
        <v>113.64799999999998</v>
      </c>
      <c r="I49" s="103">
        <f>+'4.4.1.M LDI_EMPR'!I49+'4.5.1.M L_EMPR'!I49+'4.6.1.M M_EMPR'!I49</f>
        <v>6060.8372666666673</v>
      </c>
      <c r="J49" s="103"/>
      <c r="K49" s="103">
        <f>+'4.4.1.M LDI_EMPR'!J49+'4.5.1.M L_EMPR'!K49+'4.6.1.M M_EMPR'!K49</f>
        <v>331.31143333333335</v>
      </c>
      <c r="L49" s="103">
        <f>+'4.4.1.M LDI_EMPR'!K49+'4.5.1.M L_EMPR'!L49+'4.6.1.M M_EMPR'!L49</f>
        <v>24443.060966666664</v>
      </c>
      <c r="M49" s="103">
        <f>+'4.4.1.M LDI_EMPR'!L49+'4.5.1.M L_EMPR'!M49+'4.6.1.M M_EMPR'!M49</f>
        <v>1170.0261000000003</v>
      </c>
      <c r="N49" s="103"/>
      <c r="O49" s="103"/>
      <c r="P49" s="103"/>
      <c r="Q49" s="103">
        <f>+'4.4.1.M LDI_EMPR'!O49+'4.5.1.M L_EMPR'!Q49+'4.6.1.M M_EMPR'!Q49</f>
        <v>145855.37469999999</v>
      </c>
      <c r="R49" s="203">
        <f t="shared" si="0"/>
        <v>2385055.4425000013</v>
      </c>
      <c r="S49" s="206"/>
    </row>
    <row r="50" spans="2:19" ht="13" x14ac:dyDescent="0.3">
      <c r="B50" s="196"/>
      <c r="C50" s="198" t="s">
        <v>9</v>
      </c>
      <c r="D50" s="102">
        <f>+'4.4.1.M LDI_EMPR'!D50+'4.5.1.M L_EMPR'!D50+'4.6.1.M M_EMPR'!D50</f>
        <v>806706.85349999997</v>
      </c>
      <c r="E50" s="103">
        <f>+'4.4.1.M LDI_EMPR'!E50+'4.5.1.M L_EMPR'!E50+'4.6.1.M M_EMPR'!E50</f>
        <v>484116.37099999998</v>
      </c>
      <c r="F50" s="103">
        <f>+'4.4.1.M LDI_EMPR'!F50+'4.5.1.M L_EMPR'!F50+'4.6.1.M M_EMPR'!F50</f>
        <v>977716.37353333307</v>
      </c>
      <c r="G50" s="103">
        <f>+'4.4.1.M LDI_EMPR'!G50+'4.5.1.M L_EMPR'!G50+'4.6.1.M M_EMPR'!G50</f>
        <v>18181.783233333335</v>
      </c>
      <c r="H50" s="103">
        <f>+'4.4.1.M LDI_EMPR'!H50+'4.5.1.M L_EMPR'!H50+'4.6.1.M M_EMPR'!H50</f>
        <v>199.02500000000003</v>
      </c>
      <c r="I50" s="103">
        <f>+'4.4.1.M LDI_EMPR'!I50+'4.5.1.M L_EMPR'!I50+'4.6.1.M M_EMPR'!I50</f>
        <v>6223.5486833333334</v>
      </c>
      <c r="J50" s="103"/>
      <c r="K50" s="103">
        <f>+'4.4.1.M LDI_EMPR'!J50+'4.5.1.M L_EMPR'!K50+'4.6.1.M M_EMPR'!K50</f>
        <v>332.10855000000004</v>
      </c>
      <c r="L50" s="103">
        <f>+'4.4.1.M LDI_EMPR'!K50+'4.5.1.M L_EMPR'!L50+'4.6.1.M M_EMPR'!L50</f>
        <v>25835.02638333333</v>
      </c>
      <c r="M50" s="103">
        <f>+'4.4.1.M LDI_EMPR'!L50+'4.5.1.M L_EMPR'!M50+'4.6.1.M M_EMPR'!M50</f>
        <v>1298.5318666666665</v>
      </c>
      <c r="N50" s="103"/>
      <c r="O50" s="103"/>
      <c r="P50" s="103"/>
      <c r="Q50" s="103">
        <f>+'4.4.1.M LDI_EMPR'!O50+'4.5.1.M L_EMPR'!Q50+'4.6.1.M M_EMPR'!Q50</f>
        <v>166087.73484999995</v>
      </c>
      <c r="R50" s="203">
        <f t="shared" si="0"/>
        <v>2486697.3566000001</v>
      </c>
      <c r="S50" s="206"/>
    </row>
    <row r="51" spans="2:19" ht="13" x14ac:dyDescent="0.3">
      <c r="B51" s="194"/>
      <c r="C51" s="198" t="s">
        <v>10</v>
      </c>
      <c r="D51" s="102">
        <f>+'4.4.1.M LDI_EMPR'!D51+'4.5.1.M L_EMPR'!D51+'4.6.1.M M_EMPR'!D51</f>
        <v>768682.07125000004</v>
      </c>
      <c r="E51" s="103">
        <f>+'4.4.1.M LDI_EMPR'!E51+'4.5.1.M L_EMPR'!E51+'4.6.1.M M_EMPR'!E51</f>
        <v>477026.90619999997</v>
      </c>
      <c r="F51" s="103">
        <f>+'4.4.1.M LDI_EMPR'!F51+'4.5.1.M L_EMPR'!F51+'4.6.1.M M_EMPR'!F51</f>
        <v>937604.29004999995</v>
      </c>
      <c r="G51" s="103">
        <f>+'4.4.1.M LDI_EMPR'!G51+'4.5.1.M L_EMPR'!G51+'4.6.1.M M_EMPR'!G51</f>
        <v>17533.361466666669</v>
      </c>
      <c r="H51" s="103">
        <f>+'4.4.1.M LDI_EMPR'!H51+'4.5.1.M L_EMPR'!H51+'4.6.1.M M_EMPR'!H51</f>
        <v>177.80193333333332</v>
      </c>
      <c r="I51" s="103">
        <f>+'4.4.1.M LDI_EMPR'!I51+'4.5.1.M L_EMPR'!I51+'4.6.1.M M_EMPR'!I51</f>
        <v>6163.0239166666661</v>
      </c>
      <c r="J51" s="103"/>
      <c r="K51" s="103">
        <f>+'4.4.1.M LDI_EMPR'!J51+'4.5.1.M L_EMPR'!K51+'4.6.1.M M_EMPR'!K51</f>
        <v>314.66579999999993</v>
      </c>
      <c r="L51" s="103">
        <f>+'4.4.1.M LDI_EMPR'!K51+'4.5.1.M L_EMPR'!L51+'4.6.1.M M_EMPR'!L51</f>
        <v>25263.400300000008</v>
      </c>
      <c r="M51" s="103">
        <f>+'4.4.1.M LDI_EMPR'!L51+'4.5.1.M L_EMPR'!M51+'4.6.1.M M_EMPR'!M51</f>
        <v>1320.8800999999999</v>
      </c>
      <c r="N51" s="103"/>
      <c r="O51" s="103"/>
      <c r="P51" s="103"/>
      <c r="Q51" s="103">
        <f>+'4.4.1.M LDI_EMPR'!O51+'4.5.1.M L_EMPR'!Q51+'4.6.1.M M_EMPR'!Q51</f>
        <v>171326.87803333331</v>
      </c>
      <c r="R51" s="203">
        <f t="shared" si="0"/>
        <v>2405413.2790500005</v>
      </c>
      <c r="S51" s="206"/>
    </row>
    <row r="52" spans="2:19" ht="13" x14ac:dyDescent="0.3">
      <c r="B52" s="194"/>
      <c r="C52" s="198" t="s">
        <v>11</v>
      </c>
      <c r="D52" s="102">
        <f>+'4.4.1.M LDI_EMPR'!D52+'4.5.1.M L_EMPR'!D52+'4.6.1.M M_EMPR'!D52</f>
        <v>778776.98670000001</v>
      </c>
      <c r="E52" s="103">
        <f>+'4.4.1.M LDI_EMPR'!E52+'4.5.1.M L_EMPR'!E52+'4.6.1.M M_EMPR'!E52</f>
        <v>492978.24848333345</v>
      </c>
      <c r="F52" s="103">
        <f>+'4.4.1.M LDI_EMPR'!F52+'4.5.1.M L_EMPR'!F52+'4.6.1.M M_EMPR'!F52</f>
        <v>944400.46869999997</v>
      </c>
      <c r="G52" s="103">
        <f>+'4.4.1.M LDI_EMPR'!G52+'4.5.1.M L_EMPR'!G52+'4.6.1.M M_EMPR'!G52</f>
        <v>17392.028050000001</v>
      </c>
      <c r="H52" s="103">
        <f>+'4.4.1.M LDI_EMPR'!H52+'4.5.1.M L_EMPR'!H52+'4.6.1.M M_EMPR'!H52</f>
        <v>169.50223333333338</v>
      </c>
      <c r="I52" s="103">
        <f>+'4.4.1.M LDI_EMPR'!I52+'4.5.1.M L_EMPR'!I52+'4.6.1.M M_EMPR'!I52</f>
        <v>6135.5402166666654</v>
      </c>
      <c r="J52" s="103"/>
      <c r="K52" s="103">
        <f>+'4.4.1.M LDI_EMPR'!J52+'4.5.1.M L_EMPR'!K52+'4.6.1.M M_EMPR'!K52</f>
        <v>303.43943333333334</v>
      </c>
      <c r="L52" s="103">
        <f>+'4.4.1.M LDI_EMPR'!K52+'4.5.1.M L_EMPR'!L52+'4.6.1.M M_EMPR'!L52</f>
        <v>26017.168099999999</v>
      </c>
      <c r="M52" s="103">
        <f>+'4.4.1.M LDI_EMPR'!L52+'4.5.1.M L_EMPR'!M52+'4.6.1.M M_EMPR'!M52</f>
        <v>1319.8163666666667</v>
      </c>
      <c r="N52" s="103"/>
      <c r="O52" s="103"/>
      <c r="P52" s="103"/>
      <c r="Q52" s="103">
        <f>+'4.4.1.M LDI_EMPR'!O52+'4.5.1.M L_EMPR'!Q52+'4.6.1.M M_EMPR'!Q52</f>
        <v>183480.05989999996</v>
      </c>
      <c r="R52" s="203">
        <f t="shared" si="0"/>
        <v>2450973.2581833331</v>
      </c>
      <c r="S52" s="206"/>
    </row>
    <row r="53" spans="2:19" ht="13" x14ac:dyDescent="0.3">
      <c r="B53" s="196"/>
      <c r="C53" s="198" t="s">
        <v>12</v>
      </c>
      <c r="D53" s="102">
        <f>+'4.4.1.M LDI_EMPR'!D53+'4.5.1.M L_EMPR'!D53+'4.6.1.M M_EMPR'!D53</f>
        <v>789967.87364999985</v>
      </c>
      <c r="E53" s="103">
        <f>+'4.4.1.M LDI_EMPR'!E53+'4.5.1.M L_EMPR'!E53+'4.6.1.M M_EMPR'!E53</f>
        <v>499193.01548333326</v>
      </c>
      <c r="F53" s="103">
        <f>+'4.4.1.M LDI_EMPR'!F53+'4.5.1.M L_EMPR'!F53+'4.6.1.M M_EMPR'!F53</f>
        <v>956132.7486666661</v>
      </c>
      <c r="G53" s="103">
        <f>+'4.4.1.M LDI_EMPR'!G53+'4.5.1.M L_EMPR'!G53+'4.6.1.M M_EMPR'!G53</f>
        <v>17046.054566666666</v>
      </c>
      <c r="H53" s="103">
        <f>+'4.4.1.M LDI_EMPR'!H53+'4.5.1.M L_EMPR'!H53+'4.6.1.M M_EMPR'!H53</f>
        <v>101.65093333333334</v>
      </c>
      <c r="I53" s="103">
        <f>+'4.4.1.M LDI_EMPR'!I53+'4.5.1.M L_EMPR'!I53+'4.6.1.M M_EMPR'!I53</f>
        <v>6009.214649999999</v>
      </c>
      <c r="J53" s="103"/>
      <c r="K53" s="103">
        <f>+'4.4.1.M LDI_EMPR'!J53+'4.5.1.M L_EMPR'!K53+'4.6.1.M M_EMPR'!K53</f>
        <v>279.54631666666666</v>
      </c>
      <c r="L53" s="103">
        <f>+'4.4.1.M LDI_EMPR'!K53+'4.5.1.M L_EMPR'!L53+'4.6.1.M M_EMPR'!L53</f>
        <v>27074.202916666662</v>
      </c>
      <c r="M53" s="103">
        <f>+'4.4.1.M LDI_EMPR'!L53+'4.5.1.M L_EMPR'!M53+'4.6.1.M M_EMPR'!M53</f>
        <v>1390.5032333333334</v>
      </c>
      <c r="N53" s="103"/>
      <c r="O53" s="103"/>
      <c r="P53" s="103"/>
      <c r="Q53" s="103">
        <f>+'4.4.1.M LDI_EMPR'!O53+'4.5.1.M L_EMPR'!Q53+'4.6.1.M M_EMPR'!Q53</f>
        <v>194809.98331666671</v>
      </c>
      <c r="R53" s="203">
        <f t="shared" si="0"/>
        <v>2492004.7937333323</v>
      </c>
      <c r="S53" s="206"/>
    </row>
    <row r="54" spans="2:19" ht="13.5" thickBot="1" x14ac:dyDescent="0.35">
      <c r="B54" s="199"/>
      <c r="C54" s="200" t="s">
        <v>13</v>
      </c>
      <c r="D54" s="104">
        <f>+'4.4.1.M LDI_EMPR'!D54+'4.5.1.M L_EMPR'!D54+'4.6.1.M M_EMPR'!D54</f>
        <v>822805.48166666657</v>
      </c>
      <c r="E54" s="105">
        <f>+'4.4.1.M LDI_EMPR'!E54+'4.5.1.M L_EMPR'!E54+'4.6.1.M M_EMPR'!E54</f>
        <v>539188.71923333337</v>
      </c>
      <c r="F54" s="105">
        <f>+'4.4.1.M LDI_EMPR'!F54+'4.5.1.M L_EMPR'!F54+'4.6.1.M M_EMPR'!F54</f>
        <v>977686.34884999995</v>
      </c>
      <c r="G54" s="105">
        <f>+'4.4.1.M LDI_EMPR'!G54+'4.5.1.M L_EMPR'!G54+'4.6.1.M M_EMPR'!G54</f>
        <v>17910.429216666667</v>
      </c>
      <c r="H54" s="105">
        <f>+'4.4.1.M LDI_EMPR'!H54+'4.5.1.M L_EMPR'!H54+'4.6.1.M M_EMPR'!H54</f>
        <v>96.841050000000024</v>
      </c>
      <c r="I54" s="105">
        <f>+'4.4.1.M LDI_EMPR'!I54+'4.5.1.M L_EMPR'!I54+'4.6.1.M M_EMPR'!I54</f>
        <v>6344.7357500000026</v>
      </c>
      <c r="J54" s="105"/>
      <c r="K54" s="105">
        <f>+'4.4.1.M LDI_EMPR'!J54+'4.5.1.M L_EMPR'!K54+'4.6.1.M M_EMPR'!K54</f>
        <v>318.09873333333337</v>
      </c>
      <c r="L54" s="105">
        <f>+'4.4.1.M LDI_EMPR'!K54+'4.5.1.M L_EMPR'!L54+'4.6.1.M M_EMPR'!L54</f>
        <v>29086.27286666667</v>
      </c>
      <c r="M54" s="105">
        <f>+'4.4.1.M LDI_EMPR'!L54+'4.5.1.M L_EMPR'!M54+'4.6.1.M M_EMPR'!M54</f>
        <v>1455.1668833333329</v>
      </c>
      <c r="N54" s="105"/>
      <c r="O54" s="105"/>
      <c r="P54" s="105"/>
      <c r="Q54" s="105">
        <f>+'4.4.1.M LDI_EMPR'!O54+'4.5.1.M L_EMPR'!Q54+'4.6.1.M M_EMPR'!Q54</f>
        <v>214943.54500000001</v>
      </c>
      <c r="R54" s="204">
        <f t="shared" si="0"/>
        <v>2609835.63925</v>
      </c>
      <c r="S54" s="206"/>
    </row>
    <row r="55" spans="2:19" ht="13" x14ac:dyDescent="0.3">
      <c r="B55" s="192">
        <v>2017</v>
      </c>
      <c r="C55" s="197" t="s">
        <v>2</v>
      </c>
      <c r="D55" s="100">
        <f>+'4.4.1.M LDI_EMPR'!D55+'4.5.1.M L_EMPR'!D55+'4.6.1.M M_EMPR'!D55</f>
        <v>797077.69520000019</v>
      </c>
      <c r="E55" s="101">
        <f>+'4.4.1.M LDI_EMPR'!E55+'4.5.1.M L_EMPR'!E55+'4.6.1.M M_EMPR'!E55</f>
        <v>526386.78501666663</v>
      </c>
      <c r="F55" s="101">
        <f>+'4.4.1.M LDI_EMPR'!F55+'4.5.1.M L_EMPR'!F55+'4.6.1.M M_EMPR'!F55</f>
        <v>952354.88553333341</v>
      </c>
      <c r="G55" s="101">
        <f>+'4.4.1.M LDI_EMPR'!G55+'4.5.1.M L_EMPR'!G55+'4.6.1.M M_EMPR'!G55</f>
        <v>16537.118116666668</v>
      </c>
      <c r="H55" s="101">
        <f>+'4.4.1.M LDI_EMPR'!H55+'4.5.1.M L_EMPR'!H55+'4.6.1.M M_EMPR'!H55</f>
        <v>88.240133333333318</v>
      </c>
      <c r="I55" s="101">
        <f>+'4.4.1.M LDI_EMPR'!I55+'4.5.1.M L_EMPR'!I55+'4.6.1.M M_EMPR'!I55</f>
        <v>6190.4138333333321</v>
      </c>
      <c r="J55" s="101"/>
      <c r="K55" s="101">
        <f>+'4.4.1.M LDI_EMPR'!J55+'4.5.1.M L_EMPR'!K55+'4.6.1.M M_EMPR'!K55</f>
        <v>293.15909999999997</v>
      </c>
      <c r="L55" s="101">
        <f>+'4.4.1.M LDI_EMPR'!K55+'4.5.1.M L_EMPR'!L55+'4.6.1.M M_EMPR'!L55</f>
        <v>28789.090900000003</v>
      </c>
      <c r="M55" s="101">
        <f>+'4.4.1.M LDI_EMPR'!L55+'4.5.1.M L_EMPR'!M55+'4.6.1.M M_EMPR'!M55</f>
        <v>1395.46225</v>
      </c>
      <c r="N55" s="101"/>
      <c r="O55" s="101"/>
      <c r="P55" s="101"/>
      <c r="Q55" s="101">
        <f>+'4.4.1.M LDI_EMPR'!O55+'4.5.1.M L_EMPR'!Q55+'4.6.1.M M_EMPR'!Q55</f>
        <v>217866.34139999998</v>
      </c>
      <c r="R55" s="205">
        <f t="shared" si="0"/>
        <v>2546979.1914833332</v>
      </c>
      <c r="S55" s="206"/>
    </row>
    <row r="56" spans="2:19" ht="13" x14ac:dyDescent="0.3">
      <c r="B56" s="194"/>
      <c r="C56" s="198" t="s">
        <v>3</v>
      </c>
      <c r="D56" s="102">
        <f>+'4.4.1.M LDI_EMPR'!D56+'4.5.1.M L_EMPR'!D56+'4.6.1.M M_EMPR'!D56</f>
        <v>693494.54035000002</v>
      </c>
      <c r="E56" s="103">
        <f>+'4.4.1.M LDI_EMPR'!E56+'4.5.1.M L_EMPR'!E56+'4.6.1.M M_EMPR'!E56</f>
        <v>465511.23655000015</v>
      </c>
      <c r="F56" s="103">
        <f>+'4.4.1.M LDI_EMPR'!F56+'4.5.1.M L_EMPR'!F56+'4.6.1.M M_EMPR'!F56</f>
        <v>821716.32308333332</v>
      </c>
      <c r="G56" s="103">
        <f>+'4.4.1.M LDI_EMPR'!G56+'4.5.1.M L_EMPR'!G56+'4.6.1.M M_EMPR'!G56</f>
        <v>14381.755700000002</v>
      </c>
      <c r="H56" s="103">
        <f>+'4.4.1.M LDI_EMPR'!H56+'4.5.1.M L_EMPR'!H56+'4.6.1.M M_EMPR'!H56</f>
        <v>55.63133333333333</v>
      </c>
      <c r="I56" s="103">
        <f>+'4.4.1.M LDI_EMPR'!I56+'4.5.1.M L_EMPR'!I56+'4.6.1.M M_EMPR'!I56</f>
        <v>5383.9777000000004</v>
      </c>
      <c r="J56" s="103"/>
      <c r="K56" s="103">
        <f>+'4.4.1.M LDI_EMPR'!J56+'4.5.1.M L_EMPR'!K56+'4.6.1.M M_EMPR'!K56</f>
        <v>267.67394999999999</v>
      </c>
      <c r="L56" s="103">
        <f>+'4.4.1.M LDI_EMPR'!K56+'4.5.1.M L_EMPR'!L56+'4.6.1.M M_EMPR'!L56</f>
        <v>25514.644399999994</v>
      </c>
      <c r="M56" s="103">
        <f>+'4.4.1.M LDI_EMPR'!L56+'4.5.1.M L_EMPR'!M56+'4.6.1.M M_EMPR'!M56</f>
        <v>1274.3758833333334</v>
      </c>
      <c r="N56" s="103"/>
      <c r="O56" s="103"/>
      <c r="P56" s="103"/>
      <c r="Q56" s="103">
        <f>+'4.4.1.M LDI_EMPR'!O56+'4.5.1.M L_EMPR'!Q56+'4.6.1.M M_EMPR'!Q56</f>
        <v>197859.40328333329</v>
      </c>
      <c r="R56" s="203">
        <f t="shared" si="0"/>
        <v>2225459.5622333339</v>
      </c>
      <c r="S56" s="206"/>
    </row>
    <row r="57" spans="2:19" ht="13" x14ac:dyDescent="0.3">
      <c r="B57" s="194"/>
      <c r="C57" s="198" t="s">
        <v>4</v>
      </c>
      <c r="D57" s="102">
        <f>+'4.4.1.M LDI_EMPR'!D57+'4.5.1.M L_EMPR'!D57+'4.6.1.M M_EMPR'!D57</f>
        <v>826002.0307666664</v>
      </c>
      <c r="E57" s="103">
        <f>+'4.4.1.M LDI_EMPR'!E57+'4.5.1.M L_EMPR'!E57+'4.6.1.M M_EMPR'!E57</f>
        <v>553961.48640000005</v>
      </c>
      <c r="F57" s="103">
        <f>+'4.4.1.M LDI_EMPR'!F57+'4.5.1.M L_EMPR'!F57+'4.6.1.M M_EMPR'!F57</f>
        <v>978331.60986666626</v>
      </c>
      <c r="G57" s="103">
        <f>+'4.4.1.M LDI_EMPR'!G57+'4.5.1.M L_EMPR'!G57+'4.6.1.M M_EMPR'!G57</f>
        <v>16468.792666666664</v>
      </c>
      <c r="H57" s="103">
        <f>+'4.4.1.M LDI_EMPR'!H57+'4.5.1.M L_EMPR'!H57+'4.6.1.M M_EMPR'!H57</f>
        <v>64.670533333333324</v>
      </c>
      <c r="I57" s="103">
        <f>+'4.4.1.M LDI_EMPR'!I57+'4.5.1.M L_EMPR'!I57+'4.6.1.M M_EMPR'!I57</f>
        <v>6166.9108999999999</v>
      </c>
      <c r="J57" s="103"/>
      <c r="K57" s="103">
        <f>+'4.4.1.M LDI_EMPR'!J57+'4.5.1.M L_EMPR'!K57+'4.6.1.M M_EMPR'!K57</f>
        <v>328.54551666666669</v>
      </c>
      <c r="L57" s="103">
        <f>+'4.4.1.M LDI_EMPR'!K57+'4.5.1.M L_EMPR'!L57+'4.6.1.M M_EMPR'!L57</f>
        <v>30868.250833333332</v>
      </c>
      <c r="M57" s="103">
        <f>+'4.4.1.M LDI_EMPR'!L57+'4.5.1.M L_EMPR'!M57+'4.6.1.M M_EMPR'!M57</f>
        <v>1522.6193833333332</v>
      </c>
      <c r="N57" s="103"/>
      <c r="O57" s="103"/>
      <c r="P57" s="103"/>
      <c r="Q57" s="103">
        <f>+'4.4.1.M LDI_EMPR'!O57+'4.5.1.M L_EMPR'!Q57+'4.6.1.M M_EMPR'!Q57</f>
        <v>242314.77161666667</v>
      </c>
      <c r="R57" s="203">
        <f t="shared" si="0"/>
        <v>2656029.6884833327</v>
      </c>
      <c r="S57" s="206"/>
    </row>
    <row r="58" spans="2:19" ht="13" x14ac:dyDescent="0.3">
      <c r="B58" s="196"/>
      <c r="C58" s="198" t="s">
        <v>5</v>
      </c>
      <c r="D58" s="102">
        <f>+'4.4.1.M LDI_EMPR'!D58+'4.5.1.M L_EMPR'!D58+'4.6.1.M M_EMPR'!D58</f>
        <v>746284.17266666656</v>
      </c>
      <c r="E58" s="103">
        <f>+'4.4.1.M LDI_EMPR'!E58+'4.5.1.M L_EMPR'!E58+'4.6.1.M M_EMPR'!E58</f>
        <v>514077.53069999983</v>
      </c>
      <c r="F58" s="103">
        <f>+'4.4.1.M LDI_EMPR'!F58+'4.5.1.M L_EMPR'!F58+'4.6.1.M M_EMPR'!F58</f>
        <v>881999.70646666654</v>
      </c>
      <c r="G58" s="103">
        <f>+'4.4.1.M LDI_EMPR'!G58+'4.5.1.M L_EMPR'!G58+'4.6.1.M M_EMPR'!G58</f>
        <v>14931.022416666665</v>
      </c>
      <c r="H58" s="103">
        <f>+'4.4.1.M LDI_EMPR'!H58+'4.5.1.M L_EMPR'!H58+'4.6.1.M M_EMPR'!H58</f>
        <v>63.185233333333329</v>
      </c>
      <c r="I58" s="103">
        <f>+'4.4.1.M LDI_EMPR'!I58+'4.5.1.M L_EMPR'!I58+'4.6.1.M M_EMPR'!I58</f>
        <v>6045.4671000000017</v>
      </c>
      <c r="J58" s="103"/>
      <c r="K58" s="103">
        <f>+'4.4.1.M LDI_EMPR'!J58+'4.5.1.M L_EMPR'!K58+'4.6.1.M M_EMPR'!K58</f>
        <v>332.73669999999993</v>
      </c>
      <c r="L58" s="103">
        <f>+'4.4.1.M LDI_EMPR'!K58+'4.5.1.M L_EMPR'!L58+'4.6.1.M M_EMPR'!L58</f>
        <v>28645.018016666665</v>
      </c>
      <c r="M58" s="103">
        <f>+'4.4.1.M LDI_EMPR'!L58+'4.5.1.M L_EMPR'!M58+'4.6.1.M M_EMPR'!M58</f>
        <v>1396.0685166666669</v>
      </c>
      <c r="N58" s="103"/>
      <c r="O58" s="103"/>
      <c r="P58" s="103"/>
      <c r="Q58" s="103">
        <f>+'4.4.1.M LDI_EMPR'!O58+'4.5.1.M L_EMPR'!Q58+'4.6.1.M M_EMPR'!Q58</f>
        <v>225322.50503333329</v>
      </c>
      <c r="R58" s="203">
        <f t="shared" si="0"/>
        <v>2419097.412849999</v>
      </c>
      <c r="S58" s="206"/>
    </row>
    <row r="59" spans="2:19" ht="13" x14ac:dyDescent="0.3">
      <c r="B59" s="194"/>
      <c r="C59" s="198" t="s">
        <v>6</v>
      </c>
      <c r="D59" s="102">
        <f>+'4.4.1.M LDI_EMPR'!D59+'4.5.1.M L_EMPR'!D59+'4.6.1.M M_EMPR'!D59</f>
        <v>803518.3624666665</v>
      </c>
      <c r="E59" s="103">
        <f>+'4.4.1.M LDI_EMPR'!E59+'4.5.1.M L_EMPR'!E59+'4.6.1.M M_EMPR'!E59</f>
        <v>561298.45220000006</v>
      </c>
      <c r="F59" s="103">
        <f>+'4.4.1.M LDI_EMPR'!F59+'4.5.1.M L_EMPR'!F59+'4.6.1.M M_EMPR'!F59</f>
        <v>952137.73513333313</v>
      </c>
      <c r="G59" s="103">
        <f>+'4.4.1.M LDI_EMPR'!G59+'4.5.1.M L_EMPR'!G59+'4.6.1.M M_EMPR'!G59</f>
        <v>15721.798966666669</v>
      </c>
      <c r="H59" s="103">
        <f>+'4.4.1.M LDI_EMPR'!H59+'4.5.1.M L_EMPR'!H59+'4.6.1.M M_EMPR'!H59</f>
        <v>72.671300000000002</v>
      </c>
      <c r="I59" s="103">
        <f>+'4.4.1.M LDI_EMPR'!I59+'4.5.1.M L_EMPR'!I59+'4.6.1.M M_EMPR'!I59</f>
        <v>6324.4081333333324</v>
      </c>
      <c r="J59" s="103"/>
      <c r="K59" s="103">
        <f>+'4.4.1.M LDI_EMPR'!J59+'4.5.1.M L_EMPR'!K59+'4.6.1.M M_EMPR'!K59</f>
        <v>344.10361666666671</v>
      </c>
      <c r="L59" s="103">
        <f>+'4.4.1.M LDI_EMPR'!K59+'4.5.1.M L_EMPR'!L59+'4.6.1.M M_EMPR'!L59</f>
        <v>31910.431716666655</v>
      </c>
      <c r="M59" s="103">
        <f>+'4.4.1.M LDI_EMPR'!L59+'4.5.1.M L_EMPR'!M59+'4.6.1.M M_EMPR'!M59</f>
        <v>1563.368466666667</v>
      </c>
      <c r="N59" s="103"/>
      <c r="O59" s="103"/>
      <c r="P59" s="103"/>
      <c r="Q59" s="103">
        <f>+'4.4.1.M LDI_EMPR'!O59+'4.5.1.M L_EMPR'!Q59+'4.6.1.M M_EMPR'!Q59</f>
        <v>251159.1134166666</v>
      </c>
      <c r="R59" s="203">
        <f t="shared" si="0"/>
        <v>2624050.4454166666</v>
      </c>
      <c r="S59" s="206"/>
    </row>
    <row r="60" spans="2:19" ht="13" x14ac:dyDescent="0.3">
      <c r="B60" s="194"/>
      <c r="C60" s="198" t="s">
        <v>7</v>
      </c>
      <c r="D60" s="102">
        <f>+'4.4.1.M LDI_EMPR'!D60+'4.5.1.M L_EMPR'!D60+'4.6.1.M M_EMPR'!D60</f>
        <v>767688.06113333325</v>
      </c>
      <c r="E60" s="103">
        <f>+'4.4.1.M LDI_EMPR'!E60+'4.5.1.M L_EMPR'!E60+'4.6.1.M M_EMPR'!E60</f>
        <v>534427.19464999996</v>
      </c>
      <c r="F60" s="103">
        <f>+'4.4.1.M LDI_EMPR'!F60+'4.5.1.M L_EMPR'!F60+'4.6.1.M M_EMPR'!F60</f>
        <v>905169.54269999976</v>
      </c>
      <c r="G60" s="103">
        <f>+'4.4.1.M LDI_EMPR'!G60+'4.5.1.M L_EMPR'!G60+'4.6.1.M M_EMPR'!G60</f>
        <v>14390.478666666668</v>
      </c>
      <c r="H60" s="103">
        <f>+'4.4.1.M LDI_EMPR'!H60+'4.5.1.M L_EMPR'!H60+'4.6.1.M M_EMPR'!H60</f>
        <v>71.866483333333321</v>
      </c>
      <c r="I60" s="103">
        <f>+'4.4.1.M LDI_EMPR'!I60+'4.5.1.M L_EMPR'!I60+'4.6.1.M M_EMPR'!I60</f>
        <v>5886.9333333333343</v>
      </c>
      <c r="J60" s="103"/>
      <c r="K60" s="103">
        <f>+'4.4.1.M LDI_EMPR'!J60+'4.5.1.M L_EMPR'!K60+'4.6.1.M M_EMPR'!K60</f>
        <v>330.07175000000007</v>
      </c>
      <c r="L60" s="103">
        <f>+'4.4.1.M LDI_EMPR'!K60+'4.5.1.M L_EMPR'!L60+'4.6.1.M M_EMPR'!L60</f>
        <v>31350.465950000005</v>
      </c>
      <c r="M60" s="103">
        <f>+'4.4.1.M LDI_EMPR'!L60+'4.5.1.M L_EMPR'!M60+'4.6.1.M M_EMPR'!M60</f>
        <v>1565.4039999999998</v>
      </c>
      <c r="N60" s="103"/>
      <c r="O60" s="103"/>
      <c r="P60" s="103"/>
      <c r="Q60" s="103">
        <f>+'4.4.1.M LDI_EMPR'!O60+'4.5.1.M L_EMPR'!Q60+'4.6.1.M M_EMPR'!Q60</f>
        <v>249535.04323333333</v>
      </c>
      <c r="R60" s="203">
        <f t="shared" si="0"/>
        <v>2510415.0619000001</v>
      </c>
      <c r="S60" s="206"/>
    </row>
    <row r="61" spans="2:19" ht="13" x14ac:dyDescent="0.3">
      <c r="B61" s="196"/>
      <c r="C61" s="198" t="s">
        <v>8</v>
      </c>
      <c r="D61" s="102">
        <f>+'4.4.1.M LDI_EMPR'!D61+'4.5.1.M L_EMPR'!D61+'4.6.1.M M_EMPR'!D61</f>
        <v>781760.2932500001</v>
      </c>
      <c r="E61" s="103">
        <f>+'4.4.1.M LDI_EMPR'!E61+'4.5.1.M L_EMPR'!E61+'4.6.1.M M_EMPR'!E61</f>
        <v>550102.30586666672</v>
      </c>
      <c r="F61" s="103">
        <f>+'4.4.1.M LDI_EMPR'!F61+'4.5.1.M L_EMPR'!F61+'4.6.1.M M_EMPR'!F61</f>
        <v>914576.51428333332</v>
      </c>
      <c r="G61" s="103">
        <f>+'4.4.1.M LDI_EMPR'!G61+'4.5.1.M L_EMPR'!G61+'4.6.1.M M_EMPR'!G61</f>
        <v>14235.538716666671</v>
      </c>
      <c r="H61" s="103">
        <f>+'4.4.1.M LDI_EMPR'!H61+'4.5.1.M L_EMPR'!H61+'4.6.1.M M_EMPR'!H61</f>
        <v>69.512083333333322</v>
      </c>
      <c r="I61" s="103">
        <f>+'4.4.1.M LDI_EMPR'!I61+'4.5.1.M L_EMPR'!I61+'4.6.1.M M_EMPR'!I61</f>
        <v>5735.7185499999987</v>
      </c>
      <c r="J61" s="103"/>
      <c r="K61" s="103">
        <f>+'4.4.1.M LDI_EMPR'!J61+'4.5.1.M L_EMPR'!K61+'4.6.1.M M_EMPR'!K61</f>
        <v>300.36525</v>
      </c>
      <c r="L61" s="103">
        <f>+'4.4.1.M LDI_EMPR'!K61+'4.5.1.M L_EMPR'!L61+'4.6.1.M M_EMPR'!L61</f>
        <v>32717.053349999987</v>
      </c>
      <c r="M61" s="103">
        <f>+'4.4.1.M LDI_EMPR'!L61+'4.5.1.M L_EMPR'!M61+'4.6.1.M M_EMPR'!M61</f>
        <v>1597.3745833333337</v>
      </c>
      <c r="N61" s="103"/>
      <c r="O61" s="103"/>
      <c r="P61" s="103"/>
      <c r="Q61" s="103">
        <f>+'4.4.1.M LDI_EMPR'!O61+'4.5.1.M L_EMPR'!Q61+'4.6.1.M M_EMPR'!Q61</f>
        <v>263063.76291666663</v>
      </c>
      <c r="R61" s="203">
        <f t="shared" si="0"/>
        <v>2564158.43885</v>
      </c>
      <c r="S61" s="206"/>
    </row>
    <row r="62" spans="2:19" ht="13" x14ac:dyDescent="0.3">
      <c r="B62" s="194"/>
      <c r="C62" s="198" t="s">
        <v>9</v>
      </c>
      <c r="D62" s="102">
        <f>+'4.4.1.M LDI_EMPR'!D62+'4.5.1.M L_EMPR'!D62+'4.6.1.M M_EMPR'!D62</f>
        <v>812113.52274999989</v>
      </c>
      <c r="E62" s="103">
        <f>+'4.4.1.M LDI_EMPR'!E62+'4.5.1.M L_EMPR'!E62+'4.6.1.M M_EMPR'!E62</f>
        <v>588626.18653333315</v>
      </c>
      <c r="F62" s="103">
        <f>+'4.4.1.M LDI_EMPR'!F62+'4.5.1.M L_EMPR'!F62+'4.6.1.M M_EMPR'!F62</f>
        <v>949656.00226666674</v>
      </c>
      <c r="G62" s="103">
        <f>+'4.4.1.M LDI_EMPR'!G62+'4.5.1.M L_EMPR'!G62+'4.6.1.M M_EMPR'!G62</f>
        <v>13927.552966666668</v>
      </c>
      <c r="H62" s="103">
        <f>+'4.4.1.M LDI_EMPR'!H62+'4.5.1.M L_EMPR'!H62+'4.6.1.M M_EMPR'!H62</f>
        <v>71.154566666666668</v>
      </c>
      <c r="I62" s="103">
        <f>+'4.4.1.M LDI_EMPR'!I62+'4.5.1.M L_EMPR'!I62+'4.6.1.M M_EMPR'!I62</f>
        <v>5181.94805</v>
      </c>
      <c r="J62" s="103"/>
      <c r="K62" s="103">
        <f>+'4.4.1.M LDI_EMPR'!J62+'4.5.1.M L_EMPR'!K62+'4.6.1.M M_EMPR'!K62</f>
        <v>299.86899999999997</v>
      </c>
      <c r="L62" s="103">
        <f>+'4.4.1.M LDI_EMPR'!K62+'4.5.1.M L_EMPR'!L62+'4.6.1.M M_EMPR'!L62</f>
        <v>32738.073699999994</v>
      </c>
      <c r="M62" s="103">
        <f>+'4.4.1.M LDI_EMPR'!L62+'4.5.1.M L_EMPR'!M62+'4.6.1.M M_EMPR'!M62</f>
        <v>1718.7860333333331</v>
      </c>
      <c r="N62" s="103"/>
      <c r="O62" s="103"/>
      <c r="P62" s="103"/>
      <c r="Q62" s="103">
        <f>+'4.4.1.M LDI_EMPR'!O62+'4.5.1.M L_EMPR'!Q62+'4.6.1.M M_EMPR'!Q62</f>
        <v>280991.02736666671</v>
      </c>
      <c r="R62" s="203">
        <f t="shared" si="0"/>
        <v>2685324.1232333328</v>
      </c>
      <c r="S62" s="206"/>
    </row>
    <row r="63" spans="2:19" ht="13" x14ac:dyDescent="0.3">
      <c r="B63" s="194"/>
      <c r="C63" s="198" t="s">
        <v>10</v>
      </c>
      <c r="D63" s="102">
        <f>+'4.4.1.M LDI_EMPR'!D63+'4.5.1.M L_EMPR'!D63+'4.6.1.M M_EMPR'!D63</f>
        <v>753003.70158333308</v>
      </c>
      <c r="E63" s="103">
        <f>+'4.4.1.M LDI_EMPR'!E63+'4.5.1.M L_EMPR'!E63+'4.6.1.M M_EMPR'!E63</f>
        <v>560726.94071666664</v>
      </c>
      <c r="F63" s="103">
        <f>+'4.4.1.M LDI_EMPR'!F63+'4.5.1.M L_EMPR'!F63+'4.6.1.M M_EMPR'!F63</f>
        <v>879040.89201666671</v>
      </c>
      <c r="G63" s="103">
        <f>+'4.4.1.M LDI_EMPR'!G63+'4.5.1.M L_EMPR'!G63+'4.6.1.M M_EMPR'!G63</f>
        <v>12985.020533333334</v>
      </c>
      <c r="H63" s="103">
        <f>+'4.4.1.M LDI_EMPR'!H63+'4.5.1.M L_EMPR'!H63+'4.6.1.M M_EMPR'!H63</f>
        <v>70.656933333333299</v>
      </c>
      <c r="I63" s="103">
        <f>+'4.4.1.M LDI_EMPR'!I63+'4.5.1.M L_EMPR'!I63+'4.6.1.M M_EMPR'!I63</f>
        <v>4505.8386333333337</v>
      </c>
      <c r="J63" s="103"/>
      <c r="K63" s="103">
        <f>+'4.4.1.M LDI_EMPR'!J63+'4.5.1.M L_EMPR'!K63+'4.6.1.M M_EMPR'!K63</f>
        <v>275.12231666666668</v>
      </c>
      <c r="L63" s="103">
        <f>+'4.4.1.M LDI_EMPR'!K63+'4.5.1.M L_EMPR'!L63+'4.6.1.M M_EMPR'!L63</f>
        <v>29448.766266666666</v>
      </c>
      <c r="M63" s="103">
        <f>+'4.4.1.M LDI_EMPR'!L63+'4.5.1.M L_EMPR'!M63+'4.6.1.M M_EMPR'!M63</f>
        <v>1563.356933333333</v>
      </c>
      <c r="N63" s="103"/>
      <c r="O63" s="103"/>
      <c r="P63" s="103"/>
      <c r="Q63" s="103">
        <f>+'4.4.1.M LDI_EMPR'!O63+'4.5.1.M L_EMPR'!Q63+'4.6.1.M M_EMPR'!Q63</f>
        <v>276385.50523333327</v>
      </c>
      <c r="R63" s="203">
        <f t="shared" si="0"/>
        <v>2518005.8011666671</v>
      </c>
      <c r="S63" s="206"/>
    </row>
    <row r="64" spans="2:19" ht="13" x14ac:dyDescent="0.3">
      <c r="B64" s="196"/>
      <c r="C64" s="198" t="s">
        <v>11</v>
      </c>
      <c r="D64" s="102">
        <f>+'4.4.1.M LDI_EMPR'!D64+'4.5.1.M L_EMPR'!D64+'4.6.1.M M_EMPR'!D64</f>
        <v>797238.64523333323</v>
      </c>
      <c r="E64" s="103">
        <f>+'4.4.1.M LDI_EMPR'!E64+'4.5.1.M L_EMPR'!E64+'4.6.1.M M_EMPR'!E64</f>
        <v>585184.02083333349</v>
      </c>
      <c r="F64" s="103">
        <f>+'4.4.1.M LDI_EMPR'!F64+'4.5.1.M L_EMPR'!F64+'4.6.1.M M_EMPR'!F64</f>
        <v>936923.8709166667</v>
      </c>
      <c r="G64" s="103">
        <f>+'4.4.1.M LDI_EMPR'!G64+'4.5.1.M L_EMPR'!G64+'4.6.1.M M_EMPR'!G64</f>
        <v>12340.574583333331</v>
      </c>
      <c r="H64" s="103">
        <f>+'4.4.1.M LDI_EMPR'!H64+'4.5.1.M L_EMPR'!H64+'4.6.1.M M_EMPR'!H64</f>
        <v>71.154266666666672</v>
      </c>
      <c r="I64" s="103">
        <f>+'4.4.1.M LDI_EMPR'!I64+'4.5.1.M L_EMPR'!I64+'4.6.1.M M_EMPR'!I64</f>
        <v>4584.5845999999983</v>
      </c>
      <c r="J64" s="103"/>
      <c r="K64" s="103">
        <f>+'4.4.1.M LDI_EMPR'!J64+'4.5.1.M L_EMPR'!K64+'4.6.1.M M_EMPR'!K64</f>
        <v>212.68881666666667</v>
      </c>
      <c r="L64" s="103">
        <f>+'4.4.1.M LDI_EMPR'!K64+'4.5.1.M L_EMPR'!L64+'4.6.1.M M_EMPR'!L64</f>
        <v>31595.302250000001</v>
      </c>
      <c r="M64" s="103">
        <f>+'4.4.1.M LDI_EMPR'!L64+'4.5.1.M L_EMPR'!M64+'4.6.1.M M_EMPR'!M64</f>
        <v>1641.6551666666667</v>
      </c>
      <c r="N64" s="103"/>
      <c r="O64" s="103"/>
      <c r="P64" s="103"/>
      <c r="Q64" s="103">
        <f>+'4.4.1.M LDI_EMPR'!O64+'4.5.1.M L_EMPR'!Q64+'4.6.1.M M_EMPR'!Q64</f>
        <v>293070.79218333343</v>
      </c>
      <c r="R64" s="203">
        <f t="shared" si="0"/>
        <v>2662863.2888500006</v>
      </c>
      <c r="S64" s="206"/>
    </row>
    <row r="65" spans="2:19" ht="13" x14ac:dyDescent="0.3">
      <c r="B65" s="194"/>
      <c r="C65" s="198" t="s">
        <v>12</v>
      </c>
      <c r="D65" s="102">
        <f>+'4.4.1.M LDI_EMPR'!D65+'4.5.1.M L_EMPR'!D65+'4.6.1.M M_EMPR'!D65</f>
        <v>821356.84025000036</v>
      </c>
      <c r="E65" s="103">
        <f>+'4.4.1.M LDI_EMPR'!E65+'4.5.1.M L_EMPR'!E65+'4.6.1.M M_EMPR'!E65</f>
        <v>590714.39779999992</v>
      </c>
      <c r="F65" s="103">
        <f>+'4.4.1.M LDI_EMPR'!F65+'4.5.1.M L_EMPR'!F65+'4.6.1.M M_EMPR'!F65</f>
        <v>960371.56153333362</v>
      </c>
      <c r="G65" s="103">
        <f>+'4.4.1.M LDI_EMPR'!G65+'4.5.1.M L_EMPR'!G65+'4.6.1.M M_EMPR'!G65</f>
        <v>14645.809366666666</v>
      </c>
      <c r="H65" s="103">
        <f>+'4.4.1.M LDI_EMPR'!H65+'4.5.1.M L_EMPR'!H65+'4.6.1.M M_EMPR'!H65</f>
        <v>70.529833333333329</v>
      </c>
      <c r="I65" s="103">
        <f>+'4.4.1.M LDI_EMPR'!I65+'4.5.1.M L_EMPR'!I65+'4.6.1.M M_EMPR'!I65</f>
        <v>4376.2151333333341</v>
      </c>
      <c r="J65" s="103"/>
      <c r="K65" s="103">
        <f>+'4.4.1.M LDI_EMPR'!J65+'4.5.1.M L_EMPR'!K65+'4.6.1.M M_EMPR'!K65</f>
        <v>212.6241666666667</v>
      </c>
      <c r="L65" s="103">
        <f>+'4.4.1.M LDI_EMPR'!K65+'4.5.1.M L_EMPR'!L65+'4.6.1.M M_EMPR'!L65</f>
        <v>34996.956833333352</v>
      </c>
      <c r="M65" s="103">
        <f>+'4.4.1.M LDI_EMPR'!L65+'4.5.1.M L_EMPR'!M65+'4.6.1.M M_EMPR'!M65</f>
        <v>1705.5620000000001</v>
      </c>
      <c r="N65" s="103"/>
      <c r="O65" s="103"/>
      <c r="P65" s="103"/>
      <c r="Q65" s="103">
        <f>+'4.4.1.M LDI_EMPR'!O65+'4.5.1.M L_EMPR'!Q65+'4.6.1.M M_EMPR'!Q65</f>
        <v>301153.2030000001</v>
      </c>
      <c r="R65" s="203">
        <f t="shared" si="0"/>
        <v>2729603.6999166668</v>
      </c>
      <c r="S65" s="206"/>
    </row>
    <row r="66" spans="2:19" ht="13.5" thickBot="1" x14ac:dyDescent="0.35">
      <c r="B66" s="199"/>
      <c r="C66" s="200" t="s">
        <v>13</v>
      </c>
      <c r="D66" s="104">
        <f>+'4.4.1.M LDI_EMPR'!D66+'4.5.1.M L_EMPR'!D66+'4.6.1.M M_EMPR'!D66</f>
        <v>820757.88656666689</v>
      </c>
      <c r="E66" s="105">
        <f>+'4.4.1.M LDI_EMPR'!E66+'4.5.1.M L_EMPR'!E66+'4.6.1.M M_EMPR'!E66</f>
        <v>593355.63621666643</v>
      </c>
      <c r="F66" s="105">
        <f>+'4.4.1.M LDI_EMPR'!F66+'4.5.1.M L_EMPR'!F66+'4.6.1.M M_EMPR'!F66</f>
        <v>965492.94336666656</v>
      </c>
      <c r="G66" s="105">
        <f>+'4.4.1.M LDI_EMPR'!G66+'4.5.1.M L_EMPR'!G66+'4.6.1.M M_EMPR'!G66</f>
        <v>16990.153416666668</v>
      </c>
      <c r="H66" s="105">
        <f>+'4.4.1.M LDI_EMPR'!H66+'4.5.1.M L_EMPR'!H66+'4.6.1.M M_EMPR'!H66</f>
        <v>61.111649999999997</v>
      </c>
      <c r="I66" s="105">
        <f>+'4.4.1.M LDI_EMPR'!I66+'4.5.1.M L_EMPR'!I66+'4.6.1.M M_EMPR'!I66</f>
        <v>4229.3225999999986</v>
      </c>
      <c r="J66" s="105"/>
      <c r="K66" s="105">
        <f>+'4.4.1.M LDI_EMPR'!J66+'4.5.1.M L_EMPR'!K66+'4.6.1.M M_EMPR'!K66</f>
        <v>209.75964999999997</v>
      </c>
      <c r="L66" s="105">
        <f>+'4.4.1.M LDI_EMPR'!K66+'4.5.1.M L_EMPR'!L66+'4.6.1.M M_EMPR'!L66</f>
        <v>35711.769483333337</v>
      </c>
      <c r="M66" s="105">
        <f>+'4.4.1.M LDI_EMPR'!L66+'4.5.1.M L_EMPR'!M66+'4.6.1.M M_EMPR'!M66</f>
        <v>1728.7959333333331</v>
      </c>
      <c r="N66" s="105"/>
      <c r="O66" s="105"/>
      <c r="P66" s="105"/>
      <c r="Q66" s="105">
        <f>+'4.4.1.M LDI_EMPR'!O66+'4.5.1.M L_EMPR'!Q66+'4.6.1.M M_EMPR'!Q66</f>
        <v>313065.70491666673</v>
      </c>
      <c r="R66" s="204">
        <f t="shared" si="0"/>
        <v>2751603.0837999997</v>
      </c>
      <c r="S66" s="206"/>
    </row>
    <row r="67" spans="2:19" ht="13" x14ac:dyDescent="0.3">
      <c r="B67" s="192">
        <v>2018</v>
      </c>
      <c r="C67" s="197" t="s">
        <v>2</v>
      </c>
      <c r="D67" s="100">
        <f>+'4.4.1.M LDI_EMPR'!D67+'4.5.1.M L_EMPR'!D67+'4.6.1.M M_EMPR'!D67</f>
        <v>818253.17636666633</v>
      </c>
      <c r="E67" s="101">
        <f>+'4.4.1.M LDI_EMPR'!E67+'4.5.1.M L_EMPR'!E67+'4.6.1.M M_EMPR'!E67</f>
        <v>605337.84946666704</v>
      </c>
      <c r="F67" s="101">
        <f>+'4.4.1.M LDI_EMPR'!F67+'4.5.1.M L_EMPR'!F67+'4.6.1.M M_EMPR'!F67</f>
        <v>972311.37451666663</v>
      </c>
      <c r="G67" s="101">
        <f>+'4.4.1.M LDI_EMPR'!G67+'4.5.1.M L_EMPR'!G67+'4.6.1.M M_EMPR'!G67</f>
        <v>17209.754650000003</v>
      </c>
      <c r="H67" s="101">
        <f>+'4.4.1.M LDI_EMPR'!H67+'4.5.1.M L_EMPR'!H67+'4.6.1.M M_EMPR'!H67</f>
        <v>55.630116666666666</v>
      </c>
      <c r="I67" s="101">
        <f>+'4.4.1.M LDI_EMPR'!I67+'4.5.1.M L_EMPR'!I67+'4.6.1.M M_EMPR'!I67</f>
        <v>3589.4870333333333</v>
      </c>
      <c r="J67" s="101"/>
      <c r="K67" s="101">
        <f>+'4.4.1.M LDI_EMPR'!J67+'4.5.1.M L_EMPR'!K67+'4.6.1.M M_EMPR'!K67</f>
        <v>287.7278</v>
      </c>
      <c r="L67" s="101">
        <f>+'4.4.1.M LDI_EMPR'!K67+'4.5.1.M L_EMPR'!L67+'4.6.1.M M_EMPR'!L67</f>
        <v>35151.96651666666</v>
      </c>
      <c r="M67" s="101">
        <f>+'4.4.1.M LDI_EMPR'!L67+'4.5.1.M L_EMPR'!M67+'4.6.1.M M_EMPR'!M67</f>
        <v>1709.7135999999998</v>
      </c>
      <c r="N67" s="101"/>
      <c r="O67" s="101"/>
      <c r="P67" s="101"/>
      <c r="Q67" s="183">
        <f>+'4.4.1.M LDI_EMPR'!O67+'4.5.1.M L_EMPR'!Q67+'4.6.1.M M_EMPR'!Q67</f>
        <v>313733.90833333333</v>
      </c>
      <c r="R67" s="205">
        <f t="shared" si="0"/>
        <v>2767640.5883999993</v>
      </c>
      <c r="S67" s="206"/>
    </row>
    <row r="68" spans="2:19" ht="13" x14ac:dyDescent="0.3">
      <c r="B68" s="194"/>
      <c r="C68" s="198" t="s">
        <v>3</v>
      </c>
      <c r="D68" s="102">
        <f>+'4.4.1.M LDI_EMPR'!D68+'4.5.1.M L_EMPR'!D68+'4.6.1.M M_EMPR'!D68</f>
        <v>721004.85985000012</v>
      </c>
      <c r="E68" s="103">
        <f>+'4.4.1.M LDI_EMPR'!E68+'4.5.1.M L_EMPR'!E68+'4.6.1.M M_EMPR'!E68</f>
        <v>529729.74884999986</v>
      </c>
      <c r="F68" s="103">
        <f>+'4.4.1.M LDI_EMPR'!F68+'4.5.1.M L_EMPR'!F68+'4.6.1.M M_EMPR'!F68</f>
        <v>863052.40833333344</v>
      </c>
      <c r="G68" s="103">
        <f>+'4.4.1.M LDI_EMPR'!G68+'4.5.1.M L_EMPR'!G68+'4.6.1.M M_EMPR'!G68</f>
        <v>16156.165116666669</v>
      </c>
      <c r="H68" s="103">
        <f>+'4.4.1.M LDI_EMPR'!H68+'4.5.1.M L_EMPR'!H68+'4.6.1.M M_EMPR'!H68</f>
        <v>47.396933333333337</v>
      </c>
      <c r="I68" s="103">
        <f>+'4.4.1.M LDI_EMPR'!I68+'4.5.1.M L_EMPR'!I68+'4.6.1.M M_EMPR'!I68</f>
        <v>2784.8343166666664</v>
      </c>
      <c r="J68" s="103"/>
      <c r="K68" s="103">
        <f>+'4.4.1.M LDI_EMPR'!J68+'4.5.1.M L_EMPR'!K68+'4.6.1.M M_EMPR'!K68</f>
        <v>249.85440000000003</v>
      </c>
      <c r="L68" s="103">
        <f>+'4.4.1.M LDI_EMPR'!K68+'4.5.1.M L_EMPR'!L68+'4.6.1.M M_EMPR'!L68</f>
        <v>30919.112566666659</v>
      </c>
      <c r="M68" s="103">
        <f>+'4.4.1.M LDI_EMPR'!L68+'4.5.1.M L_EMPR'!M68+'4.6.1.M M_EMPR'!M68</f>
        <v>1523.1930166666671</v>
      </c>
      <c r="N68" s="103"/>
      <c r="O68" s="103"/>
      <c r="P68" s="103"/>
      <c r="Q68" s="184">
        <f>+'4.4.1.M LDI_EMPR'!O68+'4.5.1.M L_EMPR'!Q68+'4.6.1.M M_EMPR'!Q68</f>
        <v>284356.13094999996</v>
      </c>
      <c r="R68" s="203">
        <f t="shared" si="0"/>
        <v>2449823.7043333338</v>
      </c>
      <c r="S68" s="206"/>
    </row>
    <row r="69" spans="2:19" ht="13" x14ac:dyDescent="0.3">
      <c r="B69" s="194"/>
      <c r="C69" s="198" t="s">
        <v>4</v>
      </c>
      <c r="D69" s="102">
        <f>+'4.4.1.M LDI_EMPR'!D69+'4.5.1.M L_EMPR'!D69+'4.6.1.M M_EMPR'!D69</f>
        <v>846819.99321666674</v>
      </c>
      <c r="E69" s="103">
        <f>+'4.4.1.M LDI_EMPR'!E69+'4.5.1.M L_EMPR'!E69+'4.6.1.M M_EMPR'!E69</f>
        <v>612060.15136666666</v>
      </c>
      <c r="F69" s="103">
        <f>+'4.4.1.M LDI_EMPR'!F69+'4.5.1.M L_EMPR'!F69+'4.6.1.M M_EMPR'!F69</f>
        <v>1023661.9900000002</v>
      </c>
      <c r="G69" s="103">
        <f>+'4.4.1.M LDI_EMPR'!G69+'4.5.1.M L_EMPR'!G69+'4.6.1.M M_EMPR'!G69</f>
        <v>17582.262633333328</v>
      </c>
      <c r="H69" s="103">
        <f>+'4.4.1.M LDI_EMPR'!H69+'4.5.1.M L_EMPR'!H69+'4.6.1.M M_EMPR'!H69</f>
        <v>49.10690000000001</v>
      </c>
      <c r="I69" s="103">
        <f>+'4.4.1.M LDI_EMPR'!I69+'4.5.1.M L_EMPR'!I69+'4.6.1.M M_EMPR'!I69</f>
        <v>2621.1795999999995</v>
      </c>
      <c r="J69" s="103"/>
      <c r="K69" s="103">
        <f>+'4.4.1.M LDI_EMPR'!J69+'4.5.1.M L_EMPR'!K69+'4.6.1.M M_EMPR'!K69</f>
        <v>283.46195</v>
      </c>
      <c r="L69" s="103">
        <f>+'4.4.1.M LDI_EMPR'!K69+'4.5.1.M L_EMPR'!L69+'4.6.1.M M_EMPR'!L69</f>
        <v>36662.710900000013</v>
      </c>
      <c r="M69" s="103">
        <f>+'4.4.1.M LDI_EMPR'!L69+'4.5.1.M L_EMPR'!M69+'4.6.1.M M_EMPR'!M69</f>
        <v>1779.3028666666664</v>
      </c>
      <c r="N69" s="103"/>
      <c r="O69" s="103"/>
      <c r="P69" s="103"/>
      <c r="Q69" s="184">
        <f>+'4.4.1.M LDI_EMPR'!O69+'4.5.1.M L_EMPR'!Q69+'4.6.1.M M_EMPR'!Q69</f>
        <v>340668.17650000012</v>
      </c>
      <c r="R69" s="203">
        <f t="shared" si="0"/>
        <v>2882188.3359333333</v>
      </c>
      <c r="S69" s="206"/>
    </row>
    <row r="70" spans="2:19" ht="13" x14ac:dyDescent="0.3">
      <c r="B70" s="196"/>
      <c r="C70" s="198" t="s">
        <v>5</v>
      </c>
      <c r="D70" s="102">
        <f>+'4.4.1.M LDI_EMPR'!D70+'4.5.1.M L_EMPR'!D70+'4.6.1.M M_EMPR'!D70</f>
        <v>827887.19596666656</v>
      </c>
      <c r="E70" s="103">
        <f>+'4.4.1.M LDI_EMPR'!E70+'4.5.1.M L_EMPR'!E70+'4.6.1.M M_EMPR'!E70</f>
        <v>580674.69108333334</v>
      </c>
      <c r="F70" s="103">
        <f>+'4.4.1.M LDI_EMPR'!F70+'4.5.1.M L_EMPR'!F70+'4.6.1.M M_EMPR'!F70</f>
        <v>1002421.2066166669</v>
      </c>
      <c r="G70" s="103">
        <f>+'4.4.1.M LDI_EMPR'!G70+'4.5.1.M L_EMPR'!G70+'4.6.1.M M_EMPR'!G70</f>
        <v>16359.087666666666</v>
      </c>
      <c r="H70" s="103">
        <f>+'4.4.1.M LDI_EMPR'!H70+'4.5.1.M L_EMPR'!H70+'4.6.1.M M_EMPR'!H70</f>
        <v>44.869816666666665</v>
      </c>
      <c r="I70" s="103">
        <f>+'4.4.1.M LDI_EMPR'!I70+'4.5.1.M L_EMPR'!I70+'4.6.1.M M_EMPR'!I70</f>
        <v>941.43486666666672</v>
      </c>
      <c r="J70" s="103"/>
      <c r="K70" s="103">
        <f>+'4.4.1.M LDI_EMPR'!J70+'4.5.1.M L_EMPR'!K70+'4.6.1.M M_EMPR'!K70</f>
        <v>99.615933333333345</v>
      </c>
      <c r="L70" s="103">
        <f>+'4.4.1.M LDI_EMPR'!K70+'4.5.1.M L_EMPR'!L70+'4.6.1.M M_EMPR'!L70</f>
        <v>35781.157599999991</v>
      </c>
      <c r="M70" s="103">
        <f>+'4.4.1.M LDI_EMPR'!L70+'4.5.1.M L_EMPR'!M70+'4.6.1.M M_EMPR'!M70</f>
        <v>1778.1492833333332</v>
      </c>
      <c r="N70" s="103"/>
      <c r="O70" s="103"/>
      <c r="P70" s="103"/>
      <c r="Q70" s="184">
        <f>+'4.4.1.M LDI_EMPR'!O70+'4.5.1.M L_EMPR'!Q70+'4.6.1.M M_EMPR'!Q70</f>
        <v>347580.52043333329</v>
      </c>
      <c r="R70" s="203">
        <f t="shared" si="0"/>
        <v>2813567.929266667</v>
      </c>
      <c r="S70" s="206"/>
    </row>
    <row r="71" spans="2:19" ht="13" x14ac:dyDescent="0.3">
      <c r="B71" s="194"/>
      <c r="C71" s="198" t="s">
        <v>6</v>
      </c>
      <c r="D71" s="102">
        <f>+'4.4.1.M LDI_EMPR'!D71+'4.5.1.M L_EMPR'!D71+'4.6.1.M M_EMPR'!D71</f>
        <v>848848.15823333326</v>
      </c>
      <c r="E71" s="103">
        <f>+'4.4.1.M LDI_EMPR'!E71+'4.5.1.M L_EMPR'!E71+'4.6.1.M M_EMPR'!E71</f>
        <v>593838.02333333367</v>
      </c>
      <c r="F71" s="103">
        <f>+'4.4.1.M LDI_EMPR'!F71+'4.5.1.M L_EMPR'!F71+'4.6.1.M M_EMPR'!F71</f>
        <v>1032391.8937</v>
      </c>
      <c r="G71" s="103">
        <f>+'4.4.1.M LDI_EMPR'!G71+'4.5.1.M L_EMPR'!G71+'4.6.1.M M_EMPR'!G71</f>
        <v>16581.483249999997</v>
      </c>
      <c r="H71" s="103">
        <f>+'4.4.1.M LDI_EMPR'!H71+'4.5.1.M L_EMPR'!H71+'4.6.1.M M_EMPR'!H71</f>
        <v>43.214199999999991</v>
      </c>
      <c r="I71" s="103">
        <f>+'4.4.1.M LDI_EMPR'!I71+'4.5.1.M L_EMPR'!I71+'4.6.1.M M_EMPR'!I71</f>
        <v>176.34115</v>
      </c>
      <c r="J71" s="103"/>
      <c r="K71" s="103">
        <f>+'4.4.1.M LDI_EMPR'!J71+'4.5.1.M L_EMPR'!K71+'4.6.1.M M_EMPR'!K71</f>
        <v>100.07251666666667</v>
      </c>
      <c r="L71" s="103">
        <f>+'4.4.1.M LDI_EMPR'!K71+'4.5.1.M L_EMPR'!L71+'4.6.1.M M_EMPR'!L71</f>
        <v>37635.998000000007</v>
      </c>
      <c r="M71" s="103">
        <f>+'4.4.1.M LDI_EMPR'!L71+'4.5.1.M L_EMPR'!M71+'4.6.1.M M_EMPR'!M71</f>
        <v>1726.6091000000006</v>
      </c>
      <c r="N71" s="103"/>
      <c r="O71" s="103"/>
      <c r="P71" s="103"/>
      <c r="Q71" s="184">
        <f>+'4.4.1.M LDI_EMPR'!O71+'4.5.1.M L_EMPR'!Q71+'4.6.1.M M_EMPR'!Q71</f>
        <v>386588.33363333339</v>
      </c>
      <c r="R71" s="203">
        <f t="shared" si="0"/>
        <v>2917930.1271166671</v>
      </c>
      <c r="S71" s="206"/>
    </row>
    <row r="72" spans="2:19" ht="13" x14ac:dyDescent="0.3">
      <c r="B72" s="194"/>
      <c r="C72" s="198" t="s">
        <v>7</v>
      </c>
      <c r="D72" s="102">
        <f>+'4.4.1.M LDI_EMPR'!D72+'4.5.1.M L_EMPR'!D72+'4.6.1.M M_EMPR'!D72</f>
        <v>826894.68533333356</v>
      </c>
      <c r="E72" s="103">
        <f>+'4.4.1.M LDI_EMPR'!E72+'4.5.1.M L_EMPR'!E72+'4.6.1.M M_EMPR'!E72</f>
        <v>589114.70110000006</v>
      </c>
      <c r="F72" s="103">
        <f>+'4.4.1.M LDI_EMPR'!F72+'4.5.1.M L_EMPR'!F72+'4.6.1.M M_EMPR'!F72</f>
        <v>1020017.6847499994</v>
      </c>
      <c r="G72" s="103">
        <f>+'4.4.1.M LDI_EMPR'!G72+'4.5.1.M L_EMPR'!G72+'4.6.1.M M_EMPR'!G72</f>
        <v>16011.080383333336</v>
      </c>
      <c r="H72" s="103">
        <f>+'4.4.1.M LDI_EMPR'!H72+'4.5.1.M L_EMPR'!H72+'4.6.1.M M_EMPR'!H72</f>
        <v>43.521616666666667</v>
      </c>
      <c r="I72" s="103">
        <f>+'4.4.1.M LDI_EMPR'!I72+'4.5.1.M L_EMPR'!I72+'4.6.1.M M_EMPR'!I72</f>
        <v>75.464716666666661</v>
      </c>
      <c r="J72" s="103"/>
      <c r="K72" s="103">
        <f>+'4.4.1.M LDI_EMPR'!J72+'4.5.1.M L_EMPR'!K72+'4.6.1.M M_EMPR'!K72</f>
        <v>89.851633333333339</v>
      </c>
      <c r="L72" s="103">
        <f>+'4.4.1.M LDI_EMPR'!K72+'4.5.1.M L_EMPR'!L72+'4.6.1.M M_EMPR'!L72</f>
        <v>37654.731599999985</v>
      </c>
      <c r="M72" s="103">
        <f>+'4.4.1.M LDI_EMPR'!L72+'4.5.1.M L_EMPR'!M72+'4.6.1.M M_EMPR'!M72</f>
        <v>1646.0171500000001</v>
      </c>
      <c r="N72" s="103"/>
      <c r="O72" s="103"/>
      <c r="P72" s="103"/>
      <c r="Q72" s="184">
        <f>+'4.4.1.M LDI_EMPR'!O72+'4.5.1.M L_EMPR'!Q72+'4.6.1.M M_EMPR'!Q72</f>
        <v>402751.03196666669</v>
      </c>
      <c r="R72" s="203">
        <f t="shared" ref="R72:R81" si="1">SUM(D72:Q72)</f>
        <v>2894298.7702500001</v>
      </c>
      <c r="S72" s="206"/>
    </row>
    <row r="73" spans="2:19" ht="13" x14ac:dyDescent="0.3">
      <c r="B73" s="194"/>
      <c r="C73" s="198" t="s">
        <v>8</v>
      </c>
      <c r="D73" s="102">
        <f>+'4.4.1.M LDI_EMPR'!D73+'4.5.1.M L_EMPR'!D73+'4.6.1.M M_EMPR'!D73</f>
        <v>811664.24666666682</v>
      </c>
      <c r="E73" s="103">
        <f>+'4.4.1.M LDI_EMPR'!E73+'4.5.1.M L_EMPR'!E73+'4.6.1.M M_EMPR'!E73</f>
        <v>592426.90323333326</v>
      </c>
      <c r="F73" s="103">
        <f>+'4.4.1.M LDI_EMPR'!F73+'4.5.1.M L_EMPR'!F73+'4.6.1.M M_EMPR'!F73</f>
        <v>1014620.0678000003</v>
      </c>
      <c r="G73" s="103">
        <f>+'4.4.1.M LDI_EMPR'!G73+'4.5.1.M L_EMPR'!G73+'4.6.1.M M_EMPR'!G73</f>
        <v>15559.294083333338</v>
      </c>
      <c r="H73" s="103">
        <f>+'4.4.1.M LDI_EMPR'!H73+'4.5.1.M L_EMPR'!H73+'4.6.1.M M_EMPR'!H73</f>
        <v>39.461100000000002</v>
      </c>
      <c r="I73" s="103">
        <f>+'4.4.1.M LDI_EMPR'!I73+'4.5.1.M L_EMPR'!I73+'4.6.1.M M_EMPR'!I73</f>
        <v>75.449433333333332</v>
      </c>
      <c r="J73" s="103"/>
      <c r="K73" s="103">
        <f>+'4.4.1.M LDI_EMPR'!J73+'4.5.1.M L_EMPR'!K73+'4.6.1.M M_EMPR'!K73</f>
        <v>207.52076666666676</v>
      </c>
      <c r="L73" s="103">
        <f>+'4.4.1.M LDI_EMPR'!K73+'4.5.1.M L_EMPR'!L73+'4.6.1.M M_EMPR'!L73</f>
        <v>38126.776266666668</v>
      </c>
      <c r="M73" s="103">
        <f>+'4.4.1.M LDI_EMPR'!L73+'4.5.1.M L_EMPR'!M73+'4.6.1.M M_EMPR'!M73</f>
        <v>1611.3810000000001</v>
      </c>
      <c r="N73" s="103"/>
      <c r="O73" s="103"/>
      <c r="P73" s="103"/>
      <c r="Q73" s="184">
        <f>+'4.4.1.M LDI_EMPR'!O73+'4.5.1.M L_EMPR'!Q73+'4.6.1.M M_EMPR'!Q73</f>
        <v>426768.44138333335</v>
      </c>
      <c r="R73" s="203">
        <f t="shared" si="1"/>
        <v>2901099.5417333334</v>
      </c>
      <c r="S73" s="206"/>
    </row>
    <row r="74" spans="2:19" ht="13" x14ac:dyDescent="0.3">
      <c r="B74" s="194"/>
      <c r="C74" s="198" t="s">
        <v>9</v>
      </c>
      <c r="D74" s="102">
        <f>+'4.4.1.M LDI_EMPR'!D74+'4.5.1.M L_EMPR'!D74+'4.6.1.M M_EMPR'!D74</f>
        <v>871647.23919999995</v>
      </c>
      <c r="E74" s="103">
        <f>+'4.4.1.M LDI_EMPR'!E74+'4.5.1.M L_EMPR'!E74+'4.6.1.M M_EMPR'!E74</f>
        <v>614275.79951666656</v>
      </c>
      <c r="F74" s="103">
        <f>+'4.4.1.M LDI_EMPR'!F74+'4.5.1.M L_EMPR'!F74+'4.6.1.M M_EMPR'!F74</f>
        <v>1083206.7380666665</v>
      </c>
      <c r="G74" s="103">
        <f>+'4.4.1.M LDI_EMPR'!G74+'4.5.1.M L_EMPR'!G74+'4.6.1.M M_EMPR'!G74</f>
        <v>16837.53255</v>
      </c>
      <c r="H74" s="103">
        <f>+'4.4.1.M LDI_EMPR'!H74+'4.5.1.M L_EMPR'!H74+'4.6.1.M M_EMPR'!H74</f>
        <v>31.215766666666681</v>
      </c>
      <c r="I74" s="103">
        <f>+'4.4.1.M LDI_EMPR'!I74+'4.5.1.M L_EMPR'!I74+'4.6.1.M M_EMPR'!I74</f>
        <v>56.330333333333343</v>
      </c>
      <c r="J74" s="103"/>
      <c r="K74" s="103">
        <f>+'4.4.1.M LDI_EMPR'!J74+'4.5.1.M L_EMPR'!K74+'4.6.1.M M_EMPR'!K74</f>
        <v>256.4599833333333</v>
      </c>
      <c r="L74" s="103">
        <f>+'4.4.1.M LDI_EMPR'!K74+'4.5.1.M L_EMPR'!L74+'4.6.1.M M_EMPR'!L74</f>
        <v>40539.234983333328</v>
      </c>
      <c r="M74" s="103">
        <f>+'4.4.1.M LDI_EMPR'!L74+'4.5.1.M L_EMPR'!M74+'4.6.1.M M_EMPR'!M74</f>
        <v>1757.9581500000004</v>
      </c>
      <c r="N74" s="103"/>
      <c r="O74" s="103"/>
      <c r="P74" s="103"/>
      <c r="Q74" s="184">
        <f>+'4.4.1.M LDI_EMPR'!O74+'4.5.1.M L_EMPR'!Q74+'4.6.1.M M_EMPR'!Q74</f>
        <v>475640.83493333327</v>
      </c>
      <c r="R74" s="203">
        <f t="shared" si="1"/>
        <v>3104249.343483333</v>
      </c>
      <c r="S74" s="206"/>
    </row>
    <row r="75" spans="2:19" ht="13" x14ac:dyDescent="0.3">
      <c r="B75" s="196"/>
      <c r="C75" s="198" t="s">
        <v>10</v>
      </c>
      <c r="D75" s="102">
        <f>+'4.4.1.M LDI_EMPR'!D75+'4.5.1.M L_EMPR'!D75+'4.6.1.M M_EMPR'!D75</f>
        <v>777470.14393333346</v>
      </c>
      <c r="E75" s="103">
        <f>+'4.4.1.M LDI_EMPR'!E75+'4.5.1.M L_EMPR'!E75+'4.6.1.M M_EMPR'!E75</f>
        <v>568368.05521666666</v>
      </c>
      <c r="F75" s="103">
        <f>+'4.4.1.M LDI_EMPR'!F75+'4.5.1.M L_EMPR'!F75+'4.6.1.M M_EMPR'!F75</f>
        <v>993596.87046666699</v>
      </c>
      <c r="G75" s="103">
        <f>+'4.4.1.M LDI_EMPR'!G75+'4.5.1.M L_EMPR'!G75+'4.6.1.M M_EMPR'!G75</f>
        <v>16921.115466666666</v>
      </c>
      <c r="H75" s="103">
        <f>+'4.4.1.M LDI_EMPR'!H75+'4.5.1.M L_EMPR'!H75+'4.6.1.M M_EMPR'!H75</f>
        <v>34.581099999999992</v>
      </c>
      <c r="I75" s="103">
        <f>+'4.4.1.M LDI_EMPR'!I75+'4.5.1.M L_EMPR'!I75+'4.6.1.M M_EMPR'!I75</f>
        <v>14.27418333333333</v>
      </c>
      <c r="J75" s="103"/>
      <c r="K75" s="103">
        <f>+'4.4.1.M LDI_EMPR'!J75+'4.5.1.M L_EMPR'!K75+'4.6.1.M M_EMPR'!K75</f>
        <v>215.74038333333337</v>
      </c>
      <c r="L75" s="103">
        <f>+'4.4.1.M LDI_EMPR'!K75+'4.5.1.M L_EMPR'!L75+'4.6.1.M M_EMPR'!L75</f>
        <v>36908.965966666656</v>
      </c>
      <c r="M75" s="103">
        <f>+'4.4.1.M LDI_EMPR'!L75+'4.5.1.M L_EMPR'!M75+'4.6.1.M M_EMPR'!M75</f>
        <v>1524.1886666666669</v>
      </c>
      <c r="N75" s="103"/>
      <c r="O75" s="103"/>
      <c r="P75" s="103"/>
      <c r="Q75" s="184">
        <f>+'4.4.1.M LDI_EMPR'!O75+'4.5.1.M L_EMPR'!Q75+'4.6.1.M M_EMPR'!Q75</f>
        <v>442834.90061666665</v>
      </c>
      <c r="R75" s="203">
        <f t="shared" si="1"/>
        <v>2837888.8360000011</v>
      </c>
      <c r="S75" s="206"/>
    </row>
    <row r="76" spans="2:19" ht="13" x14ac:dyDescent="0.3">
      <c r="B76" s="196"/>
      <c r="C76" s="198" t="s">
        <v>11</v>
      </c>
      <c r="D76" s="102">
        <f>+'4.4.1.M LDI_EMPR'!D76+'4.5.1.M L_EMPR'!D76+'4.6.1.M M_EMPR'!D76</f>
        <v>887805.15270000009</v>
      </c>
      <c r="E76" s="103">
        <f>+'4.4.1.M LDI_EMPR'!E76+'4.5.1.M L_EMPR'!E76+'4.6.1.M M_EMPR'!E76</f>
        <v>622396.30243333324</v>
      </c>
      <c r="F76" s="103">
        <f>+'4.4.1.M LDI_EMPR'!F76+'4.5.1.M L_EMPR'!F76+'4.6.1.M M_EMPR'!F76</f>
        <v>1146855.3270499995</v>
      </c>
      <c r="G76" s="103">
        <f>+'4.4.1.M LDI_EMPR'!G76+'4.5.1.M L_EMPR'!G76+'4.6.1.M M_EMPR'!G76</f>
        <v>19855.324483333326</v>
      </c>
      <c r="H76" s="103">
        <f>+'4.4.1.M LDI_EMPR'!H76+'4.5.1.M L_EMPR'!H76+'4.6.1.M M_EMPR'!H76</f>
        <v>39.924666666666667</v>
      </c>
      <c r="I76" s="103">
        <f>+'4.4.1.M LDI_EMPR'!I76+'4.5.1.M L_EMPR'!I76+'4.6.1.M M_EMPR'!I76</f>
        <v>0</v>
      </c>
      <c r="J76" s="103"/>
      <c r="K76" s="103">
        <f>+'4.4.1.M LDI_EMPR'!J76+'4.5.1.M L_EMPR'!K76+'4.6.1.M M_EMPR'!K76</f>
        <v>234.99351666666669</v>
      </c>
      <c r="L76" s="103">
        <f>+'4.4.1.M LDI_EMPR'!K76+'4.5.1.M L_EMPR'!L76+'4.6.1.M M_EMPR'!L76</f>
        <v>41706.387849999992</v>
      </c>
      <c r="M76" s="103">
        <f>+'4.4.1.M LDI_EMPR'!L76+'4.5.1.M L_EMPR'!M76+'4.6.1.M M_EMPR'!M76</f>
        <v>1790.0794166666669</v>
      </c>
      <c r="N76" s="103"/>
      <c r="O76" s="103"/>
      <c r="P76" s="103"/>
      <c r="Q76" s="184">
        <f>+'4.4.1.M LDI_EMPR'!O76+'4.5.1.M L_EMPR'!Q76+'4.6.1.M M_EMPR'!Q76</f>
        <v>475702.57793333323</v>
      </c>
      <c r="R76" s="203">
        <f t="shared" si="1"/>
        <v>3196386.0700499997</v>
      </c>
      <c r="S76" s="206"/>
    </row>
    <row r="77" spans="2:19" ht="13" x14ac:dyDescent="0.3">
      <c r="B77" s="194"/>
      <c r="C77" s="198" t="s">
        <v>12</v>
      </c>
      <c r="D77" s="102">
        <f>+'4.4.1.M LDI_EMPR'!D77+'4.5.1.M L_EMPR'!D77+'4.6.1.M M_EMPR'!D77</f>
        <v>851522.22286666662</v>
      </c>
      <c r="E77" s="103">
        <f>+'4.4.1.M LDI_EMPR'!E77+'4.5.1.M L_EMPR'!E77+'4.6.1.M M_EMPR'!E77</f>
        <v>600800.72861666675</v>
      </c>
      <c r="F77" s="103">
        <f>+'4.4.1.M LDI_EMPR'!F77+'4.5.1.M L_EMPR'!F77+'4.6.1.M M_EMPR'!F77</f>
        <v>1100869.9091666664</v>
      </c>
      <c r="G77" s="103">
        <f>+'4.4.1.M LDI_EMPR'!G77+'4.5.1.M L_EMPR'!G77+'4.6.1.M M_EMPR'!G77</f>
        <v>20055.608800000002</v>
      </c>
      <c r="H77" s="103">
        <f>+'4.4.1.M LDI_EMPR'!H77+'4.5.1.M L_EMPR'!H77+'4.6.1.M M_EMPR'!H77</f>
        <v>34.156083333333342</v>
      </c>
      <c r="I77" s="103">
        <f>+'4.4.1.M LDI_EMPR'!I77+'4.5.1.M L_EMPR'!I77+'4.6.1.M M_EMPR'!I77</f>
        <v>0</v>
      </c>
      <c r="J77" s="103"/>
      <c r="K77" s="103">
        <f>+'4.4.1.M LDI_EMPR'!J77+'4.5.1.M L_EMPR'!K77+'4.6.1.M M_EMPR'!K77</f>
        <v>214.607</v>
      </c>
      <c r="L77" s="103">
        <f>+'4.4.1.M LDI_EMPR'!K77+'4.5.1.M L_EMPR'!L77+'4.6.1.M M_EMPR'!L77</f>
        <v>40853.167716666678</v>
      </c>
      <c r="M77" s="103">
        <f>+'4.4.1.M LDI_EMPR'!L77+'4.5.1.M L_EMPR'!M77+'4.6.1.M M_EMPR'!M77</f>
        <v>1741.7061666666666</v>
      </c>
      <c r="N77" s="103"/>
      <c r="O77" s="103"/>
      <c r="P77" s="103"/>
      <c r="Q77" s="184">
        <f>+'4.4.1.M LDI_EMPR'!O77+'4.5.1.M L_EMPR'!Q77+'4.6.1.M M_EMPR'!Q77</f>
        <v>472414.61835000012</v>
      </c>
      <c r="R77" s="203">
        <f t="shared" si="1"/>
        <v>3088506.7247666665</v>
      </c>
      <c r="S77" s="206"/>
    </row>
    <row r="78" spans="2:19" ht="13.5" thickBot="1" x14ac:dyDescent="0.35">
      <c r="B78" s="199"/>
      <c r="C78" s="200" t="s">
        <v>13</v>
      </c>
      <c r="D78" s="104">
        <f>+'4.4.1.M LDI_EMPR'!D78+'4.5.1.M L_EMPR'!D78+'4.6.1.M M_EMPR'!D78</f>
        <v>860489.56220000004</v>
      </c>
      <c r="E78" s="105">
        <f>+'4.4.1.M LDI_EMPR'!E78+'4.5.1.M L_EMPR'!E78+'4.6.1.M M_EMPR'!E78</f>
        <v>608437.29141666659</v>
      </c>
      <c r="F78" s="105">
        <f>+'4.4.1.M LDI_EMPR'!F78+'4.5.1.M L_EMPR'!F78+'4.6.1.M M_EMPR'!F78</f>
        <v>1118287.8899666669</v>
      </c>
      <c r="G78" s="105">
        <f>+'4.4.1.M LDI_EMPR'!G78+'4.5.1.M L_EMPR'!G78+'4.6.1.M M_EMPR'!G78</f>
        <v>21237.637866666664</v>
      </c>
      <c r="H78" s="105">
        <f>+'4.4.1.M LDI_EMPR'!H78+'4.5.1.M L_EMPR'!H78+'4.6.1.M M_EMPR'!H78</f>
        <v>34.776283333333325</v>
      </c>
      <c r="I78" s="105">
        <f>+'4.4.1.M LDI_EMPR'!I78+'4.5.1.M L_EMPR'!I78+'4.6.1.M M_EMPR'!I78</f>
        <v>0</v>
      </c>
      <c r="J78" s="105"/>
      <c r="K78" s="105">
        <f>+'4.4.1.M LDI_EMPR'!J78+'4.5.1.M L_EMPR'!K78+'4.6.1.M M_EMPR'!K78</f>
        <v>237.65324999999999</v>
      </c>
      <c r="L78" s="105">
        <f>+'4.4.1.M LDI_EMPR'!K78+'4.5.1.M L_EMPR'!L78+'4.6.1.M M_EMPR'!L78</f>
        <v>43270.148466666666</v>
      </c>
      <c r="M78" s="105">
        <f>+'4.4.1.M LDI_EMPR'!L78+'4.5.1.M L_EMPR'!M78+'4.6.1.M M_EMPR'!M78</f>
        <v>1702.5678166666669</v>
      </c>
      <c r="N78" s="105"/>
      <c r="O78" s="105"/>
      <c r="P78" s="105"/>
      <c r="Q78" s="185">
        <f>+'4.4.1.M LDI_EMPR'!O78+'4.5.1.M L_EMPR'!Q78+'4.6.1.M M_EMPR'!Q78</f>
        <v>502819.04496666661</v>
      </c>
      <c r="R78" s="204">
        <f t="shared" si="1"/>
        <v>3156516.5722333337</v>
      </c>
      <c r="S78" s="206"/>
    </row>
    <row r="79" spans="2:19" ht="13" x14ac:dyDescent="0.3">
      <c r="B79" s="192">
        <v>2019</v>
      </c>
      <c r="C79" s="197" t="s">
        <v>2</v>
      </c>
      <c r="D79" s="100">
        <f>+'4.4.1.M LDI_EMPR'!D79+'4.5.1.M L_EMPR'!D79+'4.6.1.M M_EMPR'!D79</f>
        <v>855829.77060000005</v>
      </c>
      <c r="E79" s="101">
        <f>+'4.4.1.M LDI_EMPR'!E79+'4.5.1.M L_EMPR'!E79+'4.6.1.M M_EMPR'!E79</f>
        <v>575862.21048333333</v>
      </c>
      <c r="F79" s="101">
        <f>+'4.4.1.M LDI_EMPR'!F79+'4.5.1.M L_EMPR'!F79+'4.6.1.M M_EMPR'!F79</f>
        <v>1124562.9071666668</v>
      </c>
      <c r="G79" s="101">
        <f>+'4.4.1.M LDI_EMPR'!G79+'4.5.1.M L_EMPR'!G79+'4.6.1.M M_EMPR'!G79</f>
        <v>21282.871049999998</v>
      </c>
      <c r="H79" s="101">
        <f>+'4.4.1.M LDI_EMPR'!H79+'4.5.1.M L_EMPR'!H79+'4.6.1.M M_EMPR'!H79</f>
        <v>32.426316666666665</v>
      </c>
      <c r="I79" s="101"/>
      <c r="J79" s="101"/>
      <c r="K79" s="101">
        <f>+'4.4.1.M LDI_EMPR'!J79+'4.5.1.M L_EMPR'!K79+'4.6.1.M M_EMPR'!K79</f>
        <v>232.44725</v>
      </c>
      <c r="L79" s="101">
        <f>+'4.4.1.M LDI_EMPR'!K79+'4.5.1.M L_EMPR'!L79+'4.6.1.M M_EMPR'!L79</f>
        <v>43771.126283333339</v>
      </c>
      <c r="M79" s="101">
        <f>+'4.4.1.M LDI_EMPR'!L79+'4.5.1.M L_EMPR'!M79+'4.6.1.M M_EMPR'!M79</f>
        <v>1654.5714833333332</v>
      </c>
      <c r="N79" s="101"/>
      <c r="O79" s="101"/>
      <c r="P79" s="101"/>
      <c r="Q79" s="183">
        <f>+'4.4.1.M LDI_EMPR'!O79+'4.5.1.M L_EMPR'!Q79+'4.6.1.M M_EMPR'!Q79</f>
        <v>531723.38828333328</v>
      </c>
      <c r="R79" s="205">
        <f t="shared" si="1"/>
        <v>3154951.7189166672</v>
      </c>
      <c r="S79" s="206"/>
    </row>
    <row r="80" spans="2:19" ht="13" x14ac:dyDescent="0.3">
      <c r="B80" s="194"/>
      <c r="C80" s="198" t="s">
        <v>3</v>
      </c>
      <c r="D80" s="102">
        <f>+'4.4.1.M LDI_EMPR'!D80+'4.5.1.M L_EMPR'!D80+'4.6.1.M M_EMPR'!D80</f>
        <v>736012.75733333325</v>
      </c>
      <c r="E80" s="103">
        <f>+'4.4.1.M LDI_EMPR'!E80+'4.5.1.M L_EMPR'!E80+'4.6.1.M M_EMPR'!E80</f>
        <v>505224.21094999992</v>
      </c>
      <c r="F80" s="103">
        <f>+'4.4.1.M LDI_EMPR'!F80+'4.5.1.M L_EMPR'!F80+'4.6.1.M M_EMPR'!F80</f>
        <v>976607.05328333343</v>
      </c>
      <c r="G80" s="103">
        <f>+'4.4.1.M LDI_EMPR'!G80+'4.5.1.M L_EMPR'!G80+'4.6.1.M M_EMPR'!G80</f>
        <v>18770.550499999998</v>
      </c>
      <c r="H80" s="103">
        <f>+'4.4.1.M LDI_EMPR'!H80+'4.5.1.M L_EMPR'!H80+'4.6.1.M M_EMPR'!H80</f>
        <v>42.918733333333336</v>
      </c>
      <c r="I80" s="103"/>
      <c r="J80" s="103"/>
      <c r="K80" s="103">
        <f>+'4.4.1.M LDI_EMPR'!J80+'4.5.1.M L_EMPR'!K80+'4.6.1.M M_EMPR'!K80</f>
        <v>192.69306666666668</v>
      </c>
      <c r="L80" s="103">
        <f>+'4.4.1.M LDI_EMPR'!K80+'4.5.1.M L_EMPR'!L80+'4.6.1.M M_EMPR'!L80</f>
        <v>39130.975916666663</v>
      </c>
      <c r="M80" s="103">
        <f>+'4.4.1.M LDI_EMPR'!L80+'4.5.1.M L_EMPR'!M80+'4.6.1.M M_EMPR'!M80</f>
        <v>1346.2788333333331</v>
      </c>
      <c r="N80" s="103"/>
      <c r="O80" s="103"/>
      <c r="P80" s="103"/>
      <c r="Q80" s="184">
        <f>+'4.4.1.M LDI_EMPR'!O80+'4.5.1.M L_EMPR'!Q80+'4.6.1.M M_EMPR'!Q80</f>
        <v>475457.78996666661</v>
      </c>
      <c r="R80" s="203">
        <f t="shared" si="1"/>
        <v>2752785.2285833331</v>
      </c>
      <c r="S80" s="206"/>
    </row>
    <row r="81" spans="2:19" ht="13" x14ac:dyDescent="0.3">
      <c r="B81" s="194"/>
      <c r="C81" s="198" t="s">
        <v>4</v>
      </c>
      <c r="D81" s="102">
        <f>+'4.4.1.M LDI_EMPR'!D81+'4.5.1.M L_EMPR'!D81+'4.6.1.M M_EMPR'!D81</f>
        <v>868951.71070000017</v>
      </c>
      <c r="E81" s="103">
        <f>+'4.4.1.M LDI_EMPR'!E81+'4.5.1.M L_EMPR'!E81+'4.6.1.M M_EMPR'!E81</f>
        <v>584866.97604999994</v>
      </c>
      <c r="F81" s="103">
        <f>+'4.4.1.M LDI_EMPR'!F81+'4.5.1.M L_EMPR'!F81+'4.6.1.M M_EMPR'!F81</f>
        <v>1154371.2521999995</v>
      </c>
      <c r="G81" s="103">
        <f>+'4.4.1.M LDI_EMPR'!G81+'4.5.1.M L_EMPR'!G81+'4.6.1.M M_EMPR'!G81</f>
        <v>22075.483250000005</v>
      </c>
      <c r="H81" s="103">
        <f>+'4.4.1.M LDI_EMPR'!H81+'4.5.1.M L_EMPR'!H81+'4.6.1.M M_EMPR'!H81</f>
        <v>29.449183333333337</v>
      </c>
      <c r="I81" s="103"/>
      <c r="J81" s="103"/>
      <c r="K81" s="103">
        <f>+'4.4.1.M LDI_EMPR'!J81+'4.5.1.M L_EMPR'!K81+'4.6.1.M M_EMPR'!K81</f>
        <v>233.6691166666667</v>
      </c>
      <c r="L81" s="103">
        <f>+'4.4.1.M LDI_EMPR'!K81+'4.5.1.M L_EMPR'!L81+'4.6.1.M M_EMPR'!L81</f>
        <v>46554.563500000004</v>
      </c>
      <c r="M81" s="103">
        <f>+'4.4.1.M LDI_EMPR'!L81+'4.5.1.M L_EMPR'!M81+'4.6.1.M M_EMPR'!M81</f>
        <v>1601.0283999999997</v>
      </c>
      <c r="N81" s="103"/>
      <c r="O81" s="103"/>
      <c r="P81" s="103"/>
      <c r="Q81" s="184">
        <f>+'4.4.1.M LDI_EMPR'!O81+'4.5.1.M L_EMPR'!Q81+'4.6.1.M M_EMPR'!Q81</f>
        <v>564747.64520000003</v>
      </c>
      <c r="R81" s="203">
        <f t="shared" si="1"/>
        <v>3243431.7775999997</v>
      </c>
      <c r="S81" s="206"/>
    </row>
    <row r="82" spans="2:19" ht="13" x14ac:dyDescent="0.3">
      <c r="B82" s="196"/>
      <c r="C82" s="198" t="s">
        <v>5</v>
      </c>
      <c r="D82" s="102">
        <f>+'4.4.1.M LDI_EMPR'!D82+'4.5.1.M L_EMPR'!D82+'4.6.1.M M_EMPR'!D82</f>
        <v>823980.79414999986</v>
      </c>
      <c r="E82" s="103">
        <f>+'4.4.1.M LDI_EMPR'!E82+'4.5.1.M L_EMPR'!E82+'4.6.1.M M_EMPR'!E82</f>
        <v>562140.22265000001</v>
      </c>
      <c r="F82" s="103">
        <f>+'4.4.1.M LDI_EMPR'!F82+'4.5.1.M L_EMPR'!F82+'4.6.1.M M_EMPR'!F82</f>
        <v>1118119.2010833332</v>
      </c>
      <c r="G82" s="103">
        <f>+'4.4.1.M LDI_EMPR'!G82+'4.5.1.M L_EMPR'!G82+'4.6.1.M M_EMPR'!G82</f>
        <v>21402.730833333335</v>
      </c>
      <c r="H82" s="103">
        <f>+'4.4.1.M LDI_EMPR'!H82+'4.5.1.M L_EMPR'!H82+'4.6.1.M M_EMPR'!H82</f>
        <v>25.920349999999999</v>
      </c>
      <c r="I82" s="103"/>
      <c r="J82" s="103"/>
      <c r="K82" s="103">
        <f>+'4.4.1.M LDI_EMPR'!J82+'4.5.1.M L_EMPR'!K82+'4.6.1.M M_EMPR'!K82</f>
        <v>158.26018333333329</v>
      </c>
      <c r="L82" s="103">
        <f>+'4.4.1.M LDI_EMPR'!K82+'4.5.1.M L_EMPR'!L82+'4.6.1.M M_EMPR'!L82</f>
        <v>45396.971099999995</v>
      </c>
      <c r="M82" s="103">
        <f>+'4.4.1.M LDI_EMPR'!L82+'4.5.1.M L_EMPR'!M82+'4.6.1.M M_EMPR'!M82</f>
        <v>1530.0276166666672</v>
      </c>
      <c r="N82" s="103"/>
      <c r="O82" s="103"/>
      <c r="P82" s="103"/>
      <c r="Q82" s="184">
        <f>+'4.4.1.M LDI_EMPR'!O82+'4.5.1.M L_EMPR'!Q82+'4.6.1.M M_EMPR'!Q82</f>
        <v>542307.05818333337</v>
      </c>
      <c r="R82" s="203">
        <f t="shared" ref="R82:R93" si="2">SUM(D82:Q82)</f>
        <v>3115061.18615</v>
      </c>
      <c r="S82" s="206"/>
    </row>
    <row r="83" spans="2:19" ht="13" x14ac:dyDescent="0.3">
      <c r="B83" s="194"/>
      <c r="C83" s="198" t="s">
        <v>6</v>
      </c>
      <c r="D83" s="102">
        <f>+'4.4.1.M LDI_EMPR'!D83+'4.5.1.M L_EMPR'!D83+'4.6.1.M M_EMPR'!D83</f>
        <v>836597.03656666656</v>
      </c>
      <c r="E83" s="103">
        <f>+'4.4.1.M LDI_EMPR'!E83+'4.5.1.M L_EMPR'!E83+'4.6.1.M M_EMPR'!E83</f>
        <v>582801.82156666683</v>
      </c>
      <c r="F83" s="103">
        <f>+'4.4.1.M LDI_EMPR'!F83+'4.5.1.M L_EMPR'!F83+'4.6.1.M M_EMPR'!F83</f>
        <v>1135294.8059166668</v>
      </c>
      <c r="G83" s="103">
        <f>+'4.4.1.M LDI_EMPR'!G83+'4.5.1.M L_EMPR'!G83+'4.6.1.M M_EMPR'!G83</f>
        <v>22249.906516666662</v>
      </c>
      <c r="H83" s="103">
        <f>+'4.4.1.M LDI_EMPR'!H83+'4.5.1.M L_EMPR'!H83+'4.6.1.M M_EMPR'!H83</f>
        <v>24.075233333333333</v>
      </c>
      <c r="I83" s="103"/>
      <c r="J83" s="103"/>
      <c r="K83" s="103">
        <f>+'4.4.1.M LDI_EMPR'!J83+'4.5.1.M L_EMPR'!K83+'4.6.1.M M_EMPR'!K83</f>
        <v>205.53809999999999</v>
      </c>
      <c r="L83" s="103">
        <f>+'4.4.1.M LDI_EMPR'!K83+'4.5.1.M L_EMPR'!L83+'4.6.1.M M_EMPR'!L83</f>
        <v>47534.183716666666</v>
      </c>
      <c r="M83" s="103">
        <f>+'4.4.1.M LDI_EMPR'!L83+'4.5.1.M L_EMPR'!M83+'4.6.1.M M_EMPR'!M83</f>
        <v>1460.6352499999994</v>
      </c>
      <c r="N83" s="103"/>
      <c r="O83" s="103"/>
      <c r="P83" s="103"/>
      <c r="Q83" s="184">
        <f>+'4.4.1.M LDI_EMPR'!O83+'4.5.1.M L_EMPR'!Q83+'4.6.1.M M_EMPR'!Q83</f>
        <v>560101.479016667</v>
      </c>
      <c r="R83" s="203">
        <f t="shared" si="2"/>
        <v>3186269.4818833331</v>
      </c>
      <c r="S83" s="206"/>
    </row>
    <row r="84" spans="2:19" ht="13" x14ac:dyDescent="0.3">
      <c r="B84" s="194"/>
      <c r="C84" s="198" t="s">
        <v>7</v>
      </c>
      <c r="D84" s="102">
        <f>+'4.4.1.M LDI_EMPR'!D84+'4.5.1.M L_EMPR'!D84+'4.6.1.M M_EMPR'!D84</f>
        <v>793787.8003</v>
      </c>
      <c r="E84" s="103">
        <f>+'4.4.1.M LDI_EMPR'!E84+'4.5.1.M L_EMPR'!E84+'4.6.1.M M_EMPR'!E84</f>
        <v>559794.57645000005</v>
      </c>
      <c r="F84" s="103">
        <f>+'4.4.1.M LDI_EMPR'!F84+'4.5.1.M L_EMPR'!F84+'4.6.1.M M_EMPR'!F84</f>
        <v>1065157.0789999999</v>
      </c>
      <c r="G84" s="103">
        <f>+'4.4.1.M LDI_EMPR'!G84+'4.5.1.M L_EMPR'!G84+'4.6.1.M M_EMPR'!G84</f>
        <v>21527.139750000002</v>
      </c>
      <c r="H84" s="103">
        <f>+'4.4.1.M LDI_EMPR'!H84+'4.5.1.M L_EMPR'!H84+'4.6.1.M M_EMPR'!H84</f>
        <v>22.5365</v>
      </c>
      <c r="I84" s="103"/>
      <c r="J84" s="103"/>
      <c r="K84" s="103">
        <f>+'4.4.1.M LDI_EMPR'!J84+'4.5.1.M L_EMPR'!K84+'4.6.1.M M_EMPR'!K84</f>
        <v>169.55931666666666</v>
      </c>
      <c r="L84" s="103">
        <f>+'4.4.1.M LDI_EMPR'!K84+'4.5.1.M L_EMPR'!L84+'4.6.1.M M_EMPR'!L84</f>
        <v>44529.257733333332</v>
      </c>
      <c r="M84" s="103">
        <f>+'4.4.1.M LDI_EMPR'!L84+'4.5.1.M L_EMPR'!M84+'4.6.1.M M_EMPR'!M84</f>
        <v>1372.3981333333331</v>
      </c>
      <c r="N84" s="103"/>
      <c r="O84" s="103"/>
      <c r="P84" s="103"/>
      <c r="Q84" s="184">
        <f>+'4.4.1.M LDI_EMPR'!O84+'4.5.1.M L_EMPR'!Q84+'4.6.1.M M_EMPR'!Q84</f>
        <v>547859.12454999995</v>
      </c>
      <c r="R84" s="203">
        <f t="shared" si="2"/>
        <v>3034219.4717333331</v>
      </c>
      <c r="S84" s="206"/>
    </row>
    <row r="85" spans="2:19" ht="13" x14ac:dyDescent="0.3">
      <c r="B85" s="196"/>
      <c r="C85" s="198" t="s">
        <v>8</v>
      </c>
      <c r="D85" s="102">
        <f>+'4.4.1.M LDI_EMPR'!D85+'4.5.1.M L_EMPR'!D85+'4.6.1.M M_EMPR'!D85</f>
        <v>811469.58018333325</v>
      </c>
      <c r="E85" s="103">
        <f>+'4.4.1.M LDI_EMPR'!E85+'4.5.1.M L_EMPR'!E85+'4.6.1.M M_EMPR'!E85</f>
        <v>604587.31404999993</v>
      </c>
      <c r="F85" s="103">
        <f>+'4.4.1.M LDI_EMPR'!F85+'4.5.1.M L_EMPR'!F85+'4.6.1.M M_EMPR'!F85</f>
        <v>1098792.0233499997</v>
      </c>
      <c r="G85" s="103">
        <f>+'4.4.1.M LDI_EMPR'!G85+'4.5.1.M L_EMPR'!G85+'4.6.1.M M_EMPR'!G85</f>
        <v>22390.042316666666</v>
      </c>
      <c r="H85" s="103">
        <f>+'4.4.1.M LDI_EMPR'!H85+'4.5.1.M L_EMPR'!H85+'4.6.1.M M_EMPR'!H85</f>
        <v>22.71841666666667</v>
      </c>
      <c r="I85" s="103"/>
      <c r="J85" s="103"/>
      <c r="K85" s="103">
        <f>+'4.4.1.M LDI_EMPR'!J85+'4.5.1.M L_EMPR'!K85+'4.6.1.M M_EMPR'!K85</f>
        <v>184.10200000000003</v>
      </c>
      <c r="L85" s="103">
        <f>+'4.4.1.M LDI_EMPR'!K85+'4.5.1.M L_EMPR'!L85+'4.6.1.M M_EMPR'!L85</f>
        <v>48760.929299999996</v>
      </c>
      <c r="M85" s="103">
        <f>+'4.4.1.M LDI_EMPR'!L85+'4.5.1.M L_EMPR'!M85+'4.6.1.M M_EMPR'!M85</f>
        <v>1381.0792500000002</v>
      </c>
      <c r="N85" s="103"/>
      <c r="O85" s="103"/>
      <c r="P85" s="103"/>
      <c r="Q85" s="184">
        <f>+'4.4.1.M LDI_EMPR'!O85+'4.5.1.M L_EMPR'!Q85+'4.6.1.M M_EMPR'!Q85</f>
        <v>577118.01671666652</v>
      </c>
      <c r="R85" s="203">
        <f t="shared" si="2"/>
        <v>3164705.8055833327</v>
      </c>
      <c r="S85" s="206"/>
    </row>
    <row r="86" spans="2:19" ht="13" x14ac:dyDescent="0.3">
      <c r="B86" s="194"/>
      <c r="C86" s="198" t="s">
        <v>9</v>
      </c>
      <c r="D86" s="102">
        <f>+'4.4.1.M LDI_EMPR'!D86+'4.5.1.M L_EMPR'!D86+'4.6.1.M M_EMPR'!D86</f>
        <v>844230.50176666654</v>
      </c>
      <c r="E86" s="103">
        <f>+'4.4.1.M LDI_EMPR'!E86+'4.5.1.M L_EMPR'!E86+'4.6.1.M M_EMPR'!E86</f>
        <v>622518.02826666669</v>
      </c>
      <c r="F86" s="103">
        <f>+'4.4.1.M LDI_EMPR'!F86+'4.5.1.M L_EMPR'!F86+'4.6.1.M M_EMPR'!F86</f>
        <v>1156462.3664833333</v>
      </c>
      <c r="G86" s="103">
        <f>+'4.4.1.M LDI_EMPR'!G86+'4.5.1.M L_EMPR'!G86+'4.6.1.M M_EMPR'!G86</f>
        <v>22478.104049999994</v>
      </c>
      <c r="H86" s="103">
        <f>+'4.4.1.M LDI_EMPR'!H86+'4.5.1.M L_EMPR'!H86+'4.6.1.M M_EMPR'!H86</f>
        <v>20.903349999999996</v>
      </c>
      <c r="I86" s="103"/>
      <c r="J86" s="103"/>
      <c r="K86" s="103">
        <f>+'4.4.1.M LDI_EMPR'!J86+'4.5.1.M L_EMPR'!K86+'4.6.1.M M_EMPR'!K86</f>
        <v>206.92748333333336</v>
      </c>
      <c r="L86" s="103">
        <f>+'4.4.1.M LDI_EMPR'!K86+'4.5.1.M L_EMPR'!L86+'4.6.1.M M_EMPR'!L86</f>
        <v>50704.67631666665</v>
      </c>
      <c r="M86" s="103">
        <f>+'4.4.1.M LDI_EMPR'!L86+'4.5.1.M L_EMPR'!M86+'4.6.1.M M_EMPR'!M86</f>
        <v>1394.8119333333334</v>
      </c>
      <c r="N86" s="103"/>
      <c r="O86" s="103"/>
      <c r="P86" s="103"/>
      <c r="Q86" s="184">
        <f>+'4.4.1.M LDI_EMPR'!O86+'4.5.1.M L_EMPR'!Q86+'4.6.1.M M_EMPR'!Q86</f>
        <v>612705.20328333334</v>
      </c>
      <c r="R86" s="203">
        <f t="shared" si="2"/>
        <v>3310721.5229333336</v>
      </c>
      <c r="S86" s="206"/>
    </row>
    <row r="87" spans="2:19" ht="13" x14ac:dyDescent="0.3">
      <c r="B87" s="194"/>
      <c r="C87" s="198" t="s">
        <v>10</v>
      </c>
      <c r="D87" s="102">
        <f>+'4.4.1.M LDI_EMPR'!D87+'4.5.1.M L_EMPR'!D87+'4.6.1.M M_EMPR'!D87</f>
        <v>761496.52984999982</v>
      </c>
      <c r="E87" s="103">
        <f>+'4.4.1.M LDI_EMPR'!E87+'4.5.1.M L_EMPR'!E87+'4.6.1.M M_EMPR'!E87</f>
        <v>565403.56191666669</v>
      </c>
      <c r="F87" s="103">
        <f>+'4.4.1.M LDI_EMPR'!F87+'4.5.1.M L_EMPR'!F87+'4.6.1.M M_EMPR'!F87</f>
        <v>1036962.3955666665</v>
      </c>
      <c r="G87" s="103">
        <f>+'4.4.1.M LDI_EMPR'!G87+'4.5.1.M L_EMPR'!G87+'4.6.1.M M_EMPR'!G87</f>
        <v>20168.225866666671</v>
      </c>
      <c r="H87" s="103">
        <f>+'4.4.1.M LDI_EMPR'!H87+'4.5.1.M L_EMPR'!H87+'4.6.1.M M_EMPR'!H87</f>
        <v>18.34708333333333</v>
      </c>
      <c r="I87" s="103"/>
      <c r="J87" s="103"/>
      <c r="K87" s="103">
        <f>+'4.4.1.M LDI_EMPR'!J87+'4.5.1.M L_EMPR'!K87+'4.6.1.M M_EMPR'!K87</f>
        <v>190.08443333333321</v>
      </c>
      <c r="L87" s="103">
        <f>+'4.4.1.M LDI_EMPR'!K87+'4.5.1.M L_EMPR'!L87+'4.6.1.M M_EMPR'!L87</f>
        <v>47876.230016666668</v>
      </c>
      <c r="M87" s="103">
        <f>+'4.4.1.M LDI_EMPR'!L87+'4.5.1.M L_EMPR'!M87+'4.6.1.M M_EMPR'!M87</f>
        <v>1197.8818166666665</v>
      </c>
      <c r="N87" s="103"/>
      <c r="O87" s="103"/>
      <c r="P87" s="103"/>
      <c r="Q87" s="184">
        <f>+'4.4.1.M LDI_EMPR'!O87+'4.5.1.M L_EMPR'!Q87+'4.6.1.M M_EMPR'!Q87</f>
        <v>581681.67736666661</v>
      </c>
      <c r="R87" s="203">
        <f t="shared" si="2"/>
        <v>3014994.9339166661</v>
      </c>
      <c r="S87" s="206"/>
    </row>
    <row r="88" spans="2:19" ht="13" x14ac:dyDescent="0.3">
      <c r="B88" s="196"/>
      <c r="C88" s="198" t="s">
        <v>11</v>
      </c>
      <c r="D88" s="102">
        <f>+'4.4.1.M LDI_EMPR'!D88+'4.5.1.M L_EMPR'!D88+'4.6.1.M M_EMPR'!D88</f>
        <v>877694.22931666696</v>
      </c>
      <c r="E88" s="103">
        <f>+'4.4.1.M LDI_EMPR'!E88+'4.5.1.M L_EMPR'!E88+'4.6.1.M M_EMPR'!E88</f>
        <v>628728.35126666666</v>
      </c>
      <c r="F88" s="103">
        <f>+'4.4.1.M LDI_EMPR'!F88+'4.5.1.M L_EMPR'!F88+'4.6.1.M M_EMPR'!F88</f>
        <v>1225423.7824666677</v>
      </c>
      <c r="G88" s="103">
        <f>+'4.4.1.M LDI_EMPR'!G88+'4.5.1.M L_EMPR'!G88+'4.6.1.M M_EMPR'!G88</f>
        <v>22551.332450000009</v>
      </c>
      <c r="H88" s="103">
        <f>+'4.4.1.M LDI_EMPR'!H88+'4.5.1.M L_EMPR'!H88+'4.6.1.M M_EMPR'!H88</f>
        <v>22.772849999999991</v>
      </c>
      <c r="I88" s="103"/>
      <c r="J88" s="103"/>
      <c r="K88" s="103">
        <f>+'4.4.1.M LDI_EMPR'!J88+'4.5.1.M L_EMPR'!K88+'4.6.1.M M_EMPR'!K88</f>
        <v>227.4449166666667</v>
      </c>
      <c r="L88" s="103">
        <f>+'4.4.1.M LDI_EMPR'!K88+'4.5.1.M L_EMPR'!L88+'4.6.1.M M_EMPR'!L88</f>
        <v>58659.669333333324</v>
      </c>
      <c r="M88" s="103">
        <f>+'4.4.1.M LDI_EMPR'!L88+'4.5.1.M L_EMPR'!M88+'4.6.1.M M_EMPR'!M88</f>
        <v>1352.7661833333336</v>
      </c>
      <c r="N88" s="103"/>
      <c r="O88" s="103"/>
      <c r="P88" s="103"/>
      <c r="Q88" s="184">
        <f>+'4.4.1.M LDI_EMPR'!O88+'4.5.1.M L_EMPR'!Q88+'4.6.1.M M_EMPR'!Q88</f>
        <v>679226.02316666697</v>
      </c>
      <c r="R88" s="203">
        <f t="shared" si="2"/>
        <v>3493886.3719500015</v>
      </c>
      <c r="S88" s="206"/>
    </row>
    <row r="89" spans="2:19" ht="13" x14ac:dyDescent="0.3">
      <c r="B89" s="194"/>
      <c r="C89" s="198" t="s">
        <v>12</v>
      </c>
      <c r="D89" s="102">
        <f>+'4.4.1.M LDI_EMPR'!D89+'4.5.1.M L_EMPR'!D89+'4.6.1.M M_EMPR'!D89</f>
        <v>798919.78508333338</v>
      </c>
      <c r="E89" s="103">
        <f>+'4.4.1.M LDI_EMPR'!E89+'4.5.1.M L_EMPR'!E89+'4.6.1.M M_EMPR'!E89</f>
        <v>572683.58661666664</v>
      </c>
      <c r="F89" s="103">
        <f>+'4.4.1.M LDI_EMPR'!F89+'4.5.1.M L_EMPR'!F89+'4.6.1.M M_EMPR'!F89</f>
        <v>1124159.4614166669</v>
      </c>
      <c r="G89" s="103">
        <f>+'4.4.1.M LDI_EMPR'!G89+'4.5.1.M L_EMPR'!G89+'4.6.1.M M_EMPR'!G89</f>
        <v>19890.040633333338</v>
      </c>
      <c r="H89" s="103">
        <f>+'4.4.1.M LDI_EMPR'!H89+'4.5.1.M L_EMPR'!H89+'4.6.1.M M_EMPR'!H89</f>
        <v>21.415816666666665</v>
      </c>
      <c r="I89" s="103"/>
      <c r="J89" s="103"/>
      <c r="K89" s="103">
        <f>+'4.4.1.M LDI_EMPR'!J89+'4.5.1.M L_EMPR'!K89+'4.6.1.M M_EMPR'!K89</f>
        <v>197.39566666666667</v>
      </c>
      <c r="L89" s="103">
        <f>+'4.4.1.M LDI_EMPR'!K89+'4.5.1.M L_EMPR'!L89+'4.6.1.M M_EMPR'!L89</f>
        <v>53835.62726666667</v>
      </c>
      <c r="M89" s="103">
        <f>+'4.4.1.M LDI_EMPR'!L89+'4.5.1.M L_EMPR'!M89+'4.6.1.M M_EMPR'!M89</f>
        <v>1221.5078999999994</v>
      </c>
      <c r="N89" s="103"/>
      <c r="O89" s="103"/>
      <c r="P89" s="103"/>
      <c r="Q89" s="184">
        <f>+'4.4.1.M LDI_EMPR'!O89+'4.5.1.M L_EMPR'!Q89+'4.6.1.M M_EMPR'!Q89</f>
        <v>625680.17704999994</v>
      </c>
      <c r="R89" s="203">
        <f t="shared" si="2"/>
        <v>3196608.9974500006</v>
      </c>
      <c r="S89" s="206"/>
    </row>
    <row r="90" spans="2:19" ht="13.5" thickBot="1" x14ac:dyDescent="0.35">
      <c r="B90" s="199"/>
      <c r="C90" s="200" t="s">
        <v>13</v>
      </c>
      <c r="D90" s="104">
        <f>+'4.4.1.M LDI_EMPR'!D90+'4.5.1.M L_EMPR'!D90+'4.6.1.M M_EMPR'!D90</f>
        <v>810092.14348333329</v>
      </c>
      <c r="E90" s="105">
        <f>+'4.4.1.M LDI_EMPR'!E90+'4.5.1.M L_EMPR'!E90+'4.6.1.M M_EMPR'!E90</f>
        <v>488233.3787166666</v>
      </c>
      <c r="F90" s="105">
        <f>+'4.4.1.M LDI_EMPR'!F90+'4.5.1.M L_EMPR'!F90+'4.6.1.M M_EMPR'!F90</f>
        <v>1159127.4233499991</v>
      </c>
      <c r="G90" s="105">
        <f>+'4.4.1.M LDI_EMPR'!G90+'4.5.1.M L_EMPR'!G90+'4.6.1.M M_EMPR'!G90</f>
        <v>20355.526866666671</v>
      </c>
      <c r="H90" s="105">
        <f>+'4.4.1.M LDI_EMPR'!H90+'4.5.1.M L_EMPR'!H90+'4.6.1.M M_EMPR'!H90</f>
        <v>21.550033333333332</v>
      </c>
      <c r="I90" s="105"/>
      <c r="J90" s="105"/>
      <c r="K90" s="105">
        <f>+'4.4.1.M LDI_EMPR'!J90+'4.5.1.M L_EMPR'!K90+'4.6.1.M M_EMPR'!K90</f>
        <v>247.53458333333333</v>
      </c>
      <c r="L90" s="105">
        <f>+'4.4.1.M LDI_EMPR'!K90+'4.5.1.M L_EMPR'!L90+'4.6.1.M M_EMPR'!L90</f>
        <v>56208.097233333341</v>
      </c>
      <c r="M90" s="105">
        <f>+'4.4.1.M LDI_EMPR'!L90+'4.5.1.M L_EMPR'!M90+'4.6.1.M M_EMPR'!M90</f>
        <v>1183.0393333333332</v>
      </c>
      <c r="N90" s="105"/>
      <c r="O90" s="105"/>
      <c r="P90" s="105"/>
      <c r="Q90" s="185">
        <f>+'4.4.1.M LDI_EMPR'!O90+'4.5.1.M L_EMPR'!Q90+'4.6.1.M M_EMPR'!Q90</f>
        <v>656834.2481833332</v>
      </c>
      <c r="R90" s="204">
        <f t="shared" si="2"/>
        <v>3192302.9417833323</v>
      </c>
      <c r="S90" s="206"/>
    </row>
    <row r="91" spans="2:19" ht="13" x14ac:dyDescent="0.3">
      <c r="B91" s="192">
        <v>2020</v>
      </c>
      <c r="C91" s="197" t="s">
        <v>2</v>
      </c>
      <c r="D91" s="100">
        <f>+'4.4.1.M LDI_EMPR'!D91+'4.5.1.M L_EMPR'!D91+'4.6.1.M M_EMPR'!D91</f>
        <v>788757.09271666687</v>
      </c>
      <c r="E91" s="101">
        <f>+'4.4.1.M LDI_EMPR'!E91+'4.5.1.M L_EMPR'!E91+'4.6.1.M M_EMPR'!E91</f>
        <v>580153.69383333332</v>
      </c>
      <c r="F91" s="101">
        <f>+'4.4.1.M LDI_EMPR'!F91+'4.5.1.M L_EMPR'!F91+'4.6.1.M M_EMPR'!F91</f>
        <v>1071633.651033333</v>
      </c>
      <c r="G91" s="101">
        <f>+'4.4.1.M LDI_EMPR'!G91+'4.5.1.M L_EMPR'!G91+'4.6.1.M M_EMPR'!G91</f>
        <v>19295.578250000006</v>
      </c>
      <c r="H91" s="101">
        <f>+'4.4.1.M LDI_EMPR'!H91+'4.5.1.M L_EMPR'!H91+'4.6.1.M M_EMPR'!H91</f>
        <v>21.026366666666668</v>
      </c>
      <c r="I91" s="101"/>
      <c r="J91" s="101"/>
      <c r="K91" s="101">
        <f>+'4.4.1.M LDI_EMPR'!J91+'4.5.1.M L_EMPR'!K91+'4.6.1.M M_EMPR'!K91</f>
        <v>301.85576666666668</v>
      </c>
      <c r="L91" s="101">
        <f>+'4.4.1.M LDI_EMPR'!K91+'4.5.1.M L_EMPR'!L91+'4.6.1.M M_EMPR'!L91</f>
        <v>56064.147683333329</v>
      </c>
      <c r="M91" s="101">
        <f>+'4.4.1.M LDI_EMPR'!L91+'4.5.1.M L_EMPR'!M91+'4.6.1.M M_EMPR'!M91</f>
        <v>1123.1225999999999</v>
      </c>
      <c r="N91" s="101"/>
      <c r="O91" s="101"/>
      <c r="P91" s="101"/>
      <c r="Q91" s="183">
        <f>+'4.4.1.M LDI_EMPR'!O91+'4.5.1.M L_EMPR'!Q91+'4.6.1.M M_EMPR'!Q91</f>
        <v>646620.99690000003</v>
      </c>
      <c r="R91" s="205">
        <f t="shared" si="2"/>
        <v>3163971.1651499998</v>
      </c>
      <c r="S91" s="103"/>
    </row>
    <row r="92" spans="2:19" ht="13" x14ac:dyDescent="0.3">
      <c r="B92" s="194"/>
      <c r="C92" s="198" t="s">
        <v>3</v>
      </c>
      <c r="D92" s="102">
        <f>+'4.4.1.M LDI_EMPR'!D92+'4.5.1.M L_EMPR'!D92+'4.6.1.M M_EMPR'!D92</f>
        <v>697657.58516666689</v>
      </c>
      <c r="E92" s="103">
        <f>+'4.4.1.M LDI_EMPR'!E92+'4.5.1.M L_EMPR'!E92+'4.6.1.M M_EMPR'!E92</f>
        <v>526713.96774999995</v>
      </c>
      <c r="F92" s="103">
        <f>+'4.4.1.M LDI_EMPR'!F92+'4.5.1.M L_EMPR'!F92+'4.6.1.M M_EMPR'!F92</f>
        <v>1029568.7193500003</v>
      </c>
      <c r="G92" s="103">
        <f>+'4.4.1.M LDI_EMPR'!G92+'4.5.1.M L_EMPR'!G92+'4.6.1.M M_EMPR'!G92</f>
        <v>16984.36783333333</v>
      </c>
      <c r="H92" s="103">
        <f>+'4.4.1.M LDI_EMPR'!H92+'4.5.1.M L_EMPR'!H92+'4.6.1.M M_EMPR'!H92</f>
        <v>17.161616666666657</v>
      </c>
      <c r="I92" s="103"/>
      <c r="J92" s="103"/>
      <c r="K92" s="103">
        <f>+'4.4.1.M LDI_EMPR'!J92+'4.5.1.M L_EMPR'!K92+'4.6.1.M M_EMPR'!K92</f>
        <v>297.73269999999997</v>
      </c>
      <c r="L92" s="103">
        <f>+'4.4.1.M LDI_EMPR'!K92+'4.5.1.M L_EMPR'!L92+'4.6.1.M M_EMPR'!L92</f>
        <v>50581.167949999981</v>
      </c>
      <c r="M92" s="103">
        <f>+'4.4.1.M LDI_EMPR'!L92+'4.5.1.M L_EMPR'!M92+'4.6.1.M M_EMPR'!M92</f>
        <v>937.09008333333327</v>
      </c>
      <c r="N92" s="103"/>
      <c r="O92" s="103"/>
      <c r="P92" s="103"/>
      <c r="Q92" s="184">
        <f>+'4.4.1.M LDI_EMPR'!O92+'4.5.1.M L_EMPR'!Q92+'4.6.1.M M_EMPR'!Q92</f>
        <v>591184.42735000025</v>
      </c>
      <c r="R92" s="203">
        <f t="shared" si="2"/>
        <v>2913942.219800001</v>
      </c>
      <c r="S92" s="103"/>
    </row>
    <row r="93" spans="2:19" ht="13" x14ac:dyDescent="0.3">
      <c r="B93" s="194"/>
      <c r="C93" s="198" t="s">
        <v>4</v>
      </c>
      <c r="D93" s="102">
        <f>+'4.4.1.M LDI_EMPR'!D93+'4.5.1.M L_EMPR'!D93+'4.6.1.M M_EMPR'!D93</f>
        <v>915649.21808333322</v>
      </c>
      <c r="E93" s="103">
        <f>+'4.4.1.M LDI_EMPR'!E93+'4.5.1.M L_EMPR'!E93+'4.6.1.M M_EMPR'!E93</f>
        <v>664658.10646666668</v>
      </c>
      <c r="F93" s="103">
        <f>+'4.4.1.M LDI_EMPR'!F93+'4.5.1.M L_EMPR'!F93+'4.6.1.M M_EMPR'!F93</f>
        <v>1393639.0403</v>
      </c>
      <c r="G93" s="103">
        <f>+'4.4.1.M LDI_EMPR'!G93+'4.5.1.M L_EMPR'!G93+'4.6.1.M M_EMPR'!G93</f>
        <v>20015.320416666662</v>
      </c>
      <c r="H93" s="103">
        <f>+'4.4.1.M LDI_EMPR'!H93+'4.5.1.M L_EMPR'!H93+'4.6.1.M M_EMPR'!H93</f>
        <v>24.968916666666665</v>
      </c>
      <c r="I93" s="103"/>
      <c r="J93" s="103"/>
      <c r="K93" s="103">
        <f>+'4.4.1.M LDI_EMPR'!J93+'4.5.1.M L_EMPR'!K93+'4.6.1.M M_EMPR'!K93</f>
        <v>374.15819999999997</v>
      </c>
      <c r="L93" s="103">
        <f>+'4.4.1.M LDI_EMPR'!K93+'4.5.1.M L_EMPR'!L93+'4.6.1.M M_EMPR'!L93</f>
        <v>68543.317299999995</v>
      </c>
      <c r="M93" s="103">
        <f>+'4.4.1.M LDI_EMPR'!L93+'4.5.1.M L_EMPR'!M93+'4.6.1.M M_EMPR'!M93</f>
        <v>1339.1340666666665</v>
      </c>
      <c r="N93" s="103"/>
      <c r="O93" s="103"/>
      <c r="P93" s="103"/>
      <c r="Q93" s="184">
        <f>+'4.4.1.M LDI_EMPR'!O93+'4.5.1.M L_EMPR'!Q93+'4.6.1.M M_EMPR'!Q93</f>
        <v>773034.89393333322</v>
      </c>
      <c r="R93" s="203">
        <f t="shared" si="2"/>
        <v>3837278.1576833334</v>
      </c>
      <c r="S93" s="103"/>
    </row>
    <row r="94" spans="2:19" ht="13" x14ac:dyDescent="0.3">
      <c r="B94" s="196"/>
      <c r="C94" s="198" t="s">
        <v>5</v>
      </c>
      <c r="D94" s="102">
        <f>+'4.4.1.M LDI_EMPR'!D94+'4.5.1.M L_EMPR'!D94+'4.6.1.M M_EMPR'!D94</f>
        <v>879238.42974999989</v>
      </c>
      <c r="E94" s="103">
        <f>+'4.4.1.M LDI_EMPR'!E94+'4.5.1.M L_EMPR'!E94+'4.6.1.M M_EMPR'!E94</f>
        <v>641740.27108333341</v>
      </c>
      <c r="F94" s="103">
        <f>+'4.4.1.M LDI_EMPR'!F94+'4.5.1.M L_EMPR'!F94+'4.6.1.M M_EMPR'!F94</f>
        <v>1377605.2240500001</v>
      </c>
      <c r="G94" s="103">
        <f>+'4.4.1.M LDI_EMPR'!G94+'4.5.1.M L_EMPR'!G94+'4.6.1.M M_EMPR'!G94</f>
        <v>16611.582349999997</v>
      </c>
      <c r="H94" s="103">
        <f>+'4.4.1.M LDI_EMPR'!H94+'4.5.1.M L_EMPR'!H94+'4.6.1.M M_EMPR'!H94</f>
        <v>29.258450000000003</v>
      </c>
      <c r="I94" s="103"/>
      <c r="J94" s="103"/>
      <c r="K94" s="103">
        <f>+'4.4.1.M LDI_EMPR'!J94+'4.5.1.M L_EMPR'!K94+'4.6.1.M M_EMPR'!K94</f>
        <v>358.15415000000007</v>
      </c>
      <c r="L94" s="103">
        <f>+'4.4.1.M LDI_EMPR'!K94+'4.5.1.M L_EMPR'!L94+'4.6.1.M M_EMPR'!L94</f>
        <v>67738.192783333317</v>
      </c>
      <c r="M94" s="103">
        <f>+'4.4.1.M LDI_EMPR'!L94+'4.5.1.M L_EMPR'!M94+'4.6.1.M M_EMPR'!M94</f>
        <v>1363.403683333333</v>
      </c>
      <c r="N94" s="103"/>
      <c r="O94" s="103"/>
      <c r="P94" s="103"/>
      <c r="Q94" s="184">
        <f>+'4.4.1.M LDI_EMPR'!O94+'4.5.1.M L_EMPR'!Q94+'4.6.1.M M_EMPR'!Q94</f>
        <v>743254.52964999992</v>
      </c>
      <c r="R94" s="203">
        <f t="shared" ref="R94:R105" si="3">SUM(D94:Q94)</f>
        <v>3727939.0459499992</v>
      </c>
      <c r="S94" s="103"/>
    </row>
    <row r="95" spans="2:19" ht="13" x14ac:dyDescent="0.3">
      <c r="B95" s="194"/>
      <c r="C95" s="198" t="s">
        <v>6</v>
      </c>
      <c r="D95" s="102">
        <f>+'4.4.1.M LDI_EMPR'!D95+'4.5.1.M L_EMPR'!D95+'4.6.1.M M_EMPR'!D95</f>
        <v>942836.3270833334</v>
      </c>
      <c r="E95" s="103">
        <f>+'4.4.1.M LDI_EMPR'!E95+'4.5.1.M L_EMPR'!E95+'4.6.1.M M_EMPR'!E95</f>
        <v>684174.20761666656</v>
      </c>
      <c r="F95" s="103">
        <f>+'4.4.1.M LDI_EMPR'!F95+'4.5.1.M L_EMPR'!F95+'4.6.1.M M_EMPR'!F95</f>
        <v>1437761.123700001</v>
      </c>
      <c r="G95" s="103">
        <f>+'4.4.1.M LDI_EMPR'!G95+'4.5.1.M L_EMPR'!G95+'4.6.1.M M_EMPR'!G95</f>
        <v>17360.016216666663</v>
      </c>
      <c r="H95" s="103">
        <f>+'4.4.1.M LDI_EMPR'!H95+'4.5.1.M L_EMPR'!H95+'4.6.1.M M_EMPR'!H95</f>
        <v>27.53176666666667</v>
      </c>
      <c r="I95" s="103"/>
      <c r="J95" s="103"/>
      <c r="K95" s="103">
        <f>+'4.4.1.M LDI_EMPR'!J95+'4.5.1.M L_EMPR'!K95+'4.6.1.M M_EMPR'!K95</f>
        <v>415.3567833333334</v>
      </c>
      <c r="L95" s="103">
        <f>+'4.4.1.M LDI_EMPR'!K95+'4.5.1.M L_EMPR'!L95+'4.6.1.M M_EMPR'!L95</f>
        <v>72045.811249999999</v>
      </c>
      <c r="M95" s="103">
        <f>+'4.4.1.M LDI_EMPR'!L95+'4.5.1.M L_EMPR'!M95+'4.6.1.M M_EMPR'!M95</f>
        <v>1374.2837666666669</v>
      </c>
      <c r="N95" s="103"/>
      <c r="O95" s="103"/>
      <c r="P95" s="103"/>
      <c r="Q95" s="184">
        <f>+'4.4.1.M LDI_EMPR'!O95+'4.5.1.M L_EMPR'!Q95+'4.6.1.M M_EMPR'!Q95</f>
        <v>794496.41506666632</v>
      </c>
      <c r="R95" s="203">
        <f t="shared" si="3"/>
        <v>3950491.0732500004</v>
      </c>
      <c r="S95" s="103"/>
    </row>
    <row r="96" spans="2:19" ht="13" x14ac:dyDescent="0.3">
      <c r="B96" s="194"/>
      <c r="C96" s="198" t="s">
        <v>7</v>
      </c>
      <c r="D96" s="102">
        <f>+'4.4.1.M LDI_EMPR'!D96+'4.5.1.M L_EMPR'!D96+'4.6.1.M M_EMPR'!D96</f>
        <v>974991.44173333328</v>
      </c>
      <c r="E96" s="103">
        <f>+'4.4.1.M LDI_EMPR'!E96+'4.5.1.M L_EMPR'!E96+'4.6.1.M M_EMPR'!E96</f>
        <v>703177.24726666673</v>
      </c>
      <c r="F96" s="103">
        <f>+'4.4.1.M LDI_EMPR'!F96+'4.5.1.M L_EMPR'!F96+'4.6.1.M M_EMPR'!F96</f>
        <v>1492560.695966668</v>
      </c>
      <c r="G96" s="103">
        <f>+'4.4.1.M LDI_EMPR'!G96+'4.5.1.M L_EMPR'!G96+'4.6.1.M M_EMPR'!G96</f>
        <v>16886.483316666665</v>
      </c>
      <c r="H96" s="103">
        <f>+'4.4.1.M LDI_EMPR'!H96+'4.5.1.M L_EMPR'!H96+'4.6.1.M M_EMPR'!H96</f>
        <v>32.389099999999999</v>
      </c>
      <c r="I96" s="103"/>
      <c r="J96" s="103"/>
      <c r="K96" s="103">
        <f>+'4.4.1.M LDI_EMPR'!J96+'4.5.1.M L_EMPR'!K96+'4.6.1.M M_EMPR'!K96</f>
        <v>444.39466666666675</v>
      </c>
      <c r="L96" s="103">
        <f>+'4.4.1.M LDI_EMPR'!K96+'4.5.1.M L_EMPR'!L96+'4.6.1.M M_EMPR'!L96</f>
        <v>74365.537099999972</v>
      </c>
      <c r="M96" s="103">
        <f>+'4.4.1.M LDI_EMPR'!L96+'4.5.1.M L_EMPR'!M96+'4.6.1.M M_EMPR'!M96</f>
        <v>1386.5293666666669</v>
      </c>
      <c r="N96" s="103"/>
      <c r="O96" s="103"/>
      <c r="P96" s="103"/>
      <c r="Q96" s="184">
        <f>+'4.4.1.M LDI_EMPR'!O96+'4.5.1.M L_EMPR'!Q96+'4.6.1.M M_EMPR'!Q96</f>
        <v>821446.62798333343</v>
      </c>
      <c r="R96" s="203">
        <f t="shared" si="3"/>
        <v>4085291.3465000005</v>
      </c>
      <c r="S96" s="103"/>
    </row>
    <row r="97" spans="2:19" ht="13" x14ac:dyDescent="0.3">
      <c r="B97" s="196"/>
      <c r="C97" s="198" t="s">
        <v>8</v>
      </c>
      <c r="D97" s="102">
        <f>+'4.4.1.M LDI_EMPR'!D97+'4.5.1.M L_EMPR'!D97+'4.6.1.M M_EMPR'!D97</f>
        <v>1001809.1023999997</v>
      </c>
      <c r="E97" s="103">
        <f>+'4.4.1.M LDI_EMPR'!E97+'4.5.1.M L_EMPR'!E97+'4.6.1.M M_EMPR'!E97</f>
        <v>710154.75640000007</v>
      </c>
      <c r="F97" s="103">
        <f>+'4.4.1.M LDI_EMPR'!F97+'4.5.1.M L_EMPR'!F97+'4.6.1.M M_EMPR'!F97</f>
        <v>1567949.8599666664</v>
      </c>
      <c r="G97" s="103">
        <f>+'4.4.1.M LDI_EMPR'!G97+'4.5.1.M L_EMPR'!G97+'4.6.1.M M_EMPR'!G97</f>
        <v>16619.091750000003</v>
      </c>
      <c r="H97" s="103">
        <f>+'4.4.1.M LDI_EMPR'!H97+'4.5.1.M L_EMPR'!H97+'4.6.1.M M_EMPR'!H97</f>
        <v>16.27985</v>
      </c>
      <c r="I97" s="103"/>
      <c r="J97" s="103"/>
      <c r="K97" s="103">
        <f>+'4.4.1.M LDI_EMPR'!J97+'4.5.1.M L_EMPR'!K97+'4.6.1.M M_EMPR'!K97</f>
        <v>404.42580000000004</v>
      </c>
      <c r="L97" s="103">
        <f>+'4.4.1.M LDI_EMPR'!K97+'4.5.1.M L_EMPR'!L97+'4.6.1.M M_EMPR'!L97</f>
        <v>74763.80230000001</v>
      </c>
      <c r="M97" s="103">
        <f>+'4.4.1.M LDI_EMPR'!L97+'4.5.1.M L_EMPR'!M97+'4.6.1.M M_EMPR'!M97</f>
        <v>1407.5509833333333</v>
      </c>
      <c r="N97" s="103"/>
      <c r="O97" s="103"/>
      <c r="P97" s="103"/>
      <c r="Q97" s="184">
        <f>+'4.4.1.M LDI_EMPR'!O97+'4.5.1.M L_EMPR'!Q97+'4.6.1.M M_EMPR'!Q97</f>
        <v>837234.51693333359</v>
      </c>
      <c r="R97" s="203">
        <f t="shared" si="3"/>
        <v>4210359.3863833332</v>
      </c>
      <c r="S97" s="103"/>
    </row>
    <row r="98" spans="2:19" ht="13" x14ac:dyDescent="0.3">
      <c r="B98" s="194"/>
      <c r="C98" s="198" t="s">
        <v>9</v>
      </c>
      <c r="D98" s="102">
        <f>+'4.4.1.M LDI_EMPR'!D98+'4.5.1.M L_EMPR'!D98+'4.6.1.M M_EMPR'!D98</f>
        <v>1009500.30425</v>
      </c>
      <c r="E98" s="103">
        <f>+'4.4.1.M LDI_EMPR'!E98+'4.5.1.M L_EMPR'!E98+'4.6.1.M M_EMPR'!E98</f>
        <v>703373.56105000013</v>
      </c>
      <c r="F98" s="103">
        <f>+'4.4.1.M LDI_EMPR'!F98+'4.5.1.M L_EMPR'!F98+'4.6.1.M M_EMPR'!F98</f>
        <v>1580691.4919</v>
      </c>
      <c r="G98" s="103">
        <f>+'4.4.1.M LDI_EMPR'!G98+'4.5.1.M L_EMPR'!G98+'4.6.1.M M_EMPR'!G98</f>
        <v>16841.819600000003</v>
      </c>
      <c r="H98" s="103">
        <f>+'4.4.1.M LDI_EMPR'!H98+'4.5.1.M L_EMPR'!H98+'4.6.1.M M_EMPR'!H98</f>
        <v>18.500783333333334</v>
      </c>
      <c r="I98" s="103"/>
      <c r="J98" s="103"/>
      <c r="K98" s="103">
        <f>+'4.4.1.M LDI_EMPR'!J98+'4.5.1.M L_EMPR'!K98+'4.6.1.M M_EMPR'!K98</f>
        <v>539.6464666666667</v>
      </c>
      <c r="L98" s="103">
        <f>+'4.4.1.M LDI_EMPR'!K98+'4.5.1.M L_EMPR'!L98+'4.6.1.M M_EMPR'!L98</f>
        <v>73118.215666666685</v>
      </c>
      <c r="M98" s="103">
        <f>+'4.4.1.M LDI_EMPR'!L98+'4.5.1.M L_EMPR'!M98+'4.6.1.M M_EMPR'!M98</f>
        <v>1346.3551666666672</v>
      </c>
      <c r="N98" s="103"/>
      <c r="O98" s="103"/>
      <c r="P98" s="103"/>
      <c r="Q98" s="184">
        <f>+'4.4.1.M LDI_EMPR'!O98+'4.5.1.M L_EMPR'!Q98+'4.6.1.M M_EMPR'!Q98</f>
        <v>838971.66265000042</v>
      </c>
      <c r="R98" s="203">
        <f t="shared" si="3"/>
        <v>4224401.5575333349</v>
      </c>
      <c r="S98" s="103"/>
    </row>
    <row r="99" spans="2:19" ht="13" x14ac:dyDescent="0.3">
      <c r="B99" s="194"/>
      <c r="C99" s="198" t="s">
        <v>10</v>
      </c>
      <c r="D99" s="102">
        <f>+'4.4.1.M LDI_EMPR'!D99+'4.5.1.M L_EMPR'!D99+'4.6.1.M M_EMPR'!D99</f>
        <v>908955.94759999984</v>
      </c>
      <c r="E99" s="103">
        <f>+'4.4.1.M LDI_EMPR'!E99+'4.5.1.M L_EMPR'!E99+'4.6.1.M M_EMPR'!E99</f>
        <v>650664.06649999984</v>
      </c>
      <c r="F99" s="103">
        <f>+'4.4.1.M LDI_EMPR'!F99+'4.5.1.M L_EMPR'!F99+'4.6.1.M M_EMPR'!F99</f>
        <v>1473333.9328833332</v>
      </c>
      <c r="G99" s="103">
        <f>+'4.4.1.M LDI_EMPR'!G99+'4.5.1.M L_EMPR'!G99+'4.6.1.M M_EMPR'!G99</f>
        <v>16086.890916666667</v>
      </c>
      <c r="H99" s="103">
        <f>+'4.4.1.M LDI_EMPR'!H99+'4.5.1.M L_EMPR'!H99+'4.6.1.M M_EMPR'!H99</f>
        <v>15.413733333333331</v>
      </c>
      <c r="I99" s="103"/>
      <c r="J99" s="103"/>
      <c r="K99" s="103">
        <f>+'4.4.1.M LDI_EMPR'!J99+'4.5.1.M L_EMPR'!K99+'4.6.1.M M_EMPR'!K99</f>
        <v>643.81316666666669</v>
      </c>
      <c r="L99" s="103">
        <f>+'4.4.1.M LDI_EMPR'!K99+'4.5.1.M L_EMPR'!L99+'4.6.1.M M_EMPR'!L99</f>
        <v>66538.942600000009</v>
      </c>
      <c r="M99" s="103">
        <f>+'4.4.1.M LDI_EMPR'!L99+'4.5.1.M L_EMPR'!M99+'4.6.1.M M_EMPR'!M99</f>
        <v>1258.4679666666664</v>
      </c>
      <c r="N99" s="103"/>
      <c r="O99" s="103"/>
      <c r="P99" s="103"/>
      <c r="Q99" s="184">
        <f>+'4.4.1.M LDI_EMPR'!O99+'4.5.1.M L_EMPR'!Q99+'4.6.1.M M_EMPR'!Q99</f>
        <v>781857.96518333326</v>
      </c>
      <c r="R99" s="203">
        <f t="shared" si="3"/>
        <v>3899355.4405499995</v>
      </c>
      <c r="S99" s="103"/>
    </row>
    <row r="100" spans="2:19" ht="13" x14ac:dyDescent="0.3">
      <c r="B100" s="196"/>
      <c r="C100" s="198" t="s">
        <v>11</v>
      </c>
      <c r="D100" s="102">
        <f>+'4.4.1.M LDI_EMPR'!D100+'4.5.1.M L_EMPR'!D100+'4.6.1.M M_EMPR'!D100</f>
        <v>998690.82444999972</v>
      </c>
      <c r="E100" s="103">
        <f>+'4.4.1.M LDI_EMPR'!E100+'4.5.1.M L_EMPR'!E100+'4.6.1.M M_EMPR'!E100</f>
        <v>657960.5783833334</v>
      </c>
      <c r="F100" s="103">
        <f>+'4.4.1.M LDI_EMPR'!F100+'4.5.1.M L_EMPR'!F100+'4.6.1.M M_EMPR'!F100</f>
        <v>1490365.6496499998</v>
      </c>
      <c r="G100" s="103">
        <f>+'4.4.1.M LDI_EMPR'!G100+'4.5.1.M L_EMPR'!G100+'4.6.1.M M_EMPR'!G100</f>
        <v>16471.414016666666</v>
      </c>
      <c r="H100" s="103">
        <f>+'4.4.1.M LDI_EMPR'!H100+'4.5.1.M L_EMPR'!H100+'4.6.1.M M_EMPR'!H100</f>
        <v>14.319416666666665</v>
      </c>
      <c r="I100" s="103"/>
      <c r="J100" s="103"/>
      <c r="K100" s="103">
        <f>+'4.4.1.M LDI_EMPR'!J100+'4.5.1.M L_EMPR'!K100+'4.6.1.M M_EMPR'!K100</f>
        <v>637.95078333333356</v>
      </c>
      <c r="L100" s="103">
        <f>+'4.4.1.M LDI_EMPR'!K100+'4.5.1.M L_EMPR'!L100+'4.6.1.M M_EMPR'!L100</f>
        <v>65293.708800000015</v>
      </c>
      <c r="M100" s="103">
        <f>+'4.4.1.M LDI_EMPR'!L100+'4.5.1.M L_EMPR'!M100+'4.6.1.M M_EMPR'!M100</f>
        <v>1301.0952000000004</v>
      </c>
      <c r="N100" s="103"/>
      <c r="O100" s="103">
        <f>+'4.4.1.M LDI_EMPR'!N100+'4.5.1.M L_EMPR'!O100+'4.6.1.M M_EMPR'!O100</f>
        <v>250.96868333333333</v>
      </c>
      <c r="P100" s="103"/>
      <c r="Q100" s="103">
        <f>+'4.4.1.M LDI_EMPR'!O100+'4.5.1.M L_EMPR'!Q100+'4.6.1.M M_EMPR'!Q100</f>
        <v>785814.96301666682</v>
      </c>
      <c r="R100" s="203">
        <f t="shared" si="3"/>
        <v>4016801.4724000003</v>
      </c>
      <c r="S100" s="103"/>
    </row>
    <row r="101" spans="2:19" ht="13" x14ac:dyDescent="0.3">
      <c r="B101" s="194"/>
      <c r="C101" s="198" t="s">
        <v>12</v>
      </c>
      <c r="D101" s="102">
        <f>+'4.4.1.M LDI_EMPR'!D101+'4.5.1.M L_EMPR'!D101+'4.6.1.M M_EMPR'!D101</f>
        <v>915644.81556666654</v>
      </c>
      <c r="E101" s="103">
        <f>+'4.4.1.M LDI_EMPR'!E101+'4.5.1.M L_EMPR'!E101+'4.6.1.M M_EMPR'!E101</f>
        <v>625986.37473333336</v>
      </c>
      <c r="F101" s="103">
        <f>+'4.4.1.M LDI_EMPR'!F101+'4.5.1.M L_EMPR'!F101+'4.6.1.M M_EMPR'!F101</f>
        <v>1438402.0629333332</v>
      </c>
      <c r="G101" s="103">
        <f>+'4.4.1.M LDI_EMPR'!G101+'4.5.1.M L_EMPR'!G101+'4.6.1.M M_EMPR'!G101</f>
        <v>15379.75651666667</v>
      </c>
      <c r="H101" s="103">
        <f>+'4.4.1.M LDI_EMPR'!H101+'4.5.1.M L_EMPR'!H101+'4.6.1.M M_EMPR'!H101</f>
        <v>14.0067</v>
      </c>
      <c r="I101" s="103"/>
      <c r="J101" s="103"/>
      <c r="K101" s="103">
        <f>+'4.4.1.M LDI_EMPR'!J101+'4.5.1.M L_EMPR'!K101+'4.6.1.M M_EMPR'!K101</f>
        <v>609.40513333333342</v>
      </c>
      <c r="L101" s="103">
        <f>+'4.4.1.M LDI_EMPR'!K101+'4.5.1.M L_EMPR'!L101+'4.6.1.M M_EMPR'!L101</f>
        <v>61389.36538333333</v>
      </c>
      <c r="M101" s="103">
        <f>+'4.4.1.M LDI_EMPR'!L101+'4.5.1.M L_EMPR'!M101+'4.6.1.M M_EMPR'!M101</f>
        <v>1221.3308333333337</v>
      </c>
      <c r="N101" s="103"/>
      <c r="O101" s="103">
        <f>+'4.4.1.M LDI_EMPR'!N101+'4.5.1.M L_EMPR'!O101+'4.6.1.M M_EMPR'!O101</f>
        <v>427.88958333333341</v>
      </c>
      <c r="P101" s="103"/>
      <c r="Q101" s="103">
        <f>+'4.4.1.M LDI_EMPR'!O101+'4.5.1.M L_EMPR'!Q101+'4.6.1.M M_EMPR'!Q101</f>
        <v>750650.44469999964</v>
      </c>
      <c r="R101" s="203">
        <f t="shared" si="3"/>
        <v>3809725.4520833334</v>
      </c>
      <c r="S101" s="103"/>
    </row>
    <row r="102" spans="2:19" ht="13.5" thickBot="1" x14ac:dyDescent="0.35">
      <c r="B102" s="199"/>
      <c r="C102" s="200" t="s">
        <v>13</v>
      </c>
      <c r="D102" s="104">
        <f>+'4.4.1.M LDI_EMPR'!D102+'4.5.1.M L_EMPR'!D102+'4.6.1.M M_EMPR'!D102</f>
        <v>953803.21053333324</v>
      </c>
      <c r="E102" s="105">
        <f>+'4.4.1.M LDI_EMPR'!E102+'4.5.1.M L_EMPR'!E102+'4.6.1.M M_EMPR'!E102</f>
        <v>639225.53646666673</v>
      </c>
      <c r="F102" s="105">
        <f>+'4.4.1.M LDI_EMPR'!F102+'4.5.1.M L_EMPR'!F102+'4.6.1.M M_EMPR'!F102</f>
        <v>1478675.7036833335</v>
      </c>
      <c r="G102" s="105">
        <f>+'4.4.1.M LDI_EMPR'!G102+'4.5.1.M L_EMPR'!G102+'4.6.1.M M_EMPR'!G102</f>
        <v>15819.626566666664</v>
      </c>
      <c r="H102" s="105">
        <f>+'4.4.1.M LDI_EMPR'!H102+'4.5.1.M L_EMPR'!H102+'4.6.1.M M_EMPR'!H102</f>
        <v>14.202983333333334</v>
      </c>
      <c r="I102" s="105"/>
      <c r="J102" s="105"/>
      <c r="K102" s="105">
        <f>+'4.4.1.M LDI_EMPR'!J102+'4.5.1.M L_EMPR'!K102+'4.6.1.M M_EMPR'!K102</f>
        <v>605.59126666666668</v>
      </c>
      <c r="L102" s="105">
        <f>+'4.4.1.M LDI_EMPR'!K102+'4.5.1.M L_EMPR'!L102+'4.6.1.M M_EMPR'!L102</f>
        <v>62613.201550000013</v>
      </c>
      <c r="M102" s="105">
        <f>+'4.4.1.M LDI_EMPR'!L102+'4.5.1.M L_EMPR'!M102+'4.6.1.M M_EMPR'!M102</f>
        <v>1153.7547666666665</v>
      </c>
      <c r="N102" s="105"/>
      <c r="O102" s="105">
        <f>+'4.4.1.M LDI_EMPR'!N102+'4.5.1.M L_EMPR'!O102+'4.6.1.M M_EMPR'!O102</f>
        <v>764.84248333333335</v>
      </c>
      <c r="P102" s="105"/>
      <c r="Q102" s="105">
        <f>+'4.4.1.M LDI_EMPR'!O102+'4.5.1.M L_EMPR'!Q102+'4.6.1.M M_EMPR'!Q102</f>
        <v>779371.98955000029</v>
      </c>
      <c r="R102" s="204">
        <f t="shared" si="3"/>
        <v>3932047.6598500004</v>
      </c>
      <c r="S102" s="103"/>
    </row>
    <row r="103" spans="2:19" ht="13" x14ac:dyDescent="0.3">
      <c r="B103" s="192">
        <v>2021</v>
      </c>
      <c r="C103" s="197" t="s">
        <v>2</v>
      </c>
      <c r="D103" s="100">
        <f>+'4.4.1.M LDI_EMPR'!D103+'4.5.1.M L_EMPR'!D103+'4.6.1.M M_EMPR'!D103</f>
        <v>908774.42145000002</v>
      </c>
      <c r="E103" s="101">
        <f>+'4.4.1.M LDI_EMPR'!E103+'4.5.1.M L_EMPR'!E103+'4.6.1.M M_EMPR'!E103</f>
        <v>631430.87798333354</v>
      </c>
      <c r="F103" s="101">
        <f>+'4.4.1.M LDI_EMPR'!F103+'4.5.1.M L_EMPR'!F103+'4.6.1.M M_EMPR'!F103</f>
        <v>1419997.3592000001</v>
      </c>
      <c r="G103" s="101">
        <f>+'4.4.1.M LDI_EMPR'!G103+'4.5.1.M L_EMPR'!G103+'4.6.1.M M_EMPR'!G103</f>
        <v>15284.36075</v>
      </c>
      <c r="H103" s="101">
        <f>+'4.4.1.M LDI_EMPR'!H103+'4.5.1.M L_EMPR'!H103+'4.6.1.M M_EMPR'!H103</f>
        <v>13.925550000000001</v>
      </c>
      <c r="I103" s="101"/>
      <c r="J103" s="101"/>
      <c r="K103" s="101">
        <f>+'4.4.1.M LDI_EMPR'!J103+'4.5.1.M L_EMPR'!K103+'4.6.1.M M_EMPR'!K103</f>
        <v>575.58115000000009</v>
      </c>
      <c r="L103" s="101">
        <f>+'4.4.1.M LDI_EMPR'!K103+'4.5.1.M L_EMPR'!L103+'4.6.1.M M_EMPR'!L103</f>
        <v>120388.92529999993</v>
      </c>
      <c r="M103" s="101">
        <f>+'4.4.1.M LDI_EMPR'!L103+'4.5.1.M L_EMPR'!M103+'4.6.1.M M_EMPR'!M103</f>
        <v>1159.2810666666669</v>
      </c>
      <c r="N103" s="101"/>
      <c r="O103" s="101">
        <f>+'4.4.1.M LDI_EMPR'!N103+'4.5.1.M L_EMPR'!O103+'4.6.1.M M_EMPR'!O103</f>
        <v>972.27335000000005</v>
      </c>
      <c r="P103" s="101"/>
      <c r="Q103" s="183">
        <f>+'4.4.1.M LDI_EMPR'!O103+'4.5.1.M L_EMPR'!Q103+'4.6.1.M M_EMPR'!Q103</f>
        <v>751742.33014999982</v>
      </c>
      <c r="R103" s="205">
        <f t="shared" si="3"/>
        <v>3850339.3359499997</v>
      </c>
      <c r="S103" s="103"/>
    </row>
    <row r="104" spans="2:19" ht="13" x14ac:dyDescent="0.3">
      <c r="B104" s="194"/>
      <c r="C104" s="198" t="s">
        <v>3</v>
      </c>
      <c r="D104" s="102">
        <f>+'4.4.1.M LDI_EMPR'!D104+'4.5.1.M L_EMPR'!D104+'4.6.1.M M_EMPR'!D104</f>
        <v>810734.67354999983</v>
      </c>
      <c r="E104" s="103">
        <f>+'4.4.1.M LDI_EMPR'!E104+'4.5.1.M L_EMPR'!E104+'4.6.1.M M_EMPR'!E104</f>
        <v>564781.7107833334</v>
      </c>
      <c r="F104" s="103">
        <f>+'4.4.1.M LDI_EMPR'!F104+'4.5.1.M L_EMPR'!F104+'4.6.1.M M_EMPR'!F104</f>
        <v>1304423.856033334</v>
      </c>
      <c r="G104" s="103">
        <f>+'4.4.1.M LDI_EMPR'!G104+'4.5.1.M L_EMPR'!G104+'4.6.1.M M_EMPR'!G104</f>
        <v>13562.545066666671</v>
      </c>
      <c r="H104" s="103">
        <f>+'4.4.1.M LDI_EMPR'!H104+'4.5.1.M L_EMPR'!H104+'4.6.1.M M_EMPR'!H104</f>
        <v>13.251849999999997</v>
      </c>
      <c r="I104" s="103"/>
      <c r="J104" s="103"/>
      <c r="K104" s="103">
        <f>+'4.4.1.M LDI_EMPR'!J104+'4.5.1.M L_EMPR'!K104+'4.6.1.M M_EMPR'!K104</f>
        <v>541.74911666666662</v>
      </c>
      <c r="L104" s="103">
        <f>+'4.4.1.M LDI_EMPR'!K104+'4.5.1.M L_EMPR'!L104+'4.6.1.M M_EMPR'!L104</f>
        <v>105865.37649999995</v>
      </c>
      <c r="M104" s="103">
        <f>+'4.4.1.M LDI_EMPR'!L104+'4.5.1.M L_EMPR'!M104+'4.6.1.M M_EMPR'!M104</f>
        <v>981.6046166666664</v>
      </c>
      <c r="N104" s="103"/>
      <c r="O104" s="103">
        <f>+'4.4.1.M LDI_EMPR'!N104+'4.5.1.M L_EMPR'!O104+'4.6.1.M M_EMPR'!O104</f>
        <v>1091.2441000000001</v>
      </c>
      <c r="P104" s="103"/>
      <c r="Q104" s="184">
        <f>+'4.4.1.M LDI_EMPR'!O104+'4.5.1.M L_EMPR'!Q104+'4.6.1.M M_EMPR'!Q104</f>
        <v>659378.55140000023</v>
      </c>
      <c r="R104" s="203">
        <f t="shared" si="3"/>
        <v>3461374.5630166675</v>
      </c>
      <c r="S104" s="103"/>
    </row>
    <row r="105" spans="2:19" ht="13" x14ac:dyDescent="0.3">
      <c r="B105" s="194"/>
      <c r="C105" s="198" t="s">
        <v>4</v>
      </c>
      <c r="D105" s="102">
        <f>+'4.4.1.M LDI_EMPR'!D105+'4.5.1.M L_EMPR'!D105+'4.6.1.M M_EMPR'!D105</f>
        <v>999724.96586666675</v>
      </c>
      <c r="E105" s="103">
        <f>+'4.4.1.M LDI_EMPR'!E105+'4.5.1.M L_EMPR'!E105+'4.6.1.M M_EMPR'!E105</f>
        <v>671278.07843333331</v>
      </c>
      <c r="F105" s="103">
        <f>+'4.4.1.M LDI_EMPR'!F105+'4.5.1.M L_EMPR'!F105+'4.6.1.M M_EMPR'!F105</f>
        <v>1598687.1400166654</v>
      </c>
      <c r="G105" s="103">
        <f>+'4.4.1.M LDI_EMPR'!G105+'4.5.1.M L_EMPR'!G105+'4.6.1.M M_EMPR'!G105</f>
        <v>15829.940516666667</v>
      </c>
      <c r="H105" s="103">
        <f>+'4.4.1.M LDI_EMPR'!H105+'4.5.1.M L_EMPR'!H105+'4.6.1.M M_EMPR'!H105</f>
        <v>14.943883333333332</v>
      </c>
      <c r="I105" s="103"/>
      <c r="J105" s="103"/>
      <c r="K105" s="103">
        <f>+'4.4.1.M LDI_EMPR'!J105+'4.5.1.M L_EMPR'!K105+'4.6.1.M M_EMPR'!K105</f>
        <v>649.24276666666663</v>
      </c>
      <c r="L105" s="103">
        <f>+'4.4.1.M LDI_EMPR'!K105+'4.5.1.M L_EMPR'!L105+'4.6.1.M M_EMPR'!L105</f>
        <v>128214.76905</v>
      </c>
      <c r="M105" s="103">
        <f>+'4.4.1.M LDI_EMPR'!L105+'4.5.1.M L_EMPR'!M105+'4.6.1.M M_EMPR'!M105</f>
        <v>1171.5133666666666</v>
      </c>
      <c r="N105" s="103"/>
      <c r="O105" s="103">
        <f>+'4.4.1.M LDI_EMPR'!N105+'4.5.1.M L_EMPR'!O105+'4.6.1.M M_EMPR'!O105</f>
        <v>1719.9476999999997</v>
      </c>
      <c r="P105" s="103"/>
      <c r="Q105" s="184">
        <f>+'4.4.1.M LDI_EMPR'!O105+'4.5.1.M L_EMPR'!Q105+'4.6.1.M M_EMPR'!Q105</f>
        <v>788358.74800000014</v>
      </c>
      <c r="R105" s="203">
        <f t="shared" si="3"/>
        <v>4205649.2895999989</v>
      </c>
      <c r="S105" s="103"/>
    </row>
    <row r="106" spans="2:19" ht="13" x14ac:dyDescent="0.3">
      <c r="B106" s="196"/>
      <c r="C106" s="198" t="s">
        <v>5</v>
      </c>
      <c r="D106" s="102">
        <f>+'4.4.1.M LDI_EMPR'!D106+'4.5.1.M L_EMPR'!D106+'4.6.1.M M_EMPR'!D106</f>
        <v>963444.30221666652</v>
      </c>
      <c r="E106" s="103">
        <f>+'4.4.1.M LDI_EMPR'!E106+'4.5.1.M L_EMPR'!E106+'4.6.1.M M_EMPR'!E106</f>
        <v>647122.67741666676</v>
      </c>
      <c r="F106" s="103">
        <f>+'4.4.1.M LDI_EMPR'!F106+'4.5.1.M L_EMPR'!F106+'4.6.1.M M_EMPR'!F106</f>
        <v>1589009.4815833331</v>
      </c>
      <c r="G106" s="103">
        <f>+'4.4.1.M LDI_EMPR'!G106+'4.5.1.M L_EMPR'!G106+'4.6.1.M M_EMPR'!G106</f>
        <v>14233.512383333335</v>
      </c>
      <c r="H106" s="103">
        <f>+'4.4.1.M LDI_EMPR'!H106+'4.5.1.M L_EMPR'!H106+'4.6.1.M M_EMPR'!H106</f>
        <v>14.437899999999999</v>
      </c>
      <c r="I106" s="103"/>
      <c r="J106" s="103"/>
      <c r="K106" s="103">
        <f>+'4.4.1.M LDI_EMPR'!J106+'4.5.1.M L_EMPR'!K106+'4.6.1.M M_EMPR'!K106</f>
        <v>582.37361666666663</v>
      </c>
      <c r="L106" s="103">
        <f>+'4.4.1.M LDI_EMPR'!K106+'4.5.1.M L_EMPR'!L106+'4.6.1.M M_EMPR'!L106</f>
        <v>121170.93843333334</v>
      </c>
      <c r="M106" s="103">
        <f>+'4.4.1.M LDI_EMPR'!L106+'4.5.1.M L_EMPR'!M106+'4.6.1.M M_EMPR'!M106</f>
        <v>1049.6275333333331</v>
      </c>
      <c r="N106" s="103"/>
      <c r="O106" s="103">
        <f>+'4.4.1.M LDI_EMPR'!N106+'4.5.1.M L_EMPR'!O106+'4.6.1.M M_EMPR'!O106</f>
        <v>1984.9739833333326</v>
      </c>
      <c r="P106" s="103"/>
      <c r="Q106" s="184">
        <f>+'4.4.1.M LDI_EMPR'!O106+'4.5.1.M L_EMPR'!Q106+'4.6.1.M M_EMPR'!Q106</f>
        <v>747470.81853333337</v>
      </c>
      <c r="R106" s="203">
        <f t="shared" ref="R106:R117" si="4">SUM(D106:Q106)</f>
        <v>4086083.1435999996</v>
      </c>
      <c r="S106" s="103"/>
    </row>
    <row r="107" spans="2:19" ht="13" x14ac:dyDescent="0.3">
      <c r="B107" s="194"/>
      <c r="C107" s="198" t="s">
        <v>6</v>
      </c>
      <c r="D107" s="102">
        <f>+'4.4.1.M LDI_EMPR'!D107+'4.5.1.M L_EMPR'!D107+'4.6.1.M M_EMPR'!D107</f>
        <v>962407.76971666655</v>
      </c>
      <c r="E107" s="103">
        <f>+'4.4.1.M LDI_EMPR'!E107+'4.5.1.M L_EMPR'!E107+'4.6.1.M M_EMPR'!E107</f>
        <v>647525.19151666667</v>
      </c>
      <c r="F107" s="103">
        <f>+'4.4.1.M LDI_EMPR'!F107+'4.5.1.M L_EMPR'!F107+'4.6.1.M M_EMPR'!F107</f>
        <v>1570552.7586833334</v>
      </c>
      <c r="G107" s="103">
        <f>+'4.4.1.M LDI_EMPR'!G107+'4.5.1.M L_EMPR'!G107+'4.6.1.M M_EMPR'!G107</f>
        <v>14424.443766666673</v>
      </c>
      <c r="H107" s="103">
        <f>+'4.4.1.M LDI_EMPR'!H107+'4.5.1.M L_EMPR'!H107+'4.6.1.M M_EMPR'!H107</f>
        <v>12.96973333333333</v>
      </c>
      <c r="I107" s="103"/>
      <c r="J107" s="103"/>
      <c r="K107" s="103">
        <f>+'4.4.1.M LDI_EMPR'!J107+'4.5.1.M L_EMPR'!K107+'4.6.1.M M_EMPR'!K107</f>
        <v>590.79790000000003</v>
      </c>
      <c r="L107" s="103">
        <f>+'4.4.1.M LDI_EMPR'!K107+'4.5.1.M L_EMPR'!L107+'4.6.1.M M_EMPR'!L107</f>
        <v>117651.12225000003</v>
      </c>
      <c r="M107" s="103">
        <f>+'4.4.1.M LDI_EMPR'!L107+'4.5.1.M L_EMPR'!M107+'4.6.1.M M_EMPR'!M107</f>
        <v>991.63970000000029</v>
      </c>
      <c r="N107" s="103"/>
      <c r="O107" s="103">
        <f>+'4.4.1.M LDI_EMPR'!N107+'4.5.1.M L_EMPR'!O107+'4.6.1.M M_EMPR'!O107</f>
        <v>2364.9600833333334</v>
      </c>
      <c r="P107" s="103"/>
      <c r="Q107" s="184">
        <f>+'4.4.1.M LDI_EMPR'!O107+'4.5.1.M L_EMPR'!Q107+'4.6.1.M M_EMPR'!Q107</f>
        <v>985860.88264999981</v>
      </c>
      <c r="R107" s="203">
        <f t="shared" si="4"/>
        <v>4302382.5360000003</v>
      </c>
      <c r="S107" s="103"/>
    </row>
    <row r="108" spans="2:19" ht="13" x14ac:dyDescent="0.3">
      <c r="B108" s="194"/>
      <c r="C108" s="198" t="s">
        <v>7</v>
      </c>
      <c r="D108" s="102">
        <f>+'4.4.1.M LDI_EMPR'!D108+'4.5.1.M L_EMPR'!D108+'4.6.1.M M_EMPR'!D108</f>
        <v>923015.02821666654</v>
      </c>
      <c r="E108" s="103">
        <f>+'4.4.1.M LDI_EMPR'!E108+'4.5.1.M L_EMPR'!E108+'4.6.1.M M_EMPR'!E108</f>
        <v>613403.76451666665</v>
      </c>
      <c r="F108" s="103">
        <f>+'4.4.1.M LDI_EMPR'!F108+'4.5.1.M L_EMPR'!F108+'4.6.1.M M_EMPR'!F108</f>
        <v>1508807.7204833329</v>
      </c>
      <c r="G108" s="103">
        <f>+'4.4.1.M LDI_EMPR'!G108+'4.5.1.M L_EMPR'!G108+'4.6.1.M M_EMPR'!G108</f>
        <v>13509.211616666666</v>
      </c>
      <c r="H108" s="103">
        <f>+'4.4.1.M LDI_EMPR'!H108+'4.5.1.M L_EMPR'!H108+'4.6.1.M M_EMPR'!H108</f>
        <v>11.080583333333335</v>
      </c>
      <c r="I108" s="103"/>
      <c r="J108" s="103"/>
      <c r="K108" s="103">
        <f>+'4.4.1.M LDI_EMPR'!J108+'4.5.1.M L_EMPR'!K108+'4.6.1.M M_EMPR'!K108</f>
        <v>566.1742999999999</v>
      </c>
      <c r="L108" s="103">
        <f>+'4.4.1.M LDI_EMPR'!K108+'4.5.1.M L_EMPR'!L108+'4.6.1.M M_EMPR'!L108</f>
        <v>110549.27459999993</v>
      </c>
      <c r="M108" s="103">
        <f>+'4.4.1.M LDI_EMPR'!L108+'4.5.1.M L_EMPR'!M108+'4.6.1.M M_EMPR'!M108</f>
        <v>936.91043333333323</v>
      </c>
      <c r="N108" s="103"/>
      <c r="O108" s="103">
        <f>+'4.4.1.M LDI_EMPR'!N108+'4.5.1.M L_EMPR'!O108+'4.6.1.M M_EMPR'!O108</f>
        <v>2621.1335999999992</v>
      </c>
      <c r="P108" s="103"/>
      <c r="Q108" s="184">
        <f>+'4.4.1.M LDI_EMPR'!O108+'4.5.1.M L_EMPR'!Q108+'4.6.1.M M_EMPR'!Q108</f>
        <v>717436.73435000004</v>
      </c>
      <c r="R108" s="203">
        <f t="shared" si="4"/>
        <v>3890857.0326999994</v>
      </c>
      <c r="S108" s="103"/>
    </row>
    <row r="109" spans="2:19" ht="13" x14ac:dyDescent="0.3">
      <c r="B109" s="196"/>
      <c r="C109" s="198" t="s">
        <v>8</v>
      </c>
      <c r="D109" s="102">
        <f>+'4.4.1.M LDI_EMPR'!D109+'4.5.1.M L_EMPR'!D109+'4.6.1.M M_EMPR'!D109</f>
        <v>928036.05036666652</v>
      </c>
      <c r="E109" s="103">
        <f>+'4.4.1.M LDI_EMPR'!E109+'4.5.1.M L_EMPR'!E109+'4.6.1.M M_EMPR'!E109</f>
        <v>605167.39895000018</v>
      </c>
      <c r="F109" s="103">
        <f>+'4.4.1.M LDI_EMPR'!F109+'4.5.1.M L_EMPR'!F109+'4.6.1.M M_EMPR'!F109</f>
        <v>1506622.5518</v>
      </c>
      <c r="G109" s="103">
        <f>+'4.4.1.M LDI_EMPR'!G109+'4.5.1.M L_EMPR'!G109+'4.6.1.M M_EMPR'!G109</f>
        <v>13125.047583333335</v>
      </c>
      <c r="H109" s="103">
        <f>+'4.4.1.M LDI_EMPR'!H109+'4.5.1.M L_EMPR'!H109+'4.6.1.M M_EMPR'!H109</f>
        <v>10.296183333333332</v>
      </c>
      <c r="I109" s="103"/>
      <c r="J109" s="103"/>
      <c r="K109" s="103">
        <f>+'4.4.1.M LDI_EMPR'!J109+'4.5.1.M L_EMPR'!K109+'4.6.1.M M_EMPR'!K109</f>
        <v>533.03136666666671</v>
      </c>
      <c r="L109" s="103">
        <f>+'4.4.1.M LDI_EMPR'!K109+'4.5.1.M L_EMPR'!L109+'4.6.1.M M_EMPR'!L109</f>
        <v>108040.61228333334</v>
      </c>
      <c r="M109" s="103">
        <f>+'4.4.1.M LDI_EMPR'!L109+'4.5.1.M L_EMPR'!M109+'4.6.1.M M_EMPR'!M109</f>
        <v>889.50833333333321</v>
      </c>
      <c r="N109" s="103"/>
      <c r="O109" s="103">
        <f>+'4.4.1.M LDI_EMPR'!N109+'4.5.1.M L_EMPR'!O109+'4.6.1.M M_EMPR'!O109</f>
        <v>1984.9739833333333</v>
      </c>
      <c r="P109" s="103"/>
      <c r="Q109" s="184">
        <f>+'4.4.1.M LDI_EMPR'!O109+'4.5.1.M L_EMPR'!Q109+'4.6.1.M M_EMPR'!Q109</f>
        <v>712810.74371666636</v>
      </c>
      <c r="R109" s="203">
        <f t="shared" si="4"/>
        <v>3877220.2145666666</v>
      </c>
      <c r="S109" s="103"/>
    </row>
    <row r="110" spans="2:19" ht="13" x14ac:dyDescent="0.3">
      <c r="B110" s="194"/>
      <c r="C110" s="198" t="s">
        <v>9</v>
      </c>
      <c r="D110" s="102">
        <f>+'4.4.1.M LDI_EMPR'!D110+'4.5.1.M L_EMPR'!D110+'4.6.1.M M_EMPR'!D110</f>
        <v>921835.8212499998</v>
      </c>
      <c r="E110" s="103">
        <f>+'4.4.1.M LDI_EMPR'!E110+'4.5.1.M L_EMPR'!E110+'4.6.1.M M_EMPR'!E110</f>
        <v>603435.21749999991</v>
      </c>
      <c r="F110" s="103">
        <f>+'4.4.1.M LDI_EMPR'!F110+'4.5.1.M L_EMPR'!F110+'4.6.1.M M_EMPR'!F110</f>
        <v>1527120.2714666668</v>
      </c>
      <c r="G110" s="103">
        <f>+'4.4.1.M LDI_EMPR'!G110+'4.5.1.M L_EMPR'!G110+'4.6.1.M M_EMPR'!G110</f>
        <v>13056.672866666668</v>
      </c>
      <c r="H110" s="103">
        <f>+'4.4.1.M LDI_EMPR'!H110+'4.5.1.M L_EMPR'!H110+'4.6.1.M M_EMPR'!H110</f>
        <v>6.7707999999999977</v>
      </c>
      <c r="I110" s="103"/>
      <c r="J110" s="103"/>
      <c r="K110" s="103">
        <f>+'4.4.1.M LDI_EMPR'!J110+'4.5.1.M L_EMPR'!K110+'4.6.1.M M_EMPR'!K110</f>
        <v>529.83213333333322</v>
      </c>
      <c r="L110" s="103">
        <f>+'4.4.1.M LDI_EMPR'!K110+'4.5.1.M L_EMPR'!L110+'4.6.1.M M_EMPR'!L110</f>
        <v>99819.655000000028</v>
      </c>
      <c r="M110" s="103">
        <f>+'4.4.1.M LDI_EMPR'!L110+'4.5.1.M L_EMPR'!M110+'4.6.1.M M_EMPR'!M110</f>
        <v>879.72541666666677</v>
      </c>
      <c r="N110" s="103"/>
      <c r="O110" s="103">
        <f>+'4.4.1.M LDI_EMPR'!N110+'4.5.1.M L_EMPR'!O110+'4.6.1.M M_EMPR'!O110</f>
        <v>2364.9600833333334</v>
      </c>
      <c r="P110" s="103"/>
      <c r="Q110" s="184">
        <f>+'4.4.1.M LDI_EMPR'!O110+'4.5.1.M L_EMPR'!Q110+'4.6.1.M M_EMPR'!Q110</f>
        <v>712969.92035000003</v>
      </c>
      <c r="R110" s="203">
        <f t="shared" si="4"/>
        <v>3882018.8468666663</v>
      </c>
      <c r="S110" s="103"/>
    </row>
    <row r="111" spans="2:19" ht="13" x14ac:dyDescent="0.3">
      <c r="B111" s="194"/>
      <c r="C111" s="198" t="s">
        <v>10</v>
      </c>
      <c r="D111" s="102">
        <f>+'4.4.1.M LDI_EMPR'!D111+'4.5.1.M L_EMPR'!D111+'4.6.1.M M_EMPR'!D111</f>
        <v>833758.48568333336</v>
      </c>
      <c r="E111" s="103">
        <f>+'4.4.1.M LDI_EMPR'!E111+'4.5.1.M L_EMPR'!E111+'4.6.1.M M_EMPR'!E111</f>
        <v>554926.87368333316</v>
      </c>
      <c r="F111" s="103">
        <f>+'4.4.1.M LDI_EMPR'!F111+'4.5.1.M L_EMPR'!F111+'4.6.1.M M_EMPR'!F111</f>
        <v>1418887.0217833337</v>
      </c>
      <c r="G111" s="103">
        <f>+'4.4.1.M LDI_EMPR'!G111+'4.5.1.M L_EMPR'!G111+'4.6.1.M M_EMPR'!G111</f>
        <v>11792.930350000001</v>
      </c>
      <c r="H111" s="103">
        <f>+'4.4.1.M LDI_EMPR'!H111+'4.5.1.M L_EMPR'!H111+'4.6.1.M M_EMPR'!H111</f>
        <v>1.6779666666666671</v>
      </c>
      <c r="I111" s="103"/>
      <c r="J111" s="103"/>
      <c r="K111" s="103">
        <f>+'4.4.1.M LDI_EMPR'!J111+'4.5.1.M L_EMPR'!K111+'4.6.1.M M_EMPR'!K111</f>
        <v>525.95243333333326</v>
      </c>
      <c r="L111" s="103">
        <f>+'4.4.1.M LDI_EMPR'!K111+'4.5.1.M L_EMPR'!L111+'4.6.1.M M_EMPR'!L111</f>
        <v>97274.504533333311</v>
      </c>
      <c r="M111" s="103">
        <f>+'4.4.1.M LDI_EMPR'!L111+'4.5.1.M L_EMPR'!M111+'4.6.1.M M_EMPR'!M111</f>
        <v>783.54900000000009</v>
      </c>
      <c r="N111" s="103"/>
      <c r="O111" s="103">
        <f>+'4.4.1.M LDI_EMPR'!N111+'4.5.1.M L_EMPR'!O111+'4.6.1.M M_EMPR'!O111</f>
        <v>2621.1335999999997</v>
      </c>
      <c r="P111" s="103"/>
      <c r="Q111" s="184">
        <f>+'4.4.1.M LDI_EMPR'!O111+'4.5.1.M L_EMPR'!Q111+'4.6.1.M M_EMPR'!Q111</f>
        <v>662340.6937333328</v>
      </c>
      <c r="R111" s="203">
        <f t="shared" si="4"/>
        <v>3582912.8227666663</v>
      </c>
      <c r="S111" s="103"/>
    </row>
    <row r="112" spans="2:19" ht="13" x14ac:dyDescent="0.3">
      <c r="B112" s="196"/>
      <c r="C112" s="198" t="s">
        <v>11</v>
      </c>
      <c r="D112" s="102">
        <f>+'4.4.1.M LDI_EMPR'!D112+'4.5.1.M L_EMPR'!D112+'4.6.1.M M_EMPR'!D112</f>
        <v>902122.00798333366</v>
      </c>
      <c r="E112" s="103">
        <f>+'4.4.1.M LDI_EMPR'!E112+'4.5.1.M L_EMPR'!E112+'4.6.1.M M_EMPR'!E112</f>
        <v>576799.91408333345</v>
      </c>
      <c r="F112" s="103">
        <f>+'4.4.1.M LDI_EMPR'!F112+'4.5.1.M L_EMPR'!F112+'4.6.1.M M_EMPR'!F112</f>
        <v>1486964.1436666667</v>
      </c>
      <c r="G112" s="103">
        <f>+'4.4.1.M LDI_EMPR'!G112+'4.5.1.M L_EMPR'!G112+'4.6.1.M M_EMPR'!G112</f>
        <v>11973.540966666666</v>
      </c>
      <c r="H112" s="103">
        <f>+'4.4.1.M LDI_EMPR'!H112+'4.5.1.M L_EMPR'!H112+'4.6.1.M M_EMPR'!H112</f>
        <v>0</v>
      </c>
      <c r="I112" s="103"/>
      <c r="J112" s="103"/>
      <c r="K112" s="103">
        <f>+'4.4.1.M LDI_EMPR'!J112+'4.5.1.M L_EMPR'!K112+'4.6.1.M M_EMPR'!K112</f>
        <v>582.17388333333338</v>
      </c>
      <c r="L112" s="103">
        <f>+'4.4.1.M LDI_EMPR'!K112+'4.5.1.M L_EMPR'!L112+'4.6.1.M M_EMPR'!L112</f>
        <v>97937.587183333409</v>
      </c>
      <c r="M112" s="103">
        <f>+'4.4.1.M LDI_EMPR'!L112+'4.5.1.M L_EMPR'!M112+'4.6.1.M M_EMPR'!M112</f>
        <v>777.59791666666661</v>
      </c>
      <c r="N112" s="103"/>
      <c r="O112" s="103">
        <f>+'4.4.1.M LDI_EMPR'!N112+'4.5.1.M L_EMPR'!O112+'4.6.1.M M_EMPR'!O112</f>
        <v>4466.257333333333</v>
      </c>
      <c r="P112" s="103"/>
      <c r="Q112" s="184">
        <f>+'4.4.1.M LDI_EMPR'!O112+'4.5.1.M L_EMPR'!Q112+'4.6.1.M M_EMPR'!Q112</f>
        <v>689519.4702000001</v>
      </c>
      <c r="R112" s="203">
        <f t="shared" si="4"/>
        <v>3771142.6932166675</v>
      </c>
      <c r="S112" s="103"/>
    </row>
    <row r="113" spans="2:19" ht="13" x14ac:dyDescent="0.3">
      <c r="B113" s="194"/>
      <c r="C113" s="198" t="s">
        <v>12</v>
      </c>
      <c r="D113" s="102">
        <f>+'4.4.1.M LDI_EMPR'!D113+'4.5.1.M L_EMPR'!D113+'4.6.1.M M_EMPR'!D113</f>
        <v>883521.13268333348</v>
      </c>
      <c r="E113" s="103">
        <f>+'4.4.1.M LDI_EMPR'!E113+'4.5.1.M L_EMPR'!E113+'4.6.1.M M_EMPR'!E113</f>
        <v>565491.71706666681</v>
      </c>
      <c r="F113" s="103">
        <f>+'4.4.1.M LDI_EMPR'!F113+'4.5.1.M L_EMPR'!F113+'4.6.1.M M_EMPR'!F113</f>
        <v>1473502.7928166671</v>
      </c>
      <c r="G113" s="103">
        <f>+'4.4.1.M LDI_EMPR'!G113+'4.5.1.M L_EMPR'!G113+'4.6.1.M M_EMPR'!G113</f>
        <v>11014.696866666665</v>
      </c>
      <c r="H113" s="103">
        <f>+'4.4.1.M LDI_EMPR'!H113+'4.5.1.M L_EMPR'!H113+'4.6.1.M M_EMPR'!H113</f>
        <v>0</v>
      </c>
      <c r="I113" s="103"/>
      <c r="J113" s="103"/>
      <c r="K113" s="103">
        <f>+'4.4.1.M LDI_EMPR'!J113+'4.5.1.M L_EMPR'!K113+'4.6.1.M M_EMPR'!K113</f>
        <v>575.49000000000024</v>
      </c>
      <c r="L113" s="103">
        <f>+'4.4.1.M LDI_EMPR'!K113+'4.5.1.M L_EMPR'!L113+'4.6.1.M M_EMPR'!L113</f>
        <v>93693.342950000049</v>
      </c>
      <c r="M113" s="103">
        <f>+'4.4.1.M LDI_EMPR'!L113+'4.5.1.M L_EMPR'!M113+'4.6.1.M M_EMPR'!M113</f>
        <v>759.00199999999995</v>
      </c>
      <c r="N113" s="103"/>
      <c r="O113" s="103">
        <f>+'4.4.1.M LDI_EMPR'!N113+'4.5.1.M L_EMPR'!O113+'4.6.1.M M_EMPR'!O113</f>
        <v>4753.6782166666662</v>
      </c>
      <c r="P113" s="103"/>
      <c r="Q113" s="184">
        <f>+'4.4.1.M LDI_EMPR'!O113+'4.5.1.M L_EMPR'!Q113+'4.6.1.M M_EMPR'!Q113</f>
        <v>672672.37810000009</v>
      </c>
      <c r="R113" s="203">
        <f t="shared" si="4"/>
        <v>3705984.2307000002</v>
      </c>
      <c r="S113" s="103"/>
    </row>
    <row r="114" spans="2:19" ht="13.5" thickBot="1" x14ac:dyDescent="0.35">
      <c r="B114" s="199"/>
      <c r="C114" s="200" t="s">
        <v>13</v>
      </c>
      <c r="D114" s="104">
        <f>+'4.4.1.M LDI_EMPR'!D114+'4.5.1.M L_EMPR'!D114+'4.6.1.M M_EMPR'!D114</f>
        <v>869295.9798166668</v>
      </c>
      <c r="E114" s="105">
        <f>+'4.4.1.M LDI_EMPR'!E114+'4.5.1.M L_EMPR'!E114+'4.6.1.M M_EMPR'!E114</f>
        <v>564265.4280999999</v>
      </c>
      <c r="F114" s="105">
        <f>+'4.4.1.M LDI_EMPR'!F114+'4.5.1.M L_EMPR'!F114+'4.6.1.M M_EMPR'!F114</f>
        <v>1470801.2174666671</v>
      </c>
      <c r="G114" s="105">
        <f>+'4.4.1.M LDI_EMPR'!G114+'4.5.1.M L_EMPR'!G114+'4.6.1.M M_EMPR'!G114</f>
        <v>10795.580583333334</v>
      </c>
      <c r="H114" s="105">
        <f>+'4.4.1.M LDI_EMPR'!H114+'4.5.1.M L_EMPR'!H114+'4.6.1.M M_EMPR'!H114</f>
        <v>0</v>
      </c>
      <c r="I114" s="105"/>
      <c r="J114" s="105"/>
      <c r="K114" s="105">
        <f>+'4.4.1.M LDI_EMPR'!J114+'4.5.1.M L_EMPR'!K114+'4.6.1.M M_EMPR'!K114</f>
        <v>614.31261666666671</v>
      </c>
      <c r="L114" s="105">
        <f>+'4.4.1.M LDI_EMPR'!K114+'4.5.1.M L_EMPR'!L114+'4.6.1.M M_EMPR'!L114</f>
        <v>93262.745549999949</v>
      </c>
      <c r="M114" s="105">
        <f>+'4.4.1.M LDI_EMPR'!L114+'4.5.1.M L_EMPR'!M114+'4.6.1.M M_EMPR'!M114</f>
        <v>723.98141666666686</v>
      </c>
      <c r="N114" s="105"/>
      <c r="O114" s="105">
        <f>+'4.4.1.M LDI_EMPR'!N114+'4.5.1.M L_EMPR'!O114+'4.6.1.M M_EMPR'!O114</f>
        <v>5287.238933333334</v>
      </c>
      <c r="P114" s="105"/>
      <c r="Q114" s="185">
        <f>+'4.4.1.M LDI_EMPR'!O114+'4.5.1.M L_EMPR'!Q114+'4.6.1.M M_EMPR'!Q114</f>
        <v>679684.40591666661</v>
      </c>
      <c r="R114" s="204">
        <f t="shared" si="4"/>
        <v>3694730.8904000008</v>
      </c>
      <c r="S114" s="103"/>
    </row>
    <row r="115" spans="2:19" ht="13" x14ac:dyDescent="0.3">
      <c r="B115" s="192">
        <v>2022</v>
      </c>
      <c r="C115" s="197" t="s">
        <v>2</v>
      </c>
      <c r="D115" s="100">
        <f>+'4.4.1.M LDI_EMPR'!D115+'4.5.1.M L_EMPR'!D115+'4.6.1.M M_EMPR'!D115</f>
        <v>863376.00539999956</v>
      </c>
      <c r="E115" s="101">
        <f>+'4.4.1.M LDI_EMPR'!E115+'4.5.1.M L_EMPR'!E115+'4.6.1.M M_EMPR'!E115</f>
        <v>553794.48901666678</v>
      </c>
      <c r="F115" s="101">
        <f>+'4.4.1.M LDI_EMPR'!F115+'4.5.1.M L_EMPR'!F115+'4.6.1.M M_EMPR'!F115</f>
        <v>1460219.93255</v>
      </c>
      <c r="G115" s="101">
        <f>+'4.4.1.M LDI_EMPR'!G115+'4.5.1.M L_EMPR'!G115+'4.6.1.M M_EMPR'!G115</f>
        <v>10226.223183333335</v>
      </c>
      <c r="H115" s="101">
        <f>+'4.4.1.M LDI_EMPR'!H115+'4.5.1.M L_EMPR'!H115+'4.6.1.M M_EMPR'!H115</f>
        <v>0</v>
      </c>
      <c r="I115" s="101"/>
      <c r="J115" s="101"/>
      <c r="K115" s="101">
        <f>+'4.4.1.M LDI_EMPR'!J115+'4.5.1.M L_EMPR'!K115+'4.6.1.M M_EMPR'!K115</f>
        <v>0</v>
      </c>
      <c r="L115" s="101">
        <f>+'4.4.1.M LDI_EMPR'!K115+'4.5.1.M L_EMPR'!L115+'4.6.1.M M_EMPR'!L115</f>
        <v>90891.433116666652</v>
      </c>
      <c r="M115" s="101">
        <f>+'4.4.1.M LDI_EMPR'!L115+'4.5.1.M L_EMPR'!M115+'4.6.1.M M_EMPR'!M115</f>
        <v>671.82066666666663</v>
      </c>
      <c r="N115" s="101"/>
      <c r="O115" s="101">
        <f>+'4.4.1.M LDI_EMPR'!N115+'4.5.1.M L_EMPR'!O115+'4.6.1.M M_EMPR'!O115</f>
        <v>5551.3052499999994</v>
      </c>
      <c r="P115" s="101"/>
      <c r="Q115" s="183">
        <f>+'4.4.1.M LDI_EMPR'!O115+'4.5.1.M L_EMPR'!Q115+'4.6.1.M M_EMPR'!Q115</f>
        <v>665589.20808333333</v>
      </c>
      <c r="R115" s="205">
        <f t="shared" si="4"/>
        <v>3650320.4172666664</v>
      </c>
      <c r="S115" s="103"/>
    </row>
    <row r="116" spans="2:19" ht="13" x14ac:dyDescent="0.3">
      <c r="B116" s="194"/>
      <c r="C116" s="198" t="s">
        <v>3</v>
      </c>
      <c r="D116" s="102">
        <f>+'4.4.1.M LDI_EMPR'!D116+'4.5.1.M L_EMPR'!D116+'4.6.1.M M_EMPR'!D116</f>
        <v>774983.43043333327</v>
      </c>
      <c r="E116" s="103">
        <f>+'4.4.1.M LDI_EMPR'!E116+'4.5.1.M L_EMPR'!E116+'4.6.1.M M_EMPR'!E116</f>
        <v>509117.21421666653</v>
      </c>
      <c r="F116" s="103">
        <f>+'4.4.1.M LDI_EMPR'!F116+'4.5.1.M L_EMPR'!F116+'4.6.1.M M_EMPR'!F116</f>
        <v>1334541.3929833334</v>
      </c>
      <c r="G116" s="103">
        <f>+'4.4.1.M LDI_EMPR'!G116+'4.5.1.M L_EMPR'!G116+'4.6.1.M M_EMPR'!G116</f>
        <v>8822.5464666666667</v>
      </c>
      <c r="H116" s="103">
        <f>+'4.4.1.M LDI_EMPR'!H116+'4.5.1.M L_EMPR'!H116+'4.6.1.M M_EMPR'!H116</f>
        <v>0</v>
      </c>
      <c r="I116" s="103"/>
      <c r="J116" s="103"/>
      <c r="K116" s="103">
        <f>+'4.4.1.M LDI_EMPR'!J116+'4.5.1.M L_EMPR'!K116+'4.6.1.M M_EMPR'!K116</f>
        <v>0</v>
      </c>
      <c r="L116" s="103">
        <f>+'4.4.1.M LDI_EMPR'!K116+'4.5.1.M L_EMPR'!L116+'4.6.1.M M_EMPR'!L116</f>
        <v>80806.262400000036</v>
      </c>
      <c r="M116" s="103">
        <f>+'4.4.1.M LDI_EMPR'!L116+'4.5.1.M L_EMPR'!M116+'4.6.1.M M_EMPR'!M116</f>
        <v>590.38366666666661</v>
      </c>
      <c r="N116" s="103"/>
      <c r="O116" s="103">
        <f>+'4.4.1.M LDI_EMPR'!N116+'4.5.1.M L_EMPR'!O116+'4.6.1.M M_EMPR'!O116</f>
        <v>5657.3764333333329</v>
      </c>
      <c r="P116" s="103"/>
      <c r="Q116" s="184">
        <f>+'4.4.1.M LDI_EMPR'!O116+'4.5.1.M L_EMPR'!Q116+'4.6.1.M M_EMPR'!Q116</f>
        <v>622295.2658833334</v>
      </c>
      <c r="R116" s="203">
        <f t="shared" si="4"/>
        <v>3336813.8724833336</v>
      </c>
      <c r="S116" s="103"/>
    </row>
    <row r="117" spans="2:19" ht="13" x14ac:dyDescent="0.3">
      <c r="B117" s="194"/>
      <c r="C117" s="198" t="s">
        <v>4</v>
      </c>
      <c r="D117" s="102">
        <f>+'4.4.1.M LDI_EMPR'!D117+'4.5.1.M L_EMPR'!D117+'4.6.1.M M_EMPR'!D117</f>
        <v>890345.7030333333</v>
      </c>
      <c r="E117" s="103">
        <f>+'4.4.1.M LDI_EMPR'!E117+'4.5.1.M L_EMPR'!E117+'4.6.1.M M_EMPR'!E117</f>
        <v>579958.52468333335</v>
      </c>
      <c r="F117" s="103">
        <f>+'4.4.1.M LDI_EMPR'!F117+'4.5.1.M L_EMPR'!F117+'4.6.1.M M_EMPR'!F117</f>
        <v>1554327.3583833333</v>
      </c>
      <c r="G117" s="103">
        <f>+'4.4.1.M LDI_EMPR'!G117+'4.5.1.M L_EMPR'!G117+'4.6.1.M M_EMPR'!G117</f>
        <v>9622.8651833333333</v>
      </c>
      <c r="H117" s="103">
        <f>+'4.4.1.M LDI_EMPR'!H117+'4.5.1.M L_EMPR'!H117+'4.6.1.M M_EMPR'!H117</f>
        <v>0</v>
      </c>
      <c r="I117" s="103"/>
      <c r="J117" s="103"/>
      <c r="K117" s="103">
        <f>+'4.4.1.M LDI_EMPR'!J117+'4.5.1.M L_EMPR'!K117+'4.6.1.M M_EMPR'!K117</f>
        <v>0</v>
      </c>
      <c r="L117" s="103">
        <f>+'4.4.1.M LDI_EMPR'!K117+'4.5.1.M L_EMPR'!L117+'4.6.1.M M_EMPR'!L117</f>
        <v>91039.348099999945</v>
      </c>
      <c r="M117" s="103">
        <f>+'4.4.1.M LDI_EMPR'!L117+'4.5.1.M L_EMPR'!M117+'4.6.1.M M_EMPR'!M117</f>
        <v>704.43538333333322</v>
      </c>
      <c r="N117" s="103"/>
      <c r="O117" s="103">
        <f>+'4.4.1.M LDI_EMPR'!N117+'4.5.1.M L_EMPR'!O117+'4.6.1.M M_EMPR'!O117</f>
        <v>6727.0473333333339</v>
      </c>
      <c r="P117" s="103"/>
      <c r="Q117" s="184">
        <f>+'4.4.1.M LDI_EMPR'!O117+'4.5.1.M L_EMPR'!Q117+'4.6.1.M M_EMPR'!Q117</f>
        <v>713949.08369999996</v>
      </c>
      <c r="R117" s="203">
        <f t="shared" si="4"/>
        <v>3846674.3657999998</v>
      </c>
      <c r="S117" s="103"/>
    </row>
    <row r="118" spans="2:19" ht="13" x14ac:dyDescent="0.3">
      <c r="B118" s="196"/>
      <c r="C118" s="198" t="s">
        <v>5</v>
      </c>
      <c r="D118" s="102">
        <f>+'4.4.1.M LDI_EMPR'!D118+'4.5.1.M L_EMPR'!D118+'4.6.1.M M_EMPR'!D118</f>
        <v>801507.42758333345</v>
      </c>
      <c r="E118" s="103">
        <f>+'4.4.1.M LDI_EMPR'!E118+'4.5.1.M L_EMPR'!E118+'4.6.1.M M_EMPR'!E118</f>
        <v>526954.8302833332</v>
      </c>
      <c r="F118" s="103">
        <f>+'4.4.1.M LDI_EMPR'!F118+'4.5.1.M L_EMPR'!F118+'4.6.1.M M_EMPR'!F118</f>
        <v>1388605.5151333334</v>
      </c>
      <c r="G118" s="103">
        <f>+'4.4.1.M LDI_EMPR'!G118+'4.5.1.M L_EMPR'!G118+'4.6.1.M M_EMPR'!G118</f>
        <v>8248.1340999999993</v>
      </c>
      <c r="H118" s="103">
        <f>+'4.4.1.M LDI_EMPR'!H118+'4.5.1.M L_EMPR'!H118+'4.6.1.M M_EMPR'!H118</f>
        <v>0</v>
      </c>
      <c r="I118" s="103"/>
      <c r="J118" s="103"/>
      <c r="K118" s="103">
        <f>+'4.4.1.M LDI_EMPR'!J118+'4.5.1.M L_EMPR'!K118+'4.6.1.M M_EMPR'!K118</f>
        <v>0</v>
      </c>
      <c r="L118" s="103">
        <f>+'4.4.1.M LDI_EMPR'!K118+'4.5.1.M L_EMPR'!L118+'4.6.1.M M_EMPR'!L118</f>
        <v>85452.486149999982</v>
      </c>
      <c r="M118" s="103">
        <f>+'4.4.1.M LDI_EMPR'!L118+'4.5.1.M L_EMPR'!M118+'4.6.1.M M_EMPR'!M118</f>
        <v>603.64436666666666</v>
      </c>
      <c r="N118" s="103"/>
      <c r="O118" s="103">
        <f>+'4.4.1.M LDI_EMPR'!N118+'4.5.1.M L_EMPR'!O118+'4.6.1.M M_EMPR'!O118</f>
        <v>6377.0578333333333</v>
      </c>
      <c r="P118" s="103"/>
      <c r="Q118" s="184">
        <f>+'4.4.1.M LDI_EMPR'!O118+'4.5.1.M L_EMPR'!Q118+'4.6.1.M M_EMPR'!Q118</f>
        <v>654343.08751666662</v>
      </c>
      <c r="R118" s="203">
        <f t="shared" ref="R118:R129" si="5">SUM(D118:Q118)</f>
        <v>3472092.1829666663</v>
      </c>
      <c r="S118" s="103"/>
    </row>
    <row r="119" spans="2:19" ht="13" x14ac:dyDescent="0.3">
      <c r="B119" s="194"/>
      <c r="C119" s="198" t="s">
        <v>6</v>
      </c>
      <c r="D119" s="102">
        <f>+'4.4.1.M LDI_EMPR'!D119+'4.5.1.M L_EMPR'!D119+'4.6.1.M M_EMPR'!D119</f>
        <v>805055.90451666689</v>
      </c>
      <c r="E119" s="103">
        <f>+'4.4.1.M LDI_EMPR'!E119+'4.5.1.M L_EMPR'!E119+'4.6.1.M M_EMPR'!E119</f>
        <v>555664.62786666653</v>
      </c>
      <c r="F119" s="103">
        <f>+'4.4.1.M LDI_EMPR'!F119+'4.5.1.M L_EMPR'!F119+'4.6.1.M M_EMPR'!F119</f>
        <v>1451707.0968833335</v>
      </c>
      <c r="G119" s="103">
        <f>+'4.4.1.M LDI_EMPR'!G119+'4.5.1.M L_EMPR'!G119+'4.6.1.M M_EMPR'!G119</f>
        <v>8140.1577500000003</v>
      </c>
      <c r="H119" s="103">
        <f>+'4.4.1.M LDI_EMPR'!H119+'4.5.1.M L_EMPR'!H119+'4.6.1.M M_EMPR'!H119</f>
        <v>0</v>
      </c>
      <c r="I119" s="103"/>
      <c r="J119" s="103"/>
      <c r="K119" s="103">
        <f>+'4.4.1.M LDI_EMPR'!J119+'4.5.1.M L_EMPR'!K119+'4.6.1.M M_EMPR'!K119</f>
        <v>0</v>
      </c>
      <c r="L119" s="103">
        <f>+'4.4.1.M LDI_EMPR'!K119+'4.5.1.M L_EMPR'!L119+'4.6.1.M M_EMPR'!L119</f>
        <v>90508.170100000003</v>
      </c>
      <c r="M119" s="103">
        <f>+'4.4.1.M LDI_EMPR'!L119+'4.5.1.M L_EMPR'!M119+'4.6.1.M M_EMPR'!M119</f>
        <v>609.39381666666679</v>
      </c>
      <c r="N119" s="103"/>
      <c r="O119" s="103">
        <f>+'4.4.1.M LDI_EMPR'!N119+'4.5.1.M L_EMPR'!O119+'4.6.1.M M_EMPR'!O119</f>
        <v>7201.7058666666653</v>
      </c>
      <c r="P119" s="103"/>
      <c r="Q119" s="184">
        <f>+'4.4.1.M LDI_EMPR'!O119+'4.5.1.M L_EMPR'!Q119+'4.6.1.M M_EMPR'!Q119</f>
        <v>630428.48818333331</v>
      </c>
      <c r="R119" s="203">
        <f t="shared" si="5"/>
        <v>3549315.5449833339</v>
      </c>
      <c r="S119" s="103"/>
    </row>
    <row r="120" spans="2:19" ht="13" x14ac:dyDescent="0.3">
      <c r="B120" s="194"/>
      <c r="C120" s="198" t="s">
        <v>7</v>
      </c>
      <c r="D120" s="102">
        <f>+'4.4.1.M LDI_EMPR'!D120+'4.5.1.M L_EMPR'!D120+'4.6.1.M M_EMPR'!D120</f>
        <v>780583.02695000009</v>
      </c>
      <c r="E120" s="103">
        <f>+'4.4.1.M LDI_EMPR'!E120+'4.5.1.M L_EMPR'!E120+'4.6.1.M M_EMPR'!E120</f>
        <v>509978.44715000014</v>
      </c>
      <c r="F120" s="103">
        <f>+'4.4.1.M LDI_EMPR'!F120+'4.5.1.M L_EMPR'!F120+'4.6.1.M M_EMPR'!F120</f>
        <v>1379176.8625833329</v>
      </c>
      <c r="G120" s="103">
        <f>+'4.4.1.M LDI_EMPR'!G120+'4.5.1.M L_EMPR'!G120+'4.6.1.M M_EMPR'!G120</f>
        <v>7459.1724166666681</v>
      </c>
      <c r="H120" s="103">
        <f>+'4.4.1.M LDI_EMPR'!H120+'4.5.1.M L_EMPR'!H120+'4.6.1.M M_EMPR'!H120</f>
        <v>0</v>
      </c>
      <c r="I120" s="103"/>
      <c r="J120" s="103"/>
      <c r="K120" s="103">
        <f>+'4.4.1.M LDI_EMPR'!J120+'4.5.1.M L_EMPR'!K120+'4.6.1.M M_EMPR'!K120</f>
        <v>0</v>
      </c>
      <c r="L120" s="103">
        <f>+'4.4.1.M LDI_EMPR'!K120+'4.5.1.M L_EMPR'!L120+'4.6.1.M M_EMPR'!L120</f>
        <v>88741.767866666676</v>
      </c>
      <c r="M120" s="103">
        <f>+'4.4.1.M LDI_EMPR'!L120+'4.5.1.M L_EMPR'!M120+'4.6.1.M M_EMPR'!M120</f>
        <v>532.13116666666667</v>
      </c>
      <c r="N120" s="103"/>
      <c r="O120" s="103">
        <f>+'4.4.1.M LDI_EMPR'!N120+'4.5.1.M L_EMPR'!O120+'4.6.1.M M_EMPR'!O120</f>
        <v>7336.4801500000003</v>
      </c>
      <c r="P120" s="103"/>
      <c r="Q120" s="184">
        <f>+'4.4.1.M LDI_EMPR'!O120+'4.5.1.M L_EMPR'!Q120+'4.6.1.M M_EMPR'!Q120</f>
        <v>635443.46799999976</v>
      </c>
      <c r="R120" s="203">
        <f t="shared" si="5"/>
        <v>3409251.3562833332</v>
      </c>
      <c r="S120" s="103"/>
    </row>
    <row r="121" spans="2:19" ht="13" x14ac:dyDescent="0.3">
      <c r="B121" s="196"/>
      <c r="C121" s="198" t="s">
        <v>8</v>
      </c>
      <c r="D121" s="102">
        <f>+'4.4.1.M LDI_EMPR'!D121+'4.5.1.M L_EMPR'!D121+'4.6.1.M M_EMPR'!D121</f>
        <v>797863.96613333316</v>
      </c>
      <c r="E121" s="103">
        <f>+'4.4.1.M LDI_EMPR'!E121+'4.5.1.M L_EMPR'!E121+'4.6.1.M M_EMPR'!E121</f>
        <v>520700.44471666648</v>
      </c>
      <c r="F121" s="103">
        <f>+'4.4.1.M LDI_EMPR'!F121+'4.5.1.M L_EMPR'!F121+'4.6.1.M M_EMPR'!F121</f>
        <v>1377199.2940333327</v>
      </c>
      <c r="G121" s="103">
        <f>+'4.4.1.M LDI_EMPR'!G121+'4.5.1.M L_EMPR'!G121+'4.6.1.M M_EMPR'!G121</f>
        <v>7329.8418666666676</v>
      </c>
      <c r="H121" s="103">
        <f>+'4.4.1.M LDI_EMPR'!H121+'4.5.1.M L_EMPR'!H121+'4.6.1.M M_EMPR'!H121</f>
        <v>0</v>
      </c>
      <c r="I121" s="103"/>
      <c r="J121" s="103"/>
      <c r="K121" s="103">
        <f>+'4.4.1.M LDI_EMPR'!J121+'4.5.1.M L_EMPR'!K121+'4.6.1.M M_EMPR'!K121</f>
        <v>0</v>
      </c>
      <c r="L121" s="103">
        <f>+'4.4.1.M LDI_EMPR'!K121+'4.5.1.M L_EMPR'!L121+'4.6.1.M M_EMPR'!L121</f>
        <v>92120.261416666719</v>
      </c>
      <c r="M121" s="103">
        <f>+'4.4.1.M LDI_EMPR'!L121+'4.5.1.M L_EMPR'!M121+'4.6.1.M M_EMPR'!M121</f>
        <v>532.65244999999993</v>
      </c>
      <c r="N121" s="103"/>
      <c r="O121" s="103">
        <f>+'4.4.1.M LDI_EMPR'!N121+'4.5.1.M L_EMPR'!O121+'4.6.1.M M_EMPR'!O121</f>
        <v>8178.10365</v>
      </c>
      <c r="P121" s="103"/>
      <c r="Q121" s="184">
        <f>+'4.4.1.M LDI_EMPR'!O121+'4.5.1.M L_EMPR'!Q121+'4.6.1.M M_EMPR'!Q121</f>
        <v>497162.24600000004</v>
      </c>
      <c r="R121" s="203">
        <f t="shared" si="5"/>
        <v>3301086.8102666652</v>
      </c>
      <c r="S121" s="103"/>
    </row>
    <row r="122" spans="2:19" ht="13" x14ac:dyDescent="0.3">
      <c r="B122" s="194"/>
      <c r="C122" s="198" t="s">
        <v>9</v>
      </c>
      <c r="D122" s="102">
        <f>+'4.4.1.M LDI_EMPR'!D122+'4.5.1.M L_EMPR'!D122+'4.6.1.M M_EMPR'!D122</f>
        <v>836470.85424999963</v>
      </c>
      <c r="E122" s="103">
        <f>+'4.4.1.M LDI_EMPR'!E122+'4.5.1.M L_EMPR'!E122+'4.6.1.M M_EMPR'!E122</f>
        <v>535039.51181666669</v>
      </c>
      <c r="F122" s="103">
        <f>+'4.4.1.M LDI_EMPR'!F122+'4.5.1.M L_EMPR'!F122+'4.6.1.M M_EMPR'!F122</f>
        <v>1392583.6188500007</v>
      </c>
      <c r="G122" s="103">
        <f>+'4.4.1.M LDI_EMPR'!G122+'4.5.1.M L_EMPR'!G122+'4.6.1.M M_EMPR'!G122</f>
        <v>7346.6554166666683</v>
      </c>
      <c r="H122" s="103">
        <f>+'4.4.1.M LDI_EMPR'!H122+'4.5.1.M L_EMPR'!H122+'4.6.1.M M_EMPR'!H122</f>
        <v>0</v>
      </c>
      <c r="I122" s="103"/>
      <c r="J122" s="103"/>
      <c r="K122" s="103">
        <f>+'4.4.1.M LDI_EMPR'!J122+'4.5.1.M L_EMPR'!K122+'4.6.1.M M_EMPR'!K122</f>
        <v>0</v>
      </c>
      <c r="L122" s="103">
        <f>+'4.4.1.M LDI_EMPR'!K122+'4.5.1.M L_EMPR'!L122+'4.6.1.M M_EMPR'!L122</f>
        <v>95859.795866666667</v>
      </c>
      <c r="M122" s="103">
        <f>+'4.4.1.M LDI_EMPR'!L122+'4.5.1.M L_EMPR'!M122+'4.6.1.M M_EMPR'!M122</f>
        <v>554.94800000000009</v>
      </c>
      <c r="N122" s="103"/>
      <c r="O122" s="103">
        <f>+'4.4.1.M LDI_EMPR'!N122+'4.5.1.M L_EMPR'!O122+'4.6.1.M M_EMPR'!O122</f>
        <v>9470.4208833333341</v>
      </c>
      <c r="P122" s="103"/>
      <c r="Q122" s="184">
        <f>+'4.4.1.M LDI_EMPR'!O122+'4.5.1.M L_EMPR'!Q122+'4.6.1.M M_EMPR'!Q122</f>
        <v>515195.90818333329</v>
      </c>
      <c r="R122" s="203">
        <f t="shared" si="5"/>
        <v>3392521.713266667</v>
      </c>
      <c r="S122" s="103"/>
    </row>
    <row r="123" spans="2:19" ht="13" x14ac:dyDescent="0.3">
      <c r="B123" s="194"/>
      <c r="C123" s="198" t="s">
        <v>10</v>
      </c>
      <c r="D123" s="102">
        <f>+'4.4.1.M LDI_EMPR'!D123+'4.5.1.M L_EMPR'!D123+'4.6.1.M M_EMPR'!D123</f>
        <v>753227.38605000009</v>
      </c>
      <c r="E123" s="103">
        <f>+'4.4.1.M LDI_EMPR'!E123+'4.5.1.M L_EMPR'!E123+'4.6.1.M M_EMPR'!E123</f>
        <v>480270.65883333329</v>
      </c>
      <c r="F123" s="103">
        <f>+'4.4.1.M LDI_EMPR'!F123+'4.5.1.M L_EMPR'!F123+'4.6.1.M M_EMPR'!F123</f>
        <v>1258137.8324000004</v>
      </c>
      <c r="G123" s="103">
        <f>+'4.4.1.M LDI_EMPR'!G123+'4.5.1.M L_EMPR'!G123+'4.6.1.M M_EMPR'!G123</f>
        <v>6547.9723333333332</v>
      </c>
      <c r="H123" s="103">
        <f>+'4.4.1.M LDI_EMPR'!H123+'4.5.1.M L_EMPR'!H123+'4.6.1.M M_EMPR'!H123</f>
        <v>0</v>
      </c>
      <c r="I123" s="103"/>
      <c r="J123" s="103"/>
      <c r="K123" s="103">
        <f>+'4.4.1.M LDI_EMPR'!J123+'4.5.1.M L_EMPR'!K123+'4.6.1.M M_EMPR'!K123</f>
        <v>0</v>
      </c>
      <c r="L123" s="103">
        <f>+'4.4.1.M LDI_EMPR'!K123+'4.5.1.M L_EMPR'!L123+'4.6.1.M M_EMPR'!L123</f>
        <v>88575.039416666667</v>
      </c>
      <c r="M123" s="103">
        <f>+'4.4.1.M LDI_EMPR'!L123+'4.5.1.M L_EMPR'!M123+'4.6.1.M M_EMPR'!M123</f>
        <v>492.18891666666673</v>
      </c>
      <c r="N123" s="103"/>
      <c r="O123" s="103">
        <f>+'4.4.1.M LDI_EMPR'!N123+'4.5.1.M L_EMPR'!O123+'4.6.1.M M_EMPR'!O123</f>
        <v>9448.4331333333321</v>
      </c>
      <c r="P123" s="103"/>
      <c r="Q123" s="184">
        <f>+'4.4.1.M LDI_EMPR'!O123+'4.5.1.M L_EMPR'!Q123+'4.6.1.M M_EMPR'!Q123</f>
        <v>471255.20751666644</v>
      </c>
      <c r="R123" s="203">
        <f t="shared" si="5"/>
        <v>3067954.7186000007</v>
      </c>
      <c r="S123" s="103"/>
    </row>
    <row r="124" spans="2:19" ht="13" x14ac:dyDescent="0.3">
      <c r="B124" s="196"/>
      <c r="C124" s="198" t="s">
        <v>11</v>
      </c>
      <c r="D124" s="102">
        <f>+'4.4.1.M LDI_EMPR'!D124+'4.5.1.M L_EMPR'!D124+'4.6.1.M M_EMPR'!D124</f>
        <v>774677.1245500003</v>
      </c>
      <c r="E124" s="103">
        <f>+'4.4.1.M LDI_EMPR'!E124+'4.5.1.M L_EMPR'!E124+'4.6.1.M M_EMPR'!E124</f>
        <v>491418.1679166666</v>
      </c>
      <c r="F124" s="103">
        <f>+'4.4.1.M LDI_EMPR'!F124+'4.5.1.M L_EMPR'!F124+'4.6.1.M M_EMPR'!F124</f>
        <v>1296023.8282166664</v>
      </c>
      <c r="G124" s="103">
        <f>+'4.4.1.M LDI_EMPR'!G124+'4.5.1.M L_EMPR'!G124+'4.6.1.M M_EMPR'!G124</f>
        <v>6545.8088166666666</v>
      </c>
      <c r="H124" s="103">
        <f>+'4.4.1.M LDI_EMPR'!H124+'4.5.1.M L_EMPR'!H124+'4.6.1.M M_EMPR'!H124</f>
        <v>0</v>
      </c>
      <c r="I124" s="103"/>
      <c r="J124" s="103"/>
      <c r="K124" s="103">
        <f>+'4.4.1.M LDI_EMPR'!J124+'4.5.1.M L_EMPR'!K124+'4.6.1.M M_EMPR'!K124</f>
        <v>0</v>
      </c>
      <c r="L124" s="103">
        <f>+'4.4.1.M LDI_EMPR'!K124+'4.5.1.M L_EMPR'!L124+'4.6.1.M M_EMPR'!L124</f>
        <v>92308.971383333352</v>
      </c>
      <c r="M124" s="103">
        <f>+'4.4.1.M LDI_EMPR'!L124+'4.5.1.M L_EMPR'!M124+'4.6.1.M M_EMPR'!M124</f>
        <v>478.05446666666666</v>
      </c>
      <c r="N124" s="103"/>
      <c r="O124" s="103">
        <f>+'4.4.1.M LDI_EMPR'!N124+'4.5.1.M L_EMPR'!O124+'4.6.1.M M_EMPR'!O124</f>
        <v>10120.312383333334</v>
      </c>
      <c r="P124" s="103"/>
      <c r="Q124" s="184">
        <f>+'4.4.1.M LDI_EMPR'!O124+'4.5.1.M L_EMPR'!Q124+'4.6.1.M M_EMPR'!Q124</f>
        <v>484770.01641666668</v>
      </c>
      <c r="R124" s="203">
        <f t="shared" si="5"/>
        <v>3156342.2841499997</v>
      </c>
      <c r="S124" s="103"/>
    </row>
    <row r="125" spans="2:19" ht="13" x14ac:dyDescent="0.3">
      <c r="B125" s="194"/>
      <c r="C125" s="198" t="s">
        <v>12</v>
      </c>
      <c r="D125" s="102">
        <f>+'4.4.1.M LDI_EMPR'!D125+'4.5.1.M L_EMPR'!D125+'4.6.1.M M_EMPR'!D125</f>
        <v>785574.10813333304</v>
      </c>
      <c r="E125" s="103">
        <f>+'4.4.1.M LDI_EMPR'!E125+'4.5.1.M L_EMPR'!E125+'4.6.1.M M_EMPR'!E125</f>
        <v>515021.00898333325</v>
      </c>
      <c r="F125" s="103">
        <f>+'4.4.1.M LDI_EMPR'!F125+'4.5.1.M L_EMPR'!F125+'4.6.1.M M_EMPR'!F125</f>
        <v>1307050.3310000002</v>
      </c>
      <c r="G125" s="103">
        <f>+'4.4.1.M LDI_EMPR'!G125+'4.5.1.M L_EMPR'!G125+'4.6.1.M M_EMPR'!G125</f>
        <v>6367.9312333333328</v>
      </c>
      <c r="H125" s="103">
        <f>+'4.4.1.M LDI_EMPR'!H125+'4.5.1.M L_EMPR'!H125+'4.6.1.M M_EMPR'!H125</f>
        <v>0</v>
      </c>
      <c r="I125" s="103"/>
      <c r="J125" s="103"/>
      <c r="K125" s="103">
        <f>+'4.4.1.M LDI_EMPR'!J125+'4.5.1.M L_EMPR'!K125+'4.6.1.M M_EMPR'!K125</f>
        <v>0</v>
      </c>
      <c r="L125" s="103">
        <f>+'4.4.1.M LDI_EMPR'!K125+'4.5.1.M L_EMPR'!L125+'4.6.1.M M_EMPR'!L125</f>
        <v>94757.063466666659</v>
      </c>
      <c r="M125" s="103">
        <f>+'4.4.1.M LDI_EMPR'!L125+'4.5.1.M L_EMPR'!M125+'4.6.1.M M_EMPR'!M125</f>
        <v>497.49378333333362</v>
      </c>
      <c r="N125" s="103"/>
      <c r="O125" s="103">
        <f>+'4.4.1.M LDI_EMPR'!N125+'4.5.1.M L_EMPR'!O125+'4.6.1.M M_EMPR'!O125</f>
        <v>10483.907250000002</v>
      </c>
      <c r="P125" s="103"/>
      <c r="Q125" s="184">
        <f>+'4.4.1.M LDI_EMPR'!O125+'4.5.1.M L_EMPR'!Q125+'4.6.1.M M_EMPR'!Q125</f>
        <v>485718.08691666659</v>
      </c>
      <c r="R125" s="203">
        <f t="shared" si="5"/>
        <v>3205469.9307666668</v>
      </c>
      <c r="S125" s="103"/>
    </row>
    <row r="126" spans="2:19" ht="13.5" thickBot="1" x14ac:dyDescent="0.35">
      <c r="B126" s="199"/>
      <c r="C126" s="200" t="s">
        <v>13</v>
      </c>
      <c r="D126" s="104">
        <f>+'4.4.1.M LDI_EMPR'!D126+'4.5.1.M L_EMPR'!D126+'4.6.1.M M_EMPR'!D126</f>
        <v>771857.3823000004</v>
      </c>
      <c r="E126" s="105">
        <f>+'4.4.1.M LDI_EMPR'!E126+'4.5.1.M L_EMPR'!E126+'4.6.1.M M_EMPR'!E126</f>
        <v>480189.65043333353</v>
      </c>
      <c r="F126" s="105">
        <f>+'4.4.1.M LDI_EMPR'!F126+'4.5.1.M L_EMPR'!F126+'4.6.1.M M_EMPR'!F126</f>
        <v>1287619.1427500001</v>
      </c>
      <c r="G126" s="105">
        <f>+'4.4.1.M LDI_EMPR'!G126+'4.5.1.M L_EMPR'!G126+'4.6.1.M M_EMPR'!G126</f>
        <v>6111.9671166666649</v>
      </c>
      <c r="H126" s="105">
        <f>+'4.4.1.M LDI_EMPR'!H126+'4.5.1.M L_EMPR'!H126+'4.6.1.M M_EMPR'!H126</f>
        <v>0</v>
      </c>
      <c r="I126" s="105"/>
      <c r="J126" s="105"/>
      <c r="K126" s="105">
        <f>+'4.4.1.M LDI_EMPR'!J126+'4.5.1.M L_EMPR'!K126+'4.6.1.M M_EMPR'!K126</f>
        <v>0</v>
      </c>
      <c r="L126" s="105">
        <f>+'4.4.1.M LDI_EMPR'!K126+'4.5.1.M L_EMPR'!L126+'4.6.1.M M_EMPR'!L126</f>
        <v>95686.88201666667</v>
      </c>
      <c r="M126" s="105">
        <f>+'4.4.1.M LDI_EMPR'!L126+'4.5.1.M L_EMPR'!M126+'4.6.1.M M_EMPR'!M126</f>
        <v>460.93521666666675</v>
      </c>
      <c r="N126" s="105"/>
      <c r="O126" s="105">
        <f>+'4.4.1.M LDI_EMPR'!N126+'4.5.1.M L_EMPR'!O126+'4.6.1.M M_EMPR'!O126</f>
        <v>11175.577083333335</v>
      </c>
      <c r="P126" s="105"/>
      <c r="Q126" s="185">
        <f>+'4.4.1.M LDI_EMPR'!O126+'4.5.1.M L_EMPR'!Q126+'4.6.1.M M_EMPR'!Q126</f>
        <v>652206.67606666696</v>
      </c>
      <c r="R126" s="204">
        <f t="shared" si="5"/>
        <v>3305308.212983334</v>
      </c>
      <c r="S126" s="103"/>
    </row>
    <row r="127" spans="2:19" ht="13" x14ac:dyDescent="0.3">
      <c r="B127" s="192">
        <v>2023</v>
      </c>
      <c r="C127" s="197" t="s">
        <v>2</v>
      </c>
      <c r="D127" s="100">
        <f>+'4.4.1.M LDI_EMPR'!D127+'4.5.1.M L_EMPR'!D127+'4.6.1.M M_EMPR'!D127</f>
        <v>735135.02208333334</v>
      </c>
      <c r="E127" s="101">
        <f>+'4.4.1.M LDI_EMPR'!E127+'4.5.1.M L_EMPR'!E127+'4.6.1.M M_EMPR'!E127</f>
        <v>458817.64234999998</v>
      </c>
      <c r="F127" s="101">
        <f>+'4.4.1.M LDI_EMPR'!F127+'4.5.1.M L_EMPR'!F127+'4.6.1.M M_EMPR'!F127</f>
        <v>1229900.2473500003</v>
      </c>
      <c r="G127" s="101">
        <f>+'4.4.1.M LDI_EMPR'!G127+'4.5.1.M L_EMPR'!G127+'4.6.1.M M_EMPR'!G127</f>
        <v>5613.3609666666662</v>
      </c>
      <c r="H127" s="101">
        <f>+'4.4.1.M LDI_EMPR'!H127+'4.5.1.M L_EMPR'!H127+'4.6.1.M M_EMPR'!H127</f>
        <v>0</v>
      </c>
      <c r="I127" s="101"/>
      <c r="J127" s="101"/>
      <c r="K127" s="101">
        <f>+'4.4.1.M LDI_EMPR'!J127+'4.5.1.M L_EMPR'!K127+'4.6.1.M M_EMPR'!K127</f>
        <v>0</v>
      </c>
      <c r="L127" s="101">
        <f>+'4.4.1.M LDI_EMPR'!K127+'4.5.1.M L_EMPR'!L127+'4.6.1.M M_EMPR'!L127</f>
        <v>93293.074349999995</v>
      </c>
      <c r="M127" s="101">
        <f>+'4.4.1.M LDI_EMPR'!L127+'4.5.1.M L_EMPR'!M127+'4.6.1.M M_EMPR'!M127</f>
        <v>422.33561666666679</v>
      </c>
      <c r="N127" s="101"/>
      <c r="O127" s="101">
        <f>+'4.4.1.M LDI_EMPR'!N127+'4.5.1.M L_EMPR'!O127+'4.6.1.M M_EMPR'!O127</f>
        <v>10384.282066666667</v>
      </c>
      <c r="P127" s="101"/>
      <c r="Q127" s="183">
        <f>+'4.4.1.M LDI_EMPR'!O127+'4.5.1.M L_EMPR'!Q127+'4.6.1.M M_EMPR'!Q127</f>
        <v>608560.49645000021</v>
      </c>
      <c r="R127" s="205">
        <f t="shared" si="5"/>
        <v>3142126.4612333337</v>
      </c>
      <c r="S127" s="103"/>
    </row>
    <row r="128" spans="2:19" ht="13" x14ac:dyDescent="0.3">
      <c r="B128" s="194"/>
      <c r="C128" s="198" t="s">
        <v>3</v>
      </c>
      <c r="D128" s="102">
        <f>+'4.4.1.M LDI_EMPR'!D128+'4.5.1.M L_EMPR'!D128+'4.6.1.M M_EMPR'!D128</f>
        <v>642398.95961666631</v>
      </c>
      <c r="E128" s="103">
        <f>+'4.4.1.M LDI_EMPR'!E128+'4.5.1.M L_EMPR'!E128+'4.6.1.M M_EMPR'!E128</f>
        <v>412550.68845000002</v>
      </c>
      <c r="F128" s="103">
        <f>+'4.4.1.M LDI_EMPR'!F128+'4.5.1.M L_EMPR'!F128+'4.6.1.M M_EMPR'!F128</f>
        <v>1082511.6206833331</v>
      </c>
      <c r="G128" s="103">
        <f>+'4.4.1.M LDI_EMPR'!G128+'4.5.1.M L_EMPR'!G128+'4.6.1.M M_EMPR'!G128</f>
        <v>4806.6318166666661</v>
      </c>
      <c r="H128" s="103">
        <f>+'4.4.1.M LDI_EMPR'!H128+'4.5.1.M L_EMPR'!H128+'4.6.1.M M_EMPR'!H128</f>
        <v>0</v>
      </c>
      <c r="I128" s="103"/>
      <c r="J128" s="103"/>
      <c r="K128" s="103">
        <f>+'4.4.1.M LDI_EMPR'!J128+'4.5.1.M L_EMPR'!K128+'4.6.1.M M_EMPR'!K128</f>
        <v>0</v>
      </c>
      <c r="L128" s="103">
        <f>+'4.4.1.M LDI_EMPR'!K128+'4.5.1.M L_EMPR'!L128+'4.6.1.M M_EMPR'!L128</f>
        <v>82337.882650000014</v>
      </c>
      <c r="M128" s="103">
        <f>+'4.4.1.M LDI_EMPR'!L128+'4.5.1.M L_EMPR'!M128+'4.6.1.M M_EMPR'!M128</f>
        <v>357.27463333333338</v>
      </c>
      <c r="N128" s="103"/>
      <c r="O128" s="103">
        <f>+'4.4.1.M LDI_EMPR'!N128+'4.5.1.M L_EMPR'!O128+'4.6.1.M M_EMPR'!O128</f>
        <v>10352.593766666669</v>
      </c>
      <c r="P128" s="103"/>
      <c r="Q128" s="184">
        <f>+'4.4.1.M LDI_EMPR'!O128+'4.5.1.M L_EMPR'!Q128+'4.6.1.M M_EMPR'!Q128</f>
        <v>554044.6352499997</v>
      </c>
      <c r="R128" s="203">
        <f t="shared" si="5"/>
        <v>2789360.2868666663</v>
      </c>
      <c r="S128" s="103"/>
    </row>
    <row r="129" spans="2:19" ht="13" x14ac:dyDescent="0.3">
      <c r="B129" s="194"/>
      <c r="C129" s="198" t="s">
        <v>4</v>
      </c>
      <c r="D129" s="102">
        <f>+'4.4.1.M LDI_EMPR'!D129+'4.5.1.M L_EMPR'!D129+'4.6.1.M M_EMPR'!D129</f>
        <v>772038.47988333344</v>
      </c>
      <c r="E129" s="103">
        <f>+'4.4.1.M LDI_EMPR'!E129+'4.5.1.M L_EMPR'!E129+'4.6.1.M M_EMPR'!E129</f>
        <v>508525.78121666645</v>
      </c>
      <c r="F129" s="103">
        <f>+'4.4.1.M LDI_EMPR'!F129+'4.5.1.M L_EMPR'!F129+'4.6.1.M M_EMPR'!F129</f>
        <v>1319668.9697999998</v>
      </c>
      <c r="G129" s="103">
        <f>+'4.4.1.M LDI_EMPR'!G129+'4.5.1.M L_EMPR'!G129+'4.6.1.M M_EMPR'!G129</f>
        <v>5339.7447333333312</v>
      </c>
      <c r="H129" s="103">
        <f>+'4.4.1.M LDI_EMPR'!H129+'4.5.1.M L_EMPR'!H129+'4.6.1.M M_EMPR'!H129</f>
        <v>0</v>
      </c>
      <c r="I129" s="103"/>
      <c r="J129" s="103"/>
      <c r="K129" s="103">
        <f>+'4.4.1.M LDI_EMPR'!J129+'4.5.1.M L_EMPR'!K129+'4.6.1.M M_EMPR'!K129</f>
        <v>0</v>
      </c>
      <c r="L129" s="103">
        <f>+'4.4.1.M LDI_EMPR'!K129+'4.5.1.M L_EMPR'!L129+'4.6.1.M M_EMPR'!L129</f>
        <v>97279.48298333335</v>
      </c>
      <c r="M129" s="103">
        <f>+'4.4.1.M LDI_EMPR'!L129+'4.5.1.M L_EMPR'!M129+'4.6.1.M M_EMPR'!M129</f>
        <v>392.11886666666669</v>
      </c>
      <c r="N129" s="103"/>
      <c r="O129" s="103">
        <f>+'4.4.1.M LDI_EMPR'!N129+'4.5.1.M L_EMPR'!O129+'4.6.1.M M_EMPR'!O129</f>
        <v>12481.067916666665</v>
      </c>
      <c r="P129" s="103"/>
      <c r="Q129" s="184">
        <f>+'4.4.1.M LDI_EMPR'!O129+'4.5.1.M L_EMPR'!Q129+'4.6.1.M M_EMPR'!Q129</f>
        <v>649899.80438333342</v>
      </c>
      <c r="R129" s="203">
        <f t="shared" si="5"/>
        <v>3365625.4497833331</v>
      </c>
      <c r="S129" s="103"/>
    </row>
    <row r="130" spans="2:19" ht="13" x14ac:dyDescent="0.3">
      <c r="B130" s="196"/>
      <c r="C130" s="198" t="s">
        <v>5</v>
      </c>
      <c r="D130" s="102">
        <f>+'4.4.1.M LDI_EMPR'!D130+'4.5.1.M L_EMPR'!D130+'4.6.1.M M_EMPR'!D130</f>
        <v>683322.08379999991</v>
      </c>
      <c r="E130" s="103">
        <f>+'4.4.1.M LDI_EMPR'!E130+'4.5.1.M L_EMPR'!E130+'4.6.1.M M_EMPR'!E130</f>
        <v>523850.73006666661</v>
      </c>
      <c r="F130" s="103">
        <f>+'4.4.1.M LDI_EMPR'!F130+'4.5.1.M L_EMPR'!F130+'4.6.1.M M_EMPR'!F130</f>
        <v>1180710.1689166664</v>
      </c>
      <c r="G130" s="103">
        <f>+'4.4.1.M LDI_EMPR'!G130+'4.5.1.M L_EMPR'!G130+'4.6.1.M M_EMPR'!G130</f>
        <v>4705.1044166666661</v>
      </c>
      <c r="H130" s="103">
        <f>+'4.4.1.M LDI_EMPR'!H130+'4.5.1.M L_EMPR'!H130+'4.6.1.M M_EMPR'!H130</f>
        <v>0</v>
      </c>
      <c r="I130" s="103"/>
      <c r="J130" s="103"/>
      <c r="K130" s="103">
        <f>+'4.4.1.M LDI_EMPR'!J130+'4.5.1.M L_EMPR'!K130+'4.6.1.M M_EMPR'!K130</f>
        <v>0</v>
      </c>
      <c r="L130" s="103">
        <f>+'4.4.1.M LDI_EMPR'!K130+'4.5.1.M L_EMPR'!L130+'4.6.1.M M_EMPR'!L130</f>
        <v>87544.678516666667</v>
      </c>
      <c r="M130" s="103">
        <f>+'4.4.1.M LDI_EMPR'!L130+'4.5.1.M L_EMPR'!M130+'4.6.1.M M_EMPR'!M130</f>
        <v>371.84269999999998</v>
      </c>
      <c r="N130" s="103"/>
      <c r="O130" s="103">
        <f>+'4.4.1.M LDI_EMPR'!N130+'4.5.1.M L_EMPR'!O130+'4.6.1.M M_EMPR'!O130</f>
        <v>7955.4572666666663</v>
      </c>
      <c r="P130" s="103"/>
      <c r="Q130" s="184">
        <f>+'4.4.1.M LDI_EMPR'!O130+'4.5.1.M L_EMPR'!Q130+'4.6.1.M M_EMPR'!Q130</f>
        <v>567913.73231666652</v>
      </c>
      <c r="R130" s="203">
        <f t="shared" ref="R130:R141" si="6">SUM(D130:Q130)</f>
        <v>3056373.7979999995</v>
      </c>
      <c r="S130" s="103"/>
    </row>
    <row r="131" spans="2:19" ht="13" x14ac:dyDescent="0.3">
      <c r="B131" s="194"/>
      <c r="C131" s="198" t="s">
        <v>6</v>
      </c>
      <c r="D131" s="102">
        <f>+'4.4.1.M LDI_EMPR'!D131+'4.5.1.M L_EMPR'!D131+'4.6.1.M M_EMPR'!D131</f>
        <v>725860.32955000002</v>
      </c>
      <c r="E131" s="103">
        <f>+'4.4.1.M LDI_EMPR'!E131+'4.5.1.M L_EMPR'!E131+'4.6.1.M M_EMPR'!E131</f>
        <v>475204.54808333341</v>
      </c>
      <c r="F131" s="103">
        <f>+'4.4.1.M LDI_EMPR'!F131+'4.5.1.M L_EMPR'!F131+'4.6.1.M M_EMPR'!F131</f>
        <v>1255778.06895</v>
      </c>
      <c r="G131" s="103">
        <f>+'4.4.1.M LDI_EMPR'!G131+'4.5.1.M L_EMPR'!G131+'4.6.1.M M_EMPR'!G131</f>
        <v>4788.4298000000008</v>
      </c>
      <c r="H131" s="103">
        <f>+'4.4.1.M LDI_EMPR'!H131+'4.5.1.M L_EMPR'!H131+'4.6.1.M M_EMPR'!H131</f>
        <v>0</v>
      </c>
      <c r="I131" s="103"/>
      <c r="J131" s="103"/>
      <c r="K131" s="103">
        <f>+'4.4.1.M LDI_EMPR'!J131+'4.5.1.M L_EMPR'!K131+'4.6.1.M M_EMPR'!K131</f>
        <v>0</v>
      </c>
      <c r="L131" s="103">
        <f>+'4.4.1.M LDI_EMPR'!K131+'4.5.1.M L_EMPR'!L131+'4.6.1.M M_EMPR'!L131</f>
        <v>91920.623499999972</v>
      </c>
      <c r="M131" s="103">
        <f>+'4.4.1.M LDI_EMPR'!L131+'4.5.1.M L_EMPR'!M131+'4.6.1.M M_EMPR'!M131</f>
        <v>384.23951666666676</v>
      </c>
      <c r="N131" s="103"/>
      <c r="O131" s="103">
        <f>+'4.4.1.M LDI_EMPR'!N131+'4.5.1.M L_EMPR'!O131+'4.6.1.M M_EMPR'!O131</f>
        <v>12780.727083333335</v>
      </c>
      <c r="P131" s="103"/>
      <c r="Q131" s="184">
        <f>+'4.4.1.M LDI_EMPR'!O131+'4.5.1.M L_EMPR'!Q131+'4.6.1.M M_EMPR'!Q131</f>
        <v>620448.73816666636</v>
      </c>
      <c r="R131" s="203">
        <f t="shared" si="6"/>
        <v>3187165.7046499997</v>
      </c>
      <c r="S131" s="103"/>
    </row>
    <row r="132" spans="2:19" ht="13" x14ac:dyDescent="0.3">
      <c r="B132" s="194"/>
      <c r="C132" s="198" t="s">
        <v>7</v>
      </c>
      <c r="D132" s="102">
        <f>+'4.4.1.M LDI_EMPR'!D132+'4.5.1.M L_EMPR'!D132+'4.6.1.M M_EMPR'!D132</f>
        <v>693799.51269999996</v>
      </c>
      <c r="E132" s="103">
        <f>+'4.4.1.M LDI_EMPR'!E132+'4.5.1.M L_EMPR'!E132+'4.6.1.M M_EMPR'!E132</f>
        <v>473204.37001666671</v>
      </c>
      <c r="F132" s="103">
        <f>+'4.4.1.M LDI_EMPR'!F132+'4.5.1.M L_EMPR'!F132+'4.6.1.M M_EMPR'!F132</f>
        <v>1199651.3822166671</v>
      </c>
      <c r="G132" s="103">
        <f>+'4.4.1.M LDI_EMPR'!G132+'4.5.1.M L_EMPR'!G132+'4.6.1.M M_EMPR'!G132</f>
        <v>4473.6160666666674</v>
      </c>
      <c r="H132" s="103">
        <f>+'4.4.1.M LDI_EMPR'!H132+'4.5.1.M L_EMPR'!H132+'4.6.1.M M_EMPR'!H132</f>
        <v>0</v>
      </c>
      <c r="I132" s="103"/>
      <c r="J132" s="103"/>
      <c r="K132" s="103">
        <f>+'4.4.1.M LDI_EMPR'!J132+'4.5.1.M L_EMPR'!K132+'4.6.1.M M_EMPR'!K132</f>
        <v>0</v>
      </c>
      <c r="L132" s="103">
        <f>+'4.4.1.M LDI_EMPR'!K132+'4.5.1.M L_EMPR'!L132+'4.6.1.M M_EMPR'!L132</f>
        <v>84146.337466666635</v>
      </c>
      <c r="M132" s="103">
        <f>+'4.4.1.M LDI_EMPR'!L132+'4.5.1.M L_EMPR'!M132+'4.6.1.M M_EMPR'!M132</f>
        <v>341.71121666666664</v>
      </c>
      <c r="N132" s="103"/>
      <c r="O132" s="103">
        <f>+'4.4.1.M LDI_EMPR'!N132+'4.5.1.M L_EMPR'!O132+'4.6.1.M M_EMPR'!O132</f>
        <v>13006.354583333332</v>
      </c>
      <c r="P132" s="103">
        <f>+'4.5.1.M L_EMPR'!P132+'4.6.1.M M_EMPR'!P132</f>
        <v>122.4256166666667</v>
      </c>
      <c r="Q132" s="184">
        <f>+'4.4.1.M LDI_EMPR'!O132+'4.5.1.M L_EMPR'!Q132+'4.6.1.M M_EMPR'!Q132</f>
        <v>584002.54888333369</v>
      </c>
      <c r="R132" s="203">
        <f t="shared" si="6"/>
        <v>3052748.2587666675</v>
      </c>
      <c r="S132" s="103"/>
    </row>
    <row r="133" spans="2:19" ht="13" x14ac:dyDescent="0.3">
      <c r="B133" s="196"/>
      <c r="C133" s="198" t="s">
        <v>8</v>
      </c>
      <c r="D133" s="102">
        <f>+'4.4.1.M LDI_EMPR'!D133+'4.5.1.M L_EMPR'!D133+'4.6.1.M M_EMPR'!D133</f>
        <v>681654.97055000009</v>
      </c>
      <c r="E133" s="103">
        <f>+'4.4.1.M LDI_EMPR'!E133+'4.5.1.M L_EMPR'!E133+'4.6.1.M M_EMPR'!E133</f>
        <v>470666.97196666664</v>
      </c>
      <c r="F133" s="103">
        <f>+'4.4.1.M LDI_EMPR'!F133+'4.5.1.M L_EMPR'!F133+'4.6.1.M M_EMPR'!F133</f>
        <v>1186483.2621666666</v>
      </c>
      <c r="G133" s="103">
        <f>+'4.4.1.M LDI_EMPR'!G133+'4.5.1.M L_EMPR'!G133+'4.6.1.M M_EMPR'!G133</f>
        <v>4379.4132833333333</v>
      </c>
      <c r="H133" s="103">
        <f>+'4.4.1.M LDI_EMPR'!H133+'4.5.1.M L_EMPR'!H133+'4.6.1.M M_EMPR'!H133</f>
        <v>0</v>
      </c>
      <c r="I133" s="103"/>
      <c r="J133" s="103"/>
      <c r="K133" s="103">
        <f>+'4.4.1.M LDI_EMPR'!J133+'4.5.1.M L_EMPR'!K133+'4.6.1.M M_EMPR'!K133</f>
        <v>0</v>
      </c>
      <c r="L133" s="103">
        <f>+'4.4.1.M LDI_EMPR'!K133+'4.5.1.M L_EMPR'!L133+'4.6.1.M M_EMPR'!L133</f>
        <v>93317.864250000013</v>
      </c>
      <c r="M133" s="103">
        <f>+'4.4.1.M LDI_EMPR'!L133+'4.5.1.M L_EMPR'!M133+'4.6.1.M M_EMPR'!M133</f>
        <v>346.38374999999996</v>
      </c>
      <c r="N133" s="103"/>
      <c r="O133" s="103">
        <f>+'4.4.1.M LDI_EMPR'!N133+'4.5.1.M L_EMPR'!O133+'4.6.1.M M_EMPR'!O133</f>
        <v>13493.000433333333</v>
      </c>
      <c r="P133" s="103">
        <f>+'4.5.1.M L_EMPR'!P133+'4.6.1.M M_EMPR'!P133</f>
        <v>121.81990000000003</v>
      </c>
      <c r="Q133" s="184">
        <f>+'4.4.1.M LDI_EMPR'!O133+'4.5.1.M L_EMPR'!Q133+'4.6.1.M M_EMPR'!Q133</f>
        <v>594538.1954833332</v>
      </c>
      <c r="R133" s="203">
        <f t="shared" si="6"/>
        <v>3045001.8817833336</v>
      </c>
      <c r="S133" s="103"/>
    </row>
    <row r="134" spans="2:19" ht="13" x14ac:dyDescent="0.3">
      <c r="B134" s="194"/>
      <c r="C134" s="198" t="s">
        <v>9</v>
      </c>
      <c r="D134" s="102">
        <f>+'4.4.1.M LDI_EMPR'!D134+'4.5.1.M L_EMPR'!D134+'4.6.1.M M_EMPR'!D134</f>
        <v>719139.66995000013</v>
      </c>
      <c r="E134" s="103">
        <f>+'4.4.1.M LDI_EMPR'!E134+'4.5.1.M L_EMPR'!E134+'4.6.1.M M_EMPR'!E134</f>
        <v>452528.65793333325</v>
      </c>
      <c r="F134" s="103">
        <f>+'4.4.1.M LDI_EMPR'!F134+'4.5.1.M L_EMPR'!F134+'4.6.1.M M_EMPR'!F134</f>
        <v>1249841.5220166664</v>
      </c>
      <c r="G134" s="103">
        <f>+'4.4.1.M LDI_EMPR'!G134+'4.5.1.M L_EMPR'!G134+'4.6.1.M M_EMPR'!G134</f>
        <v>4466.5963666666667</v>
      </c>
      <c r="H134" s="103">
        <f>+'4.4.1.M LDI_EMPR'!H134+'4.5.1.M L_EMPR'!H134+'4.6.1.M M_EMPR'!H134</f>
        <v>0</v>
      </c>
      <c r="I134" s="103"/>
      <c r="J134" s="103"/>
      <c r="K134" s="103">
        <f>+'4.4.1.M LDI_EMPR'!J134+'4.5.1.M L_EMPR'!K134+'4.6.1.M M_EMPR'!K134</f>
        <v>0</v>
      </c>
      <c r="L134" s="103">
        <f>+'4.4.1.M LDI_EMPR'!K134+'4.5.1.M L_EMPR'!L134+'4.6.1.M M_EMPR'!L134</f>
        <v>94421.937449999983</v>
      </c>
      <c r="M134" s="103">
        <f>+'4.4.1.M LDI_EMPR'!L134+'4.5.1.M L_EMPR'!M134+'4.6.1.M M_EMPR'!M134</f>
        <v>204.73611666666667</v>
      </c>
      <c r="N134" s="103"/>
      <c r="O134" s="103">
        <f>+'4.4.1.M LDI_EMPR'!N134+'4.5.1.M L_EMPR'!O134+'4.6.1.M M_EMPR'!O134</f>
        <v>9496.6304500000006</v>
      </c>
      <c r="P134" s="103">
        <f>+'4.5.1.M L_EMPR'!P134+'4.6.1.M M_EMPR'!P134</f>
        <v>97.110833333333332</v>
      </c>
      <c r="Q134" s="184">
        <f>+'4.4.1.M LDI_EMPR'!O134+'4.5.1.M L_EMPR'!Q134+'4.6.1.M M_EMPR'!Q134</f>
        <v>618274.71001666656</v>
      </c>
      <c r="R134" s="203">
        <f t="shared" si="6"/>
        <v>3148471.5711333333</v>
      </c>
      <c r="S134" s="103"/>
    </row>
    <row r="135" spans="2:19" ht="13" x14ac:dyDescent="0.3">
      <c r="B135" s="194"/>
      <c r="C135" s="198" t="s">
        <v>10</v>
      </c>
      <c r="D135" s="102">
        <f>+'4.4.1.M LDI_EMPR'!D135+'4.5.1.M L_EMPR'!D135+'4.6.1.M M_EMPR'!D135</f>
        <v>649373.19758333347</v>
      </c>
      <c r="E135" s="103">
        <f>+'4.4.1.M LDI_EMPR'!E135+'4.5.1.M L_EMPR'!E135+'4.6.1.M M_EMPR'!E135</f>
        <v>439159.24123333325</v>
      </c>
      <c r="F135" s="103">
        <f>+'4.4.1.M LDI_EMPR'!F135+'4.5.1.M L_EMPR'!F135+'4.6.1.M M_EMPR'!F135</f>
        <v>1127153.8573166665</v>
      </c>
      <c r="G135" s="103">
        <f>+'4.4.1.M LDI_EMPR'!G135+'4.5.1.M L_EMPR'!G135+'4.6.1.M M_EMPR'!G135</f>
        <v>3980.6630333333342</v>
      </c>
      <c r="H135" s="103">
        <f>+'4.4.1.M LDI_EMPR'!H135+'4.5.1.M L_EMPR'!H135+'4.6.1.M M_EMPR'!H135</f>
        <v>0</v>
      </c>
      <c r="I135" s="103"/>
      <c r="J135" s="103"/>
      <c r="K135" s="103">
        <f>+'4.4.1.M LDI_EMPR'!J135+'4.5.1.M L_EMPR'!K135+'4.6.1.M M_EMPR'!K135</f>
        <v>0</v>
      </c>
      <c r="L135" s="103">
        <f>+'4.4.1.M LDI_EMPR'!K135+'4.5.1.M L_EMPR'!L135+'4.6.1.M M_EMPR'!L135</f>
        <v>86697.17031666667</v>
      </c>
      <c r="M135" s="103">
        <f>+'4.4.1.M LDI_EMPR'!L135+'4.5.1.M L_EMPR'!M135+'4.6.1.M M_EMPR'!M135</f>
        <v>176.38775000000001</v>
      </c>
      <c r="N135" s="103"/>
      <c r="O135" s="103">
        <f>+'4.4.1.M LDI_EMPR'!N135+'4.5.1.M L_EMPR'!O135+'4.6.1.M M_EMPR'!O135</f>
        <v>20121.833299999995</v>
      </c>
      <c r="P135" s="103">
        <f>+'4.5.1.M L_EMPR'!P135+'4.6.1.M M_EMPR'!P135</f>
        <v>67.758600000000001</v>
      </c>
      <c r="Q135" s="184">
        <f>+'4.4.1.M LDI_EMPR'!O135+'4.5.1.M L_EMPR'!Q135+'4.6.1.M M_EMPR'!Q135</f>
        <v>566949.59061666648</v>
      </c>
      <c r="R135" s="203">
        <f t="shared" si="6"/>
        <v>2893679.6997499997</v>
      </c>
      <c r="S135" s="103"/>
    </row>
    <row r="136" spans="2:19" ht="13" x14ac:dyDescent="0.3">
      <c r="B136" s="196"/>
      <c r="C136" s="198" t="s">
        <v>11</v>
      </c>
      <c r="D136" s="102">
        <f>+'4.4.1.M LDI_EMPR'!D136+'4.5.1.M L_EMPR'!D136+'4.6.1.M M_EMPR'!D136</f>
        <v>690233.34219999996</v>
      </c>
      <c r="E136" s="103">
        <f>+'4.4.1.M LDI_EMPR'!E136+'4.5.1.M L_EMPR'!E136+'4.6.1.M M_EMPR'!E136</f>
        <v>448248.81791666662</v>
      </c>
      <c r="F136" s="103">
        <f>+'4.4.1.M LDI_EMPR'!F136+'4.5.1.M L_EMPR'!F136+'4.6.1.M M_EMPR'!F136</f>
        <v>1207940.9119666668</v>
      </c>
      <c r="G136" s="103">
        <f>+'4.4.1.M LDI_EMPR'!G136+'4.5.1.M L_EMPR'!G136+'4.6.1.M M_EMPR'!G136</f>
        <v>4062.5056500000001</v>
      </c>
      <c r="H136" s="103">
        <f>+'4.4.1.M LDI_EMPR'!H136+'4.5.1.M L_EMPR'!H136+'4.6.1.M M_EMPR'!H136</f>
        <v>0</v>
      </c>
      <c r="I136" s="103"/>
      <c r="J136" s="103"/>
      <c r="K136" s="103">
        <f>+'4.4.1.M LDI_EMPR'!J136+'4.5.1.M L_EMPR'!K136+'4.6.1.M M_EMPR'!K136</f>
        <v>0</v>
      </c>
      <c r="L136" s="103">
        <f>+'4.4.1.M LDI_EMPR'!K136+'4.5.1.M L_EMPR'!L136+'4.6.1.M M_EMPR'!L136</f>
        <v>89570.54736666668</v>
      </c>
      <c r="M136" s="103">
        <f>+'4.4.1.M LDI_EMPR'!L136+'4.5.1.M L_EMPR'!M136+'4.6.1.M M_EMPR'!M136</f>
        <v>331.6669</v>
      </c>
      <c r="N136" s="103"/>
      <c r="O136" s="103">
        <f>+'4.4.1.M LDI_EMPR'!N136+'4.5.1.M L_EMPR'!O136+'4.6.1.M M_EMPR'!O136</f>
        <v>21036.32601666667</v>
      </c>
      <c r="P136" s="103">
        <f>+'4.5.1.M L_EMPR'!P136+'4.6.1.M M_EMPR'!P136</f>
        <v>110.11599999999996</v>
      </c>
      <c r="Q136" s="184">
        <f>+'4.4.1.M LDI_EMPR'!O136+'4.5.1.M L_EMPR'!Q136+'4.6.1.M M_EMPR'!Q136</f>
        <v>596148.50181666645</v>
      </c>
      <c r="R136" s="203">
        <f t="shared" si="6"/>
        <v>3057682.7358333338</v>
      </c>
      <c r="S136" s="103"/>
    </row>
    <row r="137" spans="2:19" ht="13" x14ac:dyDescent="0.3">
      <c r="B137" s="194"/>
      <c r="C137" s="198" t="s">
        <v>12</v>
      </c>
      <c r="D137" s="102">
        <f>+'4.4.1.M LDI_EMPR'!D137+'4.5.1.M L_EMPR'!D137+'4.6.1.M M_EMPR'!D137</f>
        <v>686201.38198333338</v>
      </c>
      <c r="E137" s="103">
        <f>+'4.4.1.M LDI_EMPR'!E137+'4.5.1.M L_EMPR'!E137+'4.6.1.M M_EMPR'!E137</f>
        <v>443989.51179999992</v>
      </c>
      <c r="F137" s="103">
        <f>+'4.4.1.M LDI_EMPR'!F137+'4.5.1.M L_EMPR'!F137+'4.6.1.M M_EMPR'!F137</f>
        <v>1207289.9364000002</v>
      </c>
      <c r="G137" s="103">
        <f>+'4.4.1.M LDI_EMPR'!G137+'4.5.1.M L_EMPR'!G137+'4.6.1.M M_EMPR'!G137</f>
        <v>3908.2740000000003</v>
      </c>
      <c r="H137" s="103">
        <f>+'4.4.1.M LDI_EMPR'!H137+'4.5.1.M L_EMPR'!H137+'4.6.1.M M_EMPR'!H137</f>
        <v>0</v>
      </c>
      <c r="I137" s="103"/>
      <c r="J137" s="103"/>
      <c r="K137" s="103">
        <f>+'4.4.1.M LDI_EMPR'!J137+'4.5.1.M L_EMPR'!K137+'4.6.1.M M_EMPR'!K137</f>
        <v>0</v>
      </c>
      <c r="L137" s="103">
        <f>+'4.4.1.M LDI_EMPR'!K137+'4.5.1.M L_EMPR'!L137+'4.6.1.M M_EMPR'!L137</f>
        <v>83374.785100000008</v>
      </c>
      <c r="M137" s="103">
        <f>+'4.4.1.M LDI_EMPR'!L137+'4.5.1.M L_EMPR'!M137+'4.6.1.M M_EMPR'!M137</f>
        <v>340.14395000000002</v>
      </c>
      <c r="N137" s="103"/>
      <c r="O137" s="103">
        <f>+'4.4.1.M LDI_EMPR'!N137+'4.5.1.M L_EMPR'!O137+'4.6.1.M M_EMPR'!O137</f>
        <v>10917.491666666665</v>
      </c>
      <c r="P137" s="103">
        <f>+'4.5.1.M L_EMPR'!P137+'4.6.1.M M_EMPR'!P137</f>
        <v>127.34421666666665</v>
      </c>
      <c r="Q137" s="184">
        <f>+'4.4.1.M LDI_EMPR'!O137+'4.5.1.M L_EMPR'!Q137+'4.6.1.M M_EMPR'!Q137</f>
        <v>587804.23815000011</v>
      </c>
      <c r="R137" s="203">
        <f t="shared" si="6"/>
        <v>3023953.1072666673</v>
      </c>
      <c r="S137" s="103"/>
    </row>
    <row r="138" spans="2:19" ht="13.5" thickBot="1" x14ac:dyDescent="0.35">
      <c r="B138" s="199"/>
      <c r="C138" s="200" t="s">
        <v>13</v>
      </c>
      <c r="D138" s="104">
        <f>+'4.4.1.M LDI_EMPR'!D138+'4.5.1.M L_EMPR'!D138+'4.6.1.M M_EMPR'!D138</f>
        <v>666527.20828333322</v>
      </c>
      <c r="E138" s="105">
        <f>+'4.4.1.M LDI_EMPR'!E138+'4.5.1.M L_EMPR'!E138+'4.6.1.M M_EMPR'!E138</f>
        <v>361196.78663333342</v>
      </c>
      <c r="F138" s="105">
        <f>+'4.4.1.M LDI_EMPR'!F138+'4.5.1.M L_EMPR'!F138+'4.6.1.M M_EMPR'!F138</f>
        <v>1177371.3189166668</v>
      </c>
      <c r="G138" s="105">
        <f>+'4.4.1.M LDI_EMPR'!G138+'4.5.1.M L_EMPR'!G138+'4.6.1.M M_EMPR'!G138</f>
        <v>3807.008683333333</v>
      </c>
      <c r="H138" s="105">
        <f>+'4.4.1.M LDI_EMPR'!H138+'4.5.1.M L_EMPR'!H138+'4.6.1.M M_EMPR'!H138</f>
        <v>0</v>
      </c>
      <c r="I138" s="105"/>
      <c r="J138" s="105"/>
      <c r="K138" s="105">
        <f>+'4.4.1.M LDI_EMPR'!J138+'4.5.1.M L_EMPR'!K138+'4.6.1.M M_EMPR'!K138</f>
        <v>0</v>
      </c>
      <c r="L138" s="105">
        <f>+'4.4.1.M LDI_EMPR'!K138+'4.5.1.M L_EMPR'!L138+'4.6.1.M M_EMPR'!L138</f>
        <v>87840.966483333337</v>
      </c>
      <c r="M138" s="105">
        <f>+'4.4.1.M LDI_EMPR'!L138+'4.5.1.M L_EMPR'!M138+'4.6.1.M M_EMPR'!M138</f>
        <v>304.24226666666675</v>
      </c>
      <c r="N138" s="105"/>
      <c r="O138" s="105">
        <f>+'4.4.1.M LDI_EMPR'!N138+'4.5.1.M L_EMPR'!O138+'4.6.1.M M_EMPR'!O138</f>
        <v>0</v>
      </c>
      <c r="P138" s="105">
        <f>+'4.5.1.M L_EMPR'!P138+'4.6.1.M M_EMPR'!P138</f>
        <v>84.516033333333311</v>
      </c>
      <c r="Q138" s="185">
        <f>+'4.4.1.M LDI_EMPR'!O138+'4.5.1.M L_EMPR'!Q138+'4.6.1.M M_EMPR'!Q138</f>
        <v>568371.47468333319</v>
      </c>
      <c r="R138" s="204">
        <f t="shared" si="6"/>
        <v>2865503.5219833329</v>
      </c>
      <c r="S138" s="103"/>
    </row>
    <row r="139" spans="2:19" ht="13" x14ac:dyDescent="0.3">
      <c r="B139" s="192">
        <v>2024</v>
      </c>
      <c r="C139" s="197" t="s">
        <v>2</v>
      </c>
      <c r="D139" s="100">
        <f>+'4.4.1.M LDI_EMPR'!D139+'4.5.1.M L_EMPR'!D139+'4.6.1.M M_EMPR'!D139</f>
        <v>571308.14421666681</v>
      </c>
      <c r="E139" s="101">
        <f>+'4.4.1.M LDI_EMPR'!E139+'4.5.1.M L_EMPR'!E139+'4.6.1.M M_EMPR'!E139</f>
        <v>395230.12913333339</v>
      </c>
      <c r="F139" s="101">
        <f>+'4.4.1.M LDI_EMPR'!F139+'4.5.1.M L_EMPR'!F139+'4.6.1.M M_EMPR'!F139</f>
        <v>1163381.2935499996</v>
      </c>
      <c r="G139" s="101">
        <f>+'4.4.1.M LDI_EMPR'!G139+'4.5.1.M L_EMPR'!G139+'4.6.1.M M_EMPR'!G139</f>
        <v>3648.4845</v>
      </c>
      <c r="H139" s="101">
        <f>+'4.4.1.M LDI_EMPR'!H139+'4.5.1.M L_EMPR'!H139+'4.6.1.M M_EMPR'!H139</f>
        <v>0</v>
      </c>
      <c r="I139" s="101"/>
      <c r="J139" s="101"/>
      <c r="K139" s="101">
        <f>+'4.4.1.M LDI_EMPR'!J139+'4.5.1.M L_EMPR'!K139+'4.6.1.M M_EMPR'!K139</f>
        <v>0</v>
      </c>
      <c r="L139" s="101">
        <f>+'4.4.1.M LDI_EMPR'!K139+'4.5.1.M L_EMPR'!L139+'4.6.1.M M_EMPR'!L139</f>
        <v>85546.485283333357</v>
      </c>
      <c r="M139" s="101">
        <f>+'4.4.1.M LDI_EMPR'!L139+'4.5.1.M L_EMPR'!M139+'4.6.1.M M_EMPR'!M139</f>
        <v>306.06944999999996</v>
      </c>
      <c r="N139" s="101"/>
      <c r="O139" s="101">
        <f>+'4.4.1.M LDI_EMPR'!N139+'4.5.1.M L_EMPR'!O139+'4.6.1.M M_EMPR'!O139</f>
        <v>864.92536666666626</v>
      </c>
      <c r="P139" s="101">
        <f>+'4.5.1.M L_EMPR'!P139+'4.6.1.M M_EMPR'!P139</f>
        <v>79.149600000000007</v>
      </c>
      <c r="Q139" s="183">
        <f>+'4.4.1.M LDI_EMPR'!O139+'4.5.1.M L_EMPR'!Q139+'4.6.1.M M_EMPR'!Q139</f>
        <v>558536.84849999985</v>
      </c>
      <c r="R139" s="205">
        <f t="shared" si="6"/>
        <v>2778901.5295999995</v>
      </c>
      <c r="S139" s="103"/>
    </row>
    <row r="140" spans="2:19" ht="13" x14ac:dyDescent="0.3">
      <c r="B140" s="194"/>
      <c r="C140" s="198" t="s">
        <v>3</v>
      </c>
      <c r="D140" s="102">
        <f>+'4.4.1.M LDI_EMPR'!D140+'4.5.1.M L_EMPR'!D140+'4.6.1.M M_EMPR'!D140</f>
        <v>496292.58100000012</v>
      </c>
      <c r="E140" s="103">
        <f>+'4.4.1.M LDI_EMPR'!E140+'4.5.1.M L_EMPR'!E140+'4.6.1.M M_EMPR'!E140</f>
        <v>356117.26683333341</v>
      </c>
      <c r="F140" s="103">
        <f>+'4.4.1.M LDI_EMPR'!F140+'4.5.1.M L_EMPR'!F140+'4.6.1.M M_EMPR'!F140</f>
        <v>1047756.3762166668</v>
      </c>
      <c r="G140" s="103">
        <f>+'4.4.1.M LDI_EMPR'!G140+'4.5.1.M L_EMPR'!G140+'4.6.1.M M_EMPR'!G140</f>
        <v>3245.0314666666673</v>
      </c>
      <c r="H140" s="103">
        <f>+'4.4.1.M LDI_EMPR'!H140+'4.5.1.M L_EMPR'!H140+'4.6.1.M M_EMPR'!H140</f>
        <v>0</v>
      </c>
      <c r="I140" s="103"/>
      <c r="J140" s="103"/>
      <c r="K140" s="103">
        <f>+'4.4.1.M LDI_EMPR'!J140+'4.5.1.M L_EMPR'!K140+'4.6.1.M M_EMPR'!K140</f>
        <v>0</v>
      </c>
      <c r="L140" s="103">
        <f>+'4.4.1.M LDI_EMPR'!K140+'4.5.1.M L_EMPR'!L140+'4.6.1.M M_EMPR'!L140</f>
        <v>80201.139699999942</v>
      </c>
      <c r="M140" s="103">
        <f>+'4.4.1.M LDI_EMPR'!L140+'4.5.1.M L_EMPR'!M140+'4.6.1.M M_EMPR'!M140</f>
        <v>263.18994999999995</v>
      </c>
      <c r="N140" s="103"/>
      <c r="O140" s="103">
        <f>+'4.4.1.M LDI_EMPR'!N140+'4.5.1.M L_EMPR'!O140+'4.6.1.M M_EMPR'!O140</f>
        <v>238.99126666666666</v>
      </c>
      <c r="P140" s="103">
        <f>+'4.5.1.M L_EMPR'!P140+'4.6.1.M M_EMPR'!P140</f>
        <v>48.316266666666678</v>
      </c>
      <c r="Q140" s="184">
        <f>+'4.4.1.M LDI_EMPR'!O140+'4.5.1.M L_EMPR'!Q140+'4.6.1.M M_EMPR'!Q140</f>
        <v>515898.61486666667</v>
      </c>
      <c r="R140" s="203">
        <f t="shared" si="6"/>
        <v>2500061.5075666667</v>
      </c>
      <c r="S140" s="103"/>
    </row>
    <row r="141" spans="2:19" ht="13" x14ac:dyDescent="0.3">
      <c r="B141" s="194"/>
      <c r="C141" s="198" t="s">
        <v>4</v>
      </c>
      <c r="D141" s="102">
        <f>+'4.4.1.M LDI_EMPR'!D141+'4.5.1.M L_EMPR'!D141+'4.6.1.M M_EMPR'!D141</f>
        <v>651536.20158333331</v>
      </c>
      <c r="E141" s="103">
        <f>+'4.4.1.M LDI_EMPR'!E141+'4.5.1.M L_EMPR'!E141+'4.6.1.M M_EMPR'!E141</f>
        <v>396045.07118333335</v>
      </c>
      <c r="F141" s="103">
        <f>+'4.4.1.M LDI_EMPR'!F141+'4.5.1.M L_EMPR'!F141+'4.6.1.M M_EMPR'!F141</f>
        <v>1165991.6354</v>
      </c>
      <c r="G141" s="103">
        <f>+'4.4.1.M LDI_EMPR'!G141+'4.5.1.M L_EMPR'!G141+'4.6.1.M M_EMPR'!G141</f>
        <v>3420.4080499999995</v>
      </c>
      <c r="H141" s="103">
        <f>+'4.4.1.M LDI_EMPR'!H141+'4.5.1.M L_EMPR'!H141+'4.6.1.M M_EMPR'!H141</f>
        <v>0</v>
      </c>
      <c r="I141" s="103"/>
      <c r="J141" s="103"/>
      <c r="K141" s="103">
        <f>+'4.4.1.M LDI_EMPR'!J141+'4.5.1.M L_EMPR'!K141+'4.6.1.M M_EMPR'!K141</f>
        <v>0</v>
      </c>
      <c r="L141" s="103">
        <f>+'4.4.1.M LDI_EMPR'!K141+'4.5.1.M L_EMPR'!L141+'4.6.1.M M_EMPR'!L141</f>
        <v>87214.09656666666</v>
      </c>
      <c r="M141" s="103">
        <f>+'4.4.1.M LDI_EMPR'!L141+'4.5.1.M L_EMPR'!M141+'4.6.1.M M_EMPR'!M141</f>
        <v>297.52263333333332</v>
      </c>
      <c r="N141" s="103"/>
      <c r="O141" s="103">
        <f>+'4.4.1.M LDI_EMPR'!N141+'4.5.1.M L_EMPR'!O141+'4.6.1.M M_EMPR'!O141</f>
        <v>16039.687550000001</v>
      </c>
      <c r="P141" s="103">
        <f>+'4.5.1.M L_EMPR'!P141+'4.6.1.M M_EMPR'!P141</f>
        <v>59.54216666666666</v>
      </c>
      <c r="Q141" s="184">
        <f>+'4.4.1.M LDI_EMPR'!O141+'4.5.1.M L_EMPR'!Q141+'4.6.1.M M_EMPR'!Q141</f>
        <v>564175.39728333347</v>
      </c>
      <c r="R141" s="203">
        <f t="shared" si="6"/>
        <v>2884779.5624166667</v>
      </c>
      <c r="S141" s="103"/>
    </row>
    <row r="142" spans="2:19" ht="13" x14ac:dyDescent="0.3">
      <c r="B142" s="194"/>
      <c r="C142" s="198" t="s">
        <v>5</v>
      </c>
      <c r="D142" s="102">
        <f>+'4.4.1.M LDI_EMPR'!D142+'4.5.1.M L_EMPR'!D142+'4.6.1.M M_EMPR'!D142</f>
        <v>658881.36965000001</v>
      </c>
      <c r="E142" s="103">
        <f>+'4.4.1.M LDI_EMPR'!E142+'4.5.1.M L_EMPR'!E142+'4.6.1.M M_EMPR'!E142</f>
        <v>389907.98220000003</v>
      </c>
      <c r="F142" s="103">
        <f>+'4.4.1.M LDI_EMPR'!F142+'4.5.1.M L_EMPR'!F142+'4.6.1.M M_EMPR'!F142</f>
        <v>1172177.1312333331</v>
      </c>
      <c r="G142" s="103">
        <f>+'4.4.1.M LDI_EMPR'!G142+'4.5.1.M L_EMPR'!G142+'4.6.1.M M_EMPR'!G142</f>
        <v>3334.6574999999998</v>
      </c>
      <c r="H142" s="103">
        <f>+'4.4.1.M LDI_EMPR'!H142+'4.5.1.M L_EMPR'!H142+'4.6.1.M M_EMPR'!H142</f>
        <v>0</v>
      </c>
      <c r="I142" s="103"/>
      <c r="J142" s="103"/>
      <c r="K142" s="103">
        <f>+'4.4.1.M LDI_EMPR'!J142+'4.5.1.M L_EMPR'!K142+'4.6.1.M M_EMPR'!K142</f>
        <v>0</v>
      </c>
      <c r="L142" s="103">
        <f>+'4.4.1.M LDI_EMPR'!K142+'4.5.1.M L_EMPR'!L142+'4.6.1.M M_EMPR'!L142</f>
        <v>89007.125700000004</v>
      </c>
      <c r="M142" s="103">
        <f>+'4.4.1.M LDI_EMPR'!L142+'4.5.1.M L_EMPR'!M142+'4.6.1.M M_EMPR'!M142</f>
        <v>314.53249999999991</v>
      </c>
      <c r="N142" s="103"/>
      <c r="O142" s="103">
        <f>+'4.4.1.M LDI_EMPR'!N142+'4.5.1.M L_EMPR'!O142+'4.6.1.M M_EMPR'!O142</f>
        <v>17877.840216666664</v>
      </c>
      <c r="P142" s="103">
        <f>+'4.5.1.M L_EMPR'!P142+'4.6.1.M M_EMPR'!P142</f>
        <v>42.787316666666655</v>
      </c>
      <c r="Q142" s="184">
        <f>+'4.4.1.M LDI_EMPR'!O142+'4.5.1.M L_EMPR'!Q142+'4.6.1.M M_EMPR'!Q142</f>
        <v>554080.88840000005</v>
      </c>
      <c r="R142" s="203">
        <f t="shared" ref="R142:R153" si="7">SUM(D142:Q142)</f>
        <v>2885624.3147166665</v>
      </c>
      <c r="S142" s="103"/>
    </row>
    <row r="143" spans="2:19" ht="13" x14ac:dyDescent="0.3">
      <c r="B143" s="194"/>
      <c r="C143" s="198" t="s">
        <v>6</v>
      </c>
      <c r="D143" s="102">
        <f>+'4.4.1.M LDI_EMPR'!D143+'4.5.1.M L_EMPR'!D143+'4.6.1.M M_EMPR'!D143</f>
        <v>654472.58936666697</v>
      </c>
      <c r="E143" s="103">
        <f>+'4.4.1.M LDI_EMPR'!E143+'4.5.1.M L_EMPR'!E143+'4.6.1.M M_EMPR'!E143</f>
        <v>388048.81270000013</v>
      </c>
      <c r="F143" s="103">
        <f>+'4.4.1.M LDI_EMPR'!F143+'4.5.1.M L_EMPR'!F143+'4.6.1.M M_EMPR'!F143</f>
        <v>1162655.792633333</v>
      </c>
      <c r="G143" s="103">
        <f>+'4.4.1.M LDI_EMPR'!G143+'4.5.1.M L_EMPR'!G143+'4.6.1.M M_EMPR'!G143</f>
        <v>3282.5062333333349</v>
      </c>
      <c r="H143" s="103">
        <f>+'4.4.1.M LDI_EMPR'!H143+'4.5.1.M L_EMPR'!H143+'4.6.1.M M_EMPR'!H143</f>
        <v>0</v>
      </c>
      <c r="I143" s="103"/>
      <c r="J143" s="103"/>
      <c r="K143" s="103">
        <f>+'4.4.1.M LDI_EMPR'!J143+'4.5.1.M L_EMPR'!K143+'4.6.1.M M_EMPR'!K143</f>
        <v>0</v>
      </c>
      <c r="L143" s="103">
        <f>+'4.4.1.M LDI_EMPR'!K143+'4.5.1.M L_EMPR'!L143+'4.6.1.M M_EMPR'!L143</f>
        <v>89671.411999999982</v>
      </c>
      <c r="M143" s="103">
        <f>+'4.4.1.M LDI_EMPR'!L143+'4.5.1.M L_EMPR'!M143+'4.6.1.M M_EMPR'!M143</f>
        <v>287.48265000000004</v>
      </c>
      <c r="N143" s="103"/>
      <c r="O143" s="103">
        <f>+'4.4.1.M LDI_EMPR'!N143+'4.5.1.M L_EMPR'!O143+'4.6.1.M M_EMPR'!O143</f>
        <v>18416.209033333336</v>
      </c>
      <c r="P143" s="103">
        <f>+'4.5.1.M L_EMPR'!P143+'4.6.1.M M_EMPR'!P143</f>
        <v>36.214333333333329</v>
      </c>
      <c r="Q143" s="184">
        <f>+'4.4.1.M LDI_EMPR'!O143+'4.5.1.M L_EMPR'!Q143+'4.6.1.M M_EMPR'!Q143</f>
        <v>549318.18125000002</v>
      </c>
      <c r="R143" s="203">
        <f t="shared" si="7"/>
        <v>2866189.2001999998</v>
      </c>
      <c r="S143" s="103"/>
    </row>
    <row r="144" spans="2:19" ht="13" x14ac:dyDescent="0.3">
      <c r="B144" s="194"/>
      <c r="C144" s="198" t="s">
        <v>7</v>
      </c>
      <c r="D144" s="102">
        <f>+'4.4.1.M LDI_EMPR'!D144+'4.5.1.M L_EMPR'!D144+'4.6.1.M M_EMPR'!D144</f>
        <v>625336.72596666636</v>
      </c>
      <c r="E144" s="103">
        <f>+'4.4.1.M LDI_EMPR'!E144+'4.5.1.M L_EMPR'!E144+'4.6.1.M M_EMPR'!E144</f>
        <v>370075.30445</v>
      </c>
      <c r="F144" s="103">
        <f>+'4.4.1.M LDI_EMPR'!F144+'4.5.1.M L_EMPR'!F144+'4.6.1.M M_EMPR'!F144</f>
        <v>1109911.5555000002</v>
      </c>
      <c r="G144" s="103">
        <f>+'4.4.1.M LDI_EMPR'!G144+'4.5.1.M L_EMPR'!G144+'4.6.1.M M_EMPR'!G144</f>
        <v>3149.1286166666664</v>
      </c>
      <c r="H144" s="103">
        <f>+'4.4.1.M LDI_EMPR'!H144+'4.5.1.M L_EMPR'!H144+'4.6.1.M M_EMPR'!H144</f>
        <v>0</v>
      </c>
      <c r="I144" s="103"/>
      <c r="J144" s="103"/>
      <c r="K144" s="103">
        <f>+'4.4.1.M LDI_EMPR'!J144+'4.5.1.M L_EMPR'!K144+'4.6.1.M M_EMPR'!K144</f>
        <v>0</v>
      </c>
      <c r="L144" s="103">
        <f>+'4.4.1.M LDI_EMPR'!K144+'4.5.1.M L_EMPR'!L144+'4.6.1.M M_EMPR'!L144</f>
        <v>89575.169066666742</v>
      </c>
      <c r="M144" s="103">
        <f>+'4.4.1.M LDI_EMPR'!L144+'4.5.1.M L_EMPR'!M144+'4.6.1.M M_EMPR'!M144</f>
        <v>261.62748333333326</v>
      </c>
      <c r="N144" s="103"/>
      <c r="O144" s="103">
        <f>+'4.4.1.M LDI_EMPR'!N144+'4.5.1.M L_EMPR'!O144+'4.6.1.M M_EMPR'!O144</f>
        <v>17004.12871666667</v>
      </c>
      <c r="P144" s="103">
        <f>+'4.5.1.M L_EMPR'!P144+'4.6.1.M M_EMPR'!P144</f>
        <v>29.629600000000007</v>
      </c>
      <c r="Q144" s="184">
        <f>+'4.4.1.M LDI_EMPR'!O144+'4.5.1.M L_EMPR'!Q144+'4.6.1.M M_EMPR'!Q144</f>
        <v>529114.76284999982</v>
      </c>
      <c r="R144" s="203">
        <f t="shared" si="7"/>
        <v>2744458.0322500002</v>
      </c>
      <c r="S144" s="103"/>
    </row>
    <row r="145" spans="2:19" ht="13" x14ac:dyDescent="0.3">
      <c r="B145" s="196"/>
      <c r="C145" s="198" t="s">
        <v>8</v>
      </c>
      <c r="D145" s="102">
        <f>+'4.4.1.M LDI_EMPR'!D145+'4.5.1.M L_EMPR'!D145+'4.6.1.M M_EMPR'!D145</f>
        <v>648798.39368333342</v>
      </c>
      <c r="E145" s="103">
        <f>+'4.4.1.M LDI_EMPR'!E145+'4.5.1.M L_EMPR'!E145+'4.6.1.M M_EMPR'!E145</f>
        <v>389210.80204999994</v>
      </c>
      <c r="F145" s="103">
        <f>+'4.4.1.M LDI_EMPR'!F145+'4.5.1.M L_EMPR'!F145+'4.6.1.M M_EMPR'!F145</f>
        <v>1160955.0806</v>
      </c>
      <c r="G145" s="103">
        <f>+'4.4.1.M LDI_EMPR'!G145+'4.5.1.M L_EMPR'!G145+'4.6.1.M M_EMPR'!G145</f>
        <v>3193.9854</v>
      </c>
      <c r="H145" s="103">
        <f>+'4.4.1.M LDI_EMPR'!H145+'4.5.1.M L_EMPR'!H145+'4.6.1.M M_EMPR'!H145</f>
        <v>0</v>
      </c>
      <c r="I145" s="103"/>
      <c r="J145" s="103"/>
      <c r="K145" s="103">
        <f>+'4.4.1.M LDI_EMPR'!J145+'4.5.1.M L_EMPR'!K145+'4.6.1.M M_EMPR'!K145</f>
        <v>0</v>
      </c>
      <c r="L145" s="103">
        <f>+'4.4.1.M LDI_EMPR'!K145+'4.5.1.M L_EMPR'!L145+'4.6.1.M M_EMPR'!L145</f>
        <v>43452.994233333338</v>
      </c>
      <c r="M145" s="103">
        <f>+'4.4.1.M LDI_EMPR'!L145+'4.5.1.M L_EMPR'!M145+'4.6.1.M M_EMPR'!M145</f>
        <v>273.25454999999999</v>
      </c>
      <c r="N145" s="103"/>
      <c r="O145" s="103">
        <f>+'4.4.1.M LDI_EMPR'!N145+'4.5.1.M L_EMPR'!O145+'4.6.1.M M_EMPR'!O145</f>
        <v>18789.845949999999</v>
      </c>
      <c r="P145" s="103">
        <f>+'4.5.1.M L_EMPR'!P145+'4.6.1.M M_EMPR'!P145</f>
        <v>9.6653500000000001</v>
      </c>
      <c r="Q145" s="184">
        <f>+'4.4.1.M LDI_EMPR'!O145+'4.5.1.M L_EMPR'!Q145+'4.6.1.M M_EMPR'!Q145</f>
        <v>546194.5382000003</v>
      </c>
      <c r="R145" s="203">
        <f t="shared" si="7"/>
        <v>2810878.5600166675</v>
      </c>
      <c r="S145" s="103"/>
    </row>
    <row r="146" spans="2:19" ht="13" x14ac:dyDescent="0.3">
      <c r="B146" s="194"/>
      <c r="C146" s="198" t="s">
        <v>9</v>
      </c>
      <c r="D146" s="102">
        <f>+'4.4.1.M LDI_EMPR'!D146+'4.5.1.M L_EMPR'!D146+'4.6.1.M M_EMPR'!D146</f>
        <v>628034.99049999996</v>
      </c>
      <c r="E146" s="103">
        <f>+'4.4.1.M LDI_EMPR'!E146+'4.5.1.M L_EMPR'!E146+'4.6.1.M M_EMPR'!E146</f>
        <v>392626.17745000002</v>
      </c>
      <c r="F146" s="103">
        <f>+'4.4.1.M LDI_EMPR'!F146+'4.5.1.M L_EMPR'!F146+'4.6.1.M M_EMPR'!F146</f>
        <v>1170682.3190000001</v>
      </c>
      <c r="G146" s="103">
        <f>+'4.4.1.M LDI_EMPR'!G146+'4.5.1.M L_EMPR'!G146+'4.6.1.M M_EMPR'!G146</f>
        <v>2870.1104666666665</v>
      </c>
      <c r="H146" s="103">
        <f>+'4.4.1.M LDI_EMPR'!H146+'4.5.1.M L_EMPR'!H146+'4.6.1.M M_EMPR'!H146</f>
        <v>0</v>
      </c>
      <c r="I146" s="103"/>
      <c r="J146" s="103"/>
      <c r="K146" s="103">
        <f>+'4.4.1.M LDI_EMPR'!J146+'4.5.1.M L_EMPR'!K146+'4.6.1.M M_EMPR'!K146</f>
        <v>0</v>
      </c>
      <c r="L146" s="103">
        <f>+'4.4.1.M LDI_EMPR'!K146+'4.5.1.M L_EMPR'!L146+'4.6.1.M M_EMPR'!L146</f>
        <v>47585.731233333339</v>
      </c>
      <c r="M146" s="103">
        <f>+'4.4.1.M LDI_EMPR'!L146+'4.5.1.M L_EMPR'!M146+'4.6.1.M M_EMPR'!M146</f>
        <v>264.30681666666663</v>
      </c>
      <c r="N146" s="103"/>
      <c r="O146" s="103">
        <f>+'4.4.1.M LDI_EMPR'!N146+'4.5.1.M L_EMPR'!O146+'4.6.1.M M_EMPR'!O146</f>
        <v>19235.239133333333</v>
      </c>
      <c r="P146" s="103">
        <f>+'4.5.1.M L_EMPR'!P146+'4.6.1.M M_EMPR'!P146</f>
        <v>7.6723666666666688</v>
      </c>
      <c r="Q146" s="184">
        <f>+'4.4.1.M LDI_EMPR'!O146+'4.5.1.M L_EMPR'!Q146+'4.6.1.M M_EMPR'!Q146</f>
        <v>548196.8759000001</v>
      </c>
      <c r="R146" s="203">
        <f t="shared" si="7"/>
        <v>2809503.4228666667</v>
      </c>
      <c r="S146" s="103"/>
    </row>
    <row r="147" spans="2:19" ht="13" x14ac:dyDescent="0.3">
      <c r="B147" s="194"/>
      <c r="C147" s="198" t="s">
        <v>10</v>
      </c>
      <c r="D147" s="102">
        <f>+'4.4.1.M LDI_EMPR'!D147+'4.5.1.M L_EMPR'!D147+'4.6.1.M M_EMPR'!D147</f>
        <v>573071.00783333334</v>
      </c>
      <c r="E147" s="103">
        <f>+'4.4.1.M LDI_EMPR'!E147+'4.5.1.M L_EMPR'!E147+'4.6.1.M M_EMPR'!E147</f>
        <v>361685.58986666665</v>
      </c>
      <c r="F147" s="103">
        <f>+'4.4.1.M LDI_EMPR'!F147+'4.5.1.M L_EMPR'!F147+'4.6.1.M M_EMPR'!F147</f>
        <v>1057125.1254000003</v>
      </c>
      <c r="G147" s="103">
        <f>+'4.4.1.M LDI_EMPR'!G147+'4.5.1.M L_EMPR'!G147+'4.6.1.M M_EMPR'!G147</f>
        <v>2760.5393999999997</v>
      </c>
      <c r="H147" s="103">
        <f>+'4.4.1.M LDI_EMPR'!H147+'4.5.1.M L_EMPR'!H147+'4.6.1.M M_EMPR'!H147</f>
        <v>0</v>
      </c>
      <c r="I147" s="103"/>
      <c r="J147" s="103"/>
      <c r="K147" s="103">
        <f>+'4.4.1.M LDI_EMPR'!J147+'4.5.1.M L_EMPR'!K147+'4.6.1.M M_EMPR'!K147</f>
        <v>0</v>
      </c>
      <c r="L147" s="103">
        <f>+'4.4.1.M LDI_EMPR'!K147+'4.5.1.M L_EMPR'!L147+'4.6.1.M M_EMPR'!L147</f>
        <v>43668.193400000004</v>
      </c>
      <c r="M147" s="103">
        <f>+'4.4.1.M LDI_EMPR'!L147+'4.5.1.M L_EMPR'!M147+'4.6.1.M M_EMPR'!M147</f>
        <v>240.01724999999996</v>
      </c>
      <c r="N147" s="103"/>
      <c r="O147" s="103">
        <f>+'4.4.1.M LDI_EMPR'!N147+'4.5.1.M L_EMPR'!O147+'4.6.1.M M_EMPR'!O147</f>
        <v>18776.60945</v>
      </c>
      <c r="P147" s="103">
        <f>+'4.5.1.M L_EMPR'!P147+'4.6.1.M M_EMPR'!P147</f>
        <v>5.083400000000001</v>
      </c>
      <c r="Q147" s="184">
        <f>+'4.4.1.M LDI_EMPR'!O147+'4.5.1.M L_EMPR'!Q147+'4.6.1.M M_EMPR'!Q147</f>
        <v>498036.04153333302</v>
      </c>
      <c r="R147" s="203">
        <f t="shared" si="7"/>
        <v>2555368.2075333335</v>
      </c>
      <c r="S147" s="103"/>
    </row>
    <row r="148" spans="2:19" ht="13" x14ac:dyDescent="0.3">
      <c r="B148" s="196"/>
      <c r="C148" s="198" t="s">
        <v>11</v>
      </c>
      <c r="D148" s="102">
        <f>+'4.4.1.M LDI_EMPR'!D148+'4.5.1.M L_EMPR'!D148+'4.6.1.M M_EMPR'!D148</f>
        <v>640265.98366666667</v>
      </c>
      <c r="E148" s="103">
        <f>+'4.4.1.M LDI_EMPR'!E148+'4.5.1.M L_EMPR'!E148+'4.6.1.M M_EMPR'!E148</f>
        <v>395193.42611666664</v>
      </c>
      <c r="F148" s="103">
        <f>+'4.4.1.M LDI_EMPR'!F148+'4.5.1.M L_EMPR'!F148+'4.6.1.M M_EMPR'!F148</f>
        <v>1189387.3940000003</v>
      </c>
      <c r="G148" s="103">
        <f>+'4.4.1.M LDI_EMPR'!G148+'4.5.1.M L_EMPR'!G148+'4.6.1.M M_EMPR'!G148</f>
        <v>3038.91255</v>
      </c>
      <c r="H148" s="103">
        <f>+'4.4.1.M LDI_EMPR'!H148+'4.5.1.M L_EMPR'!H148+'4.6.1.M M_EMPR'!H148</f>
        <v>0</v>
      </c>
      <c r="I148" s="103"/>
      <c r="J148" s="103"/>
      <c r="K148" s="103">
        <f>+'4.4.1.M LDI_EMPR'!J148+'4.5.1.M L_EMPR'!K148+'4.6.1.M M_EMPR'!K148</f>
        <v>0</v>
      </c>
      <c r="L148" s="103">
        <f>+'4.4.1.M LDI_EMPR'!K148+'4.5.1.M L_EMPR'!L148+'4.6.1.M M_EMPR'!L148</f>
        <v>47719.284483333344</v>
      </c>
      <c r="M148" s="103">
        <f>+'4.4.1.M LDI_EMPR'!L148+'4.5.1.M L_EMPR'!M148+'4.6.1.M M_EMPR'!M148</f>
        <v>292.3938</v>
      </c>
      <c r="N148" s="103"/>
      <c r="O148" s="103">
        <f>+'4.4.1.M LDI_EMPR'!N148+'4.5.1.M L_EMPR'!O148+'4.6.1.M M_EMPR'!O148</f>
        <v>19847.293216666661</v>
      </c>
      <c r="P148" s="103">
        <f>+'4.5.1.M L_EMPR'!P148+'4.6.1.M M_EMPR'!P148</f>
        <v>6.9719833333333332</v>
      </c>
      <c r="Q148" s="184">
        <f>+'4.4.1.M LDI_EMPR'!O148+'4.5.1.M L_EMPR'!Q148+'4.6.1.M M_EMPR'!Q148</f>
        <v>544948.10026666673</v>
      </c>
      <c r="R148" s="203">
        <f t="shared" si="7"/>
        <v>2840699.7600833336</v>
      </c>
      <c r="S148" s="103"/>
    </row>
    <row r="149" spans="2:19" ht="13" x14ac:dyDescent="0.3">
      <c r="B149" s="194"/>
      <c r="C149" s="198" t="s">
        <v>12</v>
      </c>
      <c r="D149" s="102">
        <f>+'4.4.1.M LDI_EMPR'!D149+'4.5.1.M L_EMPR'!D149+'4.6.1.M M_EMPR'!D149</f>
        <v>567048.81951666647</v>
      </c>
      <c r="E149" s="103">
        <f>+'4.4.1.M LDI_EMPR'!E149+'4.5.1.M L_EMPR'!E149+'4.6.1.M M_EMPR'!E149</f>
        <v>371629.52619999996</v>
      </c>
      <c r="F149" s="103">
        <f>+'4.4.1.M LDI_EMPR'!F149+'4.5.1.M L_EMPR'!F149+'4.6.1.M M_EMPR'!F149</f>
        <v>1119346.2983499998</v>
      </c>
      <c r="G149" s="103">
        <f>+'4.4.1.M LDI_EMPR'!G149+'4.5.1.M L_EMPR'!G149+'4.6.1.M M_EMPR'!G149</f>
        <v>2837.3458833333329</v>
      </c>
      <c r="H149" s="103">
        <f>+'4.4.1.M LDI_EMPR'!H149+'4.5.1.M L_EMPR'!H149+'4.6.1.M M_EMPR'!H149</f>
        <v>0</v>
      </c>
      <c r="I149" s="103"/>
      <c r="J149" s="103"/>
      <c r="K149" s="103">
        <f>+'4.4.1.M LDI_EMPR'!J149+'4.5.1.M L_EMPR'!K149+'4.6.1.M M_EMPR'!K149</f>
        <v>0</v>
      </c>
      <c r="L149" s="103">
        <f>+'4.4.1.M LDI_EMPR'!K149+'4.5.1.M L_EMPR'!L149+'4.6.1.M M_EMPR'!L149</f>
        <v>45146.364383333334</v>
      </c>
      <c r="M149" s="103">
        <f>+'4.4.1.M LDI_EMPR'!L149+'4.5.1.M L_EMPR'!M149+'4.6.1.M M_EMPR'!M149</f>
        <v>272.47566666666671</v>
      </c>
      <c r="N149" s="103"/>
      <c r="O149" s="103">
        <f>+'4.4.1.M LDI_EMPR'!N149+'4.5.1.M L_EMPR'!O149+'4.6.1.M M_EMPR'!O149</f>
        <v>18009.817633333332</v>
      </c>
      <c r="P149" s="103">
        <f>+'4.5.1.M L_EMPR'!P149+'4.6.1.M M_EMPR'!P149</f>
        <v>6.2437499999999995</v>
      </c>
      <c r="Q149" s="184">
        <f>+'4.4.1.M LDI_EMPR'!O149+'4.5.1.M L_EMPR'!Q149+'4.6.1.M M_EMPR'!Q149</f>
        <v>510543.22913333349</v>
      </c>
      <c r="R149" s="203">
        <f t="shared" si="7"/>
        <v>2634840.1205166662</v>
      </c>
      <c r="S149" s="103"/>
    </row>
    <row r="150" spans="2:19" ht="13.5" thickBot="1" x14ac:dyDescent="0.35">
      <c r="B150" s="199"/>
      <c r="C150" s="200" t="s">
        <v>13</v>
      </c>
      <c r="D150" s="104">
        <f>+'4.4.1.M LDI_EMPR'!D150+'4.5.1.M L_EMPR'!D150+'4.6.1.M M_EMPR'!D150</f>
        <v>609142.10754999996</v>
      </c>
      <c r="E150" s="105">
        <f>+'4.4.1.M LDI_EMPR'!E150+'4.5.1.M L_EMPR'!E150+'4.6.1.M M_EMPR'!E150</f>
        <v>401902.96866666654</v>
      </c>
      <c r="F150" s="105">
        <f>+'4.4.1.M LDI_EMPR'!F150+'4.5.1.M L_EMPR'!F150+'4.6.1.M M_EMPR'!F150</f>
        <v>1134719.3740000003</v>
      </c>
      <c r="G150" s="105">
        <f>+'4.4.1.M LDI_EMPR'!G150+'4.5.1.M L_EMPR'!G150+'4.6.1.M M_EMPR'!G150</f>
        <v>2889.1536500000002</v>
      </c>
      <c r="H150" s="105">
        <f>+'4.4.1.M LDI_EMPR'!H150+'4.5.1.M L_EMPR'!H150+'4.6.1.M M_EMPR'!H150</f>
        <v>0</v>
      </c>
      <c r="I150" s="105"/>
      <c r="J150" s="105"/>
      <c r="K150" s="105">
        <f>+'4.4.1.M LDI_EMPR'!J150+'4.5.1.M L_EMPR'!K150+'4.6.1.M M_EMPR'!K150</f>
        <v>0</v>
      </c>
      <c r="L150" s="105">
        <f>+'4.4.1.M LDI_EMPR'!K150+'4.5.1.M L_EMPR'!L150+'4.6.1.M M_EMPR'!L150</f>
        <v>44840.274166666655</v>
      </c>
      <c r="M150" s="105">
        <f>+'4.4.1.M LDI_EMPR'!L150+'4.5.1.M L_EMPR'!M150+'4.6.1.M M_EMPR'!M150</f>
        <v>267.37091666666663</v>
      </c>
      <c r="N150" s="105"/>
      <c r="O150" s="105">
        <f>+'4.4.1.M LDI_EMPR'!N150+'4.5.1.M L_EMPR'!O150+'4.6.1.M M_EMPR'!O150</f>
        <v>19346.090083333333</v>
      </c>
      <c r="P150" s="105">
        <f>+'4.5.1.M L_EMPR'!P150+'4.6.1.M M_EMPR'!P150</f>
        <v>7.3266833333333334</v>
      </c>
      <c r="Q150" s="185">
        <f>+'4.4.1.M LDI_EMPR'!O150+'4.5.1.M L_EMPR'!Q150+'4.6.1.M M_EMPR'!Q150</f>
        <v>519332.93294999999</v>
      </c>
      <c r="R150" s="204">
        <f t="shared" si="7"/>
        <v>2732447.5986666661</v>
      </c>
      <c r="S150" s="103"/>
    </row>
    <row r="151" spans="2:19" ht="13" x14ac:dyDescent="0.3">
      <c r="B151" s="192">
        <v>2025</v>
      </c>
      <c r="C151" s="197" t="s">
        <v>2</v>
      </c>
      <c r="D151" s="100">
        <f>+'4.4.1.M LDI_EMPR'!D151+'4.5.1.M L_EMPR'!D151+'4.6.1.M M_EMPR'!D151</f>
        <v>589434.99603333313</v>
      </c>
      <c r="E151" s="101">
        <f>+'4.4.1.M LDI_EMPR'!E151+'4.5.1.M L_EMPR'!E151+'4.6.1.M M_EMPR'!E151</f>
        <v>392458.93506666663</v>
      </c>
      <c r="F151" s="101">
        <f>+'4.4.1.M LDI_EMPR'!F151+'4.5.1.M L_EMPR'!F151+'4.6.1.M M_EMPR'!F151</f>
        <v>1102807.0329499999</v>
      </c>
      <c r="G151" s="101">
        <f>+'4.4.1.M LDI_EMPR'!G151+'4.5.1.M L_EMPR'!G151+'4.6.1.M M_EMPR'!G151</f>
        <v>2760.5406833333332</v>
      </c>
      <c r="H151" s="101">
        <f>+'4.4.1.M LDI_EMPR'!H151+'4.5.1.M L_EMPR'!H151+'4.6.1.M M_EMPR'!H151</f>
        <v>0</v>
      </c>
      <c r="I151" s="101"/>
      <c r="J151" s="101"/>
      <c r="K151" s="101">
        <f>+'4.4.1.M LDI_EMPR'!J151+'4.5.1.M L_EMPR'!K151+'4.6.1.M M_EMPR'!K151</f>
        <v>0</v>
      </c>
      <c r="L151" s="101">
        <f>+'4.4.1.M LDI_EMPR'!K151+'4.5.1.M L_EMPR'!L151+'4.6.1.M M_EMPR'!L151</f>
        <v>850.03953333333322</v>
      </c>
      <c r="M151" s="101">
        <f>+'4.4.1.M LDI_EMPR'!L151+'4.5.1.M L_EMPR'!M151+'4.6.1.M M_EMPR'!M151</f>
        <v>260.53896666666662</v>
      </c>
      <c r="N151" s="101"/>
      <c r="O151" s="101">
        <f>+'4.4.1.M LDI_EMPR'!N151+'4.5.1.M L_EMPR'!O151+'4.6.1.M M_EMPR'!O151</f>
        <v>16660.847333333331</v>
      </c>
      <c r="P151" s="101">
        <f>+'4.5.1.M L_EMPR'!P151+'4.6.1.M M_EMPR'!P151</f>
        <v>5.801633333333335</v>
      </c>
      <c r="Q151" s="183">
        <f>+'4.4.1.M LDI_EMPR'!O151+'4.5.1.M L_EMPR'!Q151+'4.6.1.M M_EMPR'!Q151</f>
        <v>499405.19759999972</v>
      </c>
      <c r="R151" s="205">
        <f t="shared" si="7"/>
        <v>2604643.9297999991</v>
      </c>
      <c r="S151" s="103"/>
    </row>
    <row r="152" spans="2:19" ht="13" x14ac:dyDescent="0.3">
      <c r="B152" s="194"/>
      <c r="C152" s="198" t="s">
        <v>3</v>
      </c>
      <c r="D152" s="102">
        <f>+'4.4.1.M LDI_EMPR'!D152+'4.5.1.M L_EMPR'!D152+'4.6.1.M M_EMPR'!D152</f>
        <v>498052.56973333337</v>
      </c>
      <c r="E152" s="103">
        <f>+'4.4.1.M LDI_EMPR'!E152+'4.5.1.M L_EMPR'!E152+'4.6.1.M M_EMPR'!E152</f>
        <v>320162.50986666669</v>
      </c>
      <c r="F152" s="103">
        <f>+'4.4.1.M LDI_EMPR'!F152+'4.5.1.M L_EMPR'!F152+'4.6.1.M M_EMPR'!F152</f>
        <v>942821.64366666658</v>
      </c>
      <c r="G152" s="103">
        <f>+'4.4.1.M LDI_EMPR'!G152+'4.5.1.M L_EMPR'!G152+'4.6.1.M M_EMPR'!G152</f>
        <v>2327.4210833333332</v>
      </c>
      <c r="H152" s="103">
        <f>+'4.4.1.M LDI_EMPR'!H152+'4.5.1.M L_EMPR'!H152+'4.6.1.M M_EMPR'!H152</f>
        <v>0</v>
      </c>
      <c r="I152" s="103"/>
      <c r="J152" s="103"/>
      <c r="K152" s="103">
        <f>+'4.4.1.M LDI_EMPR'!J152+'4.5.1.M L_EMPR'!K152+'4.6.1.M M_EMPR'!K152</f>
        <v>0</v>
      </c>
      <c r="L152" s="103">
        <f>+'4.4.1.M LDI_EMPR'!K152+'4.5.1.M L_EMPR'!L152+'4.6.1.M M_EMPR'!L152</f>
        <v>36235.313833333326</v>
      </c>
      <c r="M152" s="103">
        <f>+'4.4.1.M LDI_EMPR'!L152+'4.5.1.M L_EMPR'!M152+'4.6.1.M M_EMPR'!M152</f>
        <v>205.4027833333333</v>
      </c>
      <c r="N152" s="103"/>
      <c r="O152" s="103">
        <f>+'4.4.1.M LDI_EMPR'!N152+'4.5.1.M L_EMPR'!O152+'4.6.1.M M_EMPR'!O152</f>
        <v>12390.670383333334</v>
      </c>
      <c r="P152" s="103">
        <f>+'4.5.1.M L_EMPR'!P152+'4.6.1.M M_EMPR'!P152</f>
        <v>6.9698333333333329</v>
      </c>
      <c r="Q152" s="184">
        <f>+'4.4.1.M LDI_EMPR'!O152+'4.5.1.M L_EMPR'!Q152+'4.6.1.M M_EMPR'!Q152</f>
        <v>433909.13018333347</v>
      </c>
      <c r="R152" s="203">
        <f t="shared" si="7"/>
        <v>2246111.6313666669</v>
      </c>
      <c r="S152" s="103"/>
    </row>
    <row r="153" spans="2:19" ht="13" x14ac:dyDescent="0.3">
      <c r="B153" s="194"/>
      <c r="C153" s="198" t="s">
        <v>4</v>
      </c>
      <c r="D153" s="102">
        <f>+'4.4.1.M LDI_EMPR'!D153+'4.5.1.M L_EMPR'!D153+'4.6.1.M M_EMPR'!D153</f>
        <v>593138.47865000006</v>
      </c>
      <c r="E153" s="103">
        <f>+'4.4.1.M LDI_EMPR'!E153+'4.5.1.M L_EMPR'!E153+'4.6.1.M M_EMPR'!E153</f>
        <v>406503.68935</v>
      </c>
      <c r="F153" s="103">
        <f>+'4.4.1.M LDI_EMPR'!F153+'4.5.1.M L_EMPR'!F153+'4.6.1.M M_EMPR'!F153</f>
        <v>1123538.0797666665</v>
      </c>
      <c r="G153" s="103">
        <f>+'4.4.1.M LDI_EMPR'!G153+'4.5.1.M L_EMPR'!G153+'4.6.1.M M_EMPR'!G153</f>
        <v>2540.1637999999998</v>
      </c>
      <c r="H153" s="103">
        <f>+'4.4.1.M LDI_EMPR'!H153+'4.5.1.M L_EMPR'!H153+'4.6.1.M M_EMPR'!H153</f>
        <v>0</v>
      </c>
      <c r="I153" s="103"/>
      <c r="J153" s="103"/>
      <c r="K153" s="103">
        <f>+'4.4.1.M LDI_EMPR'!J153+'4.5.1.M L_EMPR'!K153+'4.6.1.M M_EMPR'!K153</f>
        <v>0</v>
      </c>
      <c r="L153" s="103">
        <f>+'4.4.1.M LDI_EMPR'!K153+'4.5.1.M L_EMPR'!L153+'4.6.1.M M_EMPR'!L153</f>
        <v>31893.340683333332</v>
      </c>
      <c r="M153" s="103">
        <f>+'4.4.1.M LDI_EMPR'!L153+'4.5.1.M L_EMPR'!M153+'4.6.1.M M_EMPR'!M153</f>
        <v>258.30648333333329</v>
      </c>
      <c r="N153" s="103"/>
      <c r="O153" s="103">
        <f>+'4.4.1.M LDI_EMPR'!N153+'4.5.1.M L_EMPR'!O153+'4.6.1.M M_EMPR'!O153</f>
        <v>16985.241116666664</v>
      </c>
      <c r="P153" s="103">
        <f>+'4.5.1.M L_EMPR'!P153+'4.6.1.M M_EMPR'!P153</f>
        <v>8.7848333333333333</v>
      </c>
      <c r="Q153" s="184">
        <f>+'4.4.1.M LDI_EMPR'!O153+'4.5.1.M L_EMPR'!Q153+'4.6.1.M M_EMPR'!Q153</f>
        <v>504772.1508666664</v>
      </c>
      <c r="R153" s="203">
        <f t="shared" si="7"/>
        <v>2679638.2355499999</v>
      </c>
      <c r="S153" s="103"/>
    </row>
    <row r="154" spans="2:19" ht="13" x14ac:dyDescent="0.3">
      <c r="B154" s="194"/>
      <c r="C154" s="198" t="s">
        <v>5</v>
      </c>
      <c r="D154" s="102">
        <f>+'4.4.1.M LDI_EMPR'!D154+'4.5.1.M L_EMPR'!D154+'4.6.1.M M_EMPR'!D154</f>
        <v>565467.48519999988</v>
      </c>
      <c r="E154" s="103">
        <f>+'4.4.1.M LDI_EMPR'!E154+'4.5.1.M L_EMPR'!E154+'4.6.1.M M_EMPR'!E154</f>
        <v>382112.49106666661</v>
      </c>
      <c r="F154" s="103">
        <f>+'4.4.1.M LDI_EMPR'!F154+'4.5.1.M L_EMPR'!F154+'4.6.1.M M_EMPR'!F154</f>
        <v>1078480.7747833331</v>
      </c>
      <c r="G154" s="103">
        <f>+'4.4.1.M LDI_EMPR'!G154+'4.5.1.M L_EMPR'!G154+'4.6.1.M M_EMPR'!G154</f>
        <v>0</v>
      </c>
      <c r="H154" s="103">
        <f>+'4.4.1.M LDI_EMPR'!H154+'4.5.1.M L_EMPR'!H154+'4.6.1.M M_EMPR'!H154</f>
        <v>0</v>
      </c>
      <c r="I154" s="103"/>
      <c r="J154" s="103"/>
      <c r="K154" s="103">
        <f>+'4.4.1.M LDI_EMPR'!J154+'4.5.1.M L_EMPR'!K154+'4.6.1.M M_EMPR'!K154</f>
        <v>0</v>
      </c>
      <c r="L154" s="103">
        <f>+'4.4.1.M LDI_EMPR'!K154+'4.5.1.M L_EMPR'!L154+'4.6.1.M M_EMPR'!L154</f>
        <v>35070.91841666666</v>
      </c>
      <c r="M154" s="103">
        <f>+'4.4.1.M LDI_EMPR'!L154+'4.5.1.M L_EMPR'!M154+'4.6.1.M M_EMPR'!M154</f>
        <v>251.00945000000007</v>
      </c>
      <c r="N154" s="103"/>
      <c r="O154" s="103">
        <f>+'4.4.1.M LDI_EMPR'!N154+'4.5.1.M L_EMPR'!O154+'4.6.1.M M_EMPR'!O154</f>
        <v>0</v>
      </c>
      <c r="P154" s="103">
        <f>+'4.5.1.M L_EMPR'!P154+'4.6.1.M M_EMPR'!P154</f>
        <v>8.2260000000000009</v>
      </c>
      <c r="Q154" s="184">
        <f>+'4.4.1.M LDI_EMPR'!O154+'4.5.1.M L_EMPR'!Q154+'4.6.1.M M_EMPR'!Q154</f>
        <v>483959.54313333344</v>
      </c>
      <c r="R154" s="203">
        <f t="shared" ref="R154:R156" si="8">SUM(D154:Q154)</f>
        <v>2545350.4480499998</v>
      </c>
      <c r="S154" s="103"/>
    </row>
    <row r="155" spans="2:19" ht="13" x14ac:dyDescent="0.3">
      <c r="B155" s="194"/>
      <c r="C155" s="198" t="s">
        <v>6</v>
      </c>
      <c r="D155" s="102">
        <f>+'4.4.1.M LDI_EMPR'!D155+'4.5.1.M L_EMPR'!D155+'4.6.1.M M_EMPR'!D155</f>
        <v>559364.69205000019</v>
      </c>
      <c r="E155" s="103">
        <f>+'4.4.1.M LDI_EMPR'!E155+'4.5.1.M L_EMPR'!E155+'4.6.1.M M_EMPR'!E155</f>
        <v>392243.69009999995</v>
      </c>
      <c r="F155" s="103">
        <f>+'4.4.1.M LDI_EMPR'!F155+'4.5.1.M L_EMPR'!F155+'4.6.1.M M_EMPR'!F155</f>
        <v>1067777.4190666666</v>
      </c>
      <c r="G155" s="103">
        <f>+'4.4.1.M LDI_EMPR'!G155+'4.5.1.M L_EMPR'!G155+'4.6.1.M M_EMPR'!G155</f>
        <v>0</v>
      </c>
      <c r="H155" s="103">
        <f>+'4.4.1.M LDI_EMPR'!H155+'4.5.1.M L_EMPR'!H155+'4.6.1.M M_EMPR'!H155</f>
        <v>0</v>
      </c>
      <c r="I155" s="103"/>
      <c r="J155" s="103"/>
      <c r="K155" s="103">
        <f>+'4.4.1.M LDI_EMPR'!J155+'4.5.1.M L_EMPR'!K155+'4.6.1.M M_EMPR'!K155</f>
        <v>0</v>
      </c>
      <c r="L155" s="103">
        <f>+'4.4.1.M LDI_EMPR'!K155+'4.5.1.M L_EMPR'!L155+'4.6.1.M M_EMPR'!L155</f>
        <v>35205.955183333332</v>
      </c>
      <c r="M155" s="103">
        <f>+'4.4.1.M LDI_EMPR'!L155+'4.5.1.M L_EMPR'!M155+'4.6.1.M M_EMPR'!M155</f>
        <v>233.47714999999999</v>
      </c>
      <c r="N155" s="103"/>
      <c r="O155" s="103">
        <f>+'4.4.1.M LDI_EMPR'!N155+'4.5.1.M L_EMPR'!O155+'4.6.1.M M_EMPR'!O155</f>
        <v>0</v>
      </c>
      <c r="P155" s="103">
        <f>+'4.5.1.M L_EMPR'!P155+'4.6.1.M M_EMPR'!P155</f>
        <v>7.5351166666666654</v>
      </c>
      <c r="Q155" s="184">
        <f>+'4.4.1.M LDI_EMPR'!O155+'4.5.1.M L_EMPR'!Q155+'4.6.1.M M_EMPR'!Q155</f>
        <v>483740.57551666652</v>
      </c>
      <c r="R155" s="203">
        <f t="shared" si="8"/>
        <v>2538573.3441833332</v>
      </c>
      <c r="S155" s="103"/>
    </row>
    <row r="156" spans="2:19" ht="13.5" thickBot="1" x14ac:dyDescent="0.35">
      <c r="B156" s="199"/>
      <c r="C156" s="200" t="s">
        <v>7</v>
      </c>
      <c r="D156" s="104">
        <f>+'4.4.1.M LDI_EMPR'!D156+'4.5.1.M L_EMPR'!D156+'4.6.1.M M_EMPR'!D156</f>
        <v>534763.50613333331</v>
      </c>
      <c r="E156" s="105">
        <f>+'4.4.1.M LDI_EMPR'!E156+'4.5.1.M L_EMPR'!E156+'4.6.1.M M_EMPR'!E156</f>
        <v>365233.66975000006</v>
      </c>
      <c r="F156" s="105">
        <f>+'4.4.1.M LDI_EMPR'!F156+'4.5.1.M L_EMPR'!F156+'4.6.1.M M_EMPR'!F156</f>
        <v>1022762.9388333329</v>
      </c>
      <c r="G156" s="105">
        <f>+'4.4.1.M LDI_EMPR'!G156+'4.5.1.M L_EMPR'!G156+'4.6.1.M M_EMPR'!G156</f>
        <v>0</v>
      </c>
      <c r="H156" s="105">
        <f>+'4.4.1.M LDI_EMPR'!H156+'4.5.1.M L_EMPR'!H156+'4.6.1.M M_EMPR'!H156</f>
        <v>0</v>
      </c>
      <c r="I156" s="105"/>
      <c r="J156" s="105"/>
      <c r="K156" s="105">
        <f>+'4.4.1.M LDI_EMPR'!J156+'4.5.1.M L_EMPR'!K156+'4.6.1.M M_EMPR'!K156</f>
        <v>0</v>
      </c>
      <c r="L156" s="105">
        <f>+'4.4.1.M LDI_EMPR'!K156+'4.5.1.M L_EMPR'!L156+'4.6.1.M M_EMPR'!L156</f>
        <v>35435.815000000002</v>
      </c>
      <c r="M156" s="105">
        <f>+'4.4.1.M LDI_EMPR'!L156+'4.5.1.M L_EMPR'!M156+'4.6.1.M M_EMPR'!M156</f>
        <v>229.89093333333332</v>
      </c>
      <c r="N156" s="105"/>
      <c r="O156" s="105">
        <f>+'4.4.1.M LDI_EMPR'!N156+'4.5.1.M L_EMPR'!O156+'4.6.1.M M_EMPR'!O156</f>
        <v>0</v>
      </c>
      <c r="P156" s="105">
        <f>+'4.5.1.M L_EMPR'!P156+'4.6.1.M M_EMPR'!P156</f>
        <v>4.3049333333333344</v>
      </c>
      <c r="Q156" s="185">
        <f>+'4.4.1.M LDI_EMPR'!O156+'4.5.1.M L_EMPR'!Q156+'4.6.1.M M_EMPR'!Q156</f>
        <v>461181.27948333311</v>
      </c>
      <c r="R156" s="204">
        <f t="shared" si="8"/>
        <v>2419611.4050666662</v>
      </c>
      <c r="S156" s="103"/>
    </row>
    <row r="157" spans="2:19" ht="13" thickBot="1" x14ac:dyDescent="0.3"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</row>
    <row r="158" spans="2:19" ht="15" thickBot="1" x14ac:dyDescent="0.4">
      <c r="B158" s="158" t="str">
        <f>VAR</f>
        <v>VAR. ACUM. Q2.2024-Q2.2025</v>
      </c>
      <c r="C158" s="159"/>
      <c r="D158" s="170">
        <f>+SUM(D151:D156)/SUM(D139:D144)-1</f>
        <v>-8.682910122942844E-2</v>
      </c>
      <c r="E158" s="173">
        <f t="shared" ref="E158:G158" si="9">+SUM(E151:E156)/SUM(E139:E144)-1</f>
        <v>-1.599250170785349E-2</v>
      </c>
      <c r="F158" s="173">
        <f t="shared" si="9"/>
        <v>-7.0902205280210295E-2</v>
      </c>
      <c r="G158" s="173">
        <f t="shared" si="9"/>
        <v>-0.62011736191600897</v>
      </c>
      <c r="H158" s="173"/>
      <c r="I158" s="173"/>
      <c r="J158" s="173"/>
      <c r="K158" s="173"/>
      <c r="L158" s="173">
        <f t="shared" ref="L158:M158" si="10">+SUM(L151:L156)/SUM(L139:L144)-1</f>
        <v>-0.66483842733859855</v>
      </c>
      <c r="M158" s="173">
        <f t="shared" si="10"/>
        <v>-0.16862849080977027</v>
      </c>
      <c r="N158" s="173"/>
      <c r="O158" s="173">
        <f t="shared" ref="O158:R158" si="11">+SUM(O151:O156)/SUM(O139:O144)-1</f>
        <v>-0.34645664223398231</v>
      </c>
      <c r="P158" s="173">
        <f t="shared" si="11"/>
        <v>-0.85921238364973718</v>
      </c>
      <c r="Q158" s="173">
        <f t="shared" si="11"/>
        <v>-0.12355286156257028</v>
      </c>
      <c r="R158" s="174">
        <f t="shared" si="11"/>
        <v>-9.7604067944356943E-2</v>
      </c>
    </row>
    <row r="159" spans="2:19" ht="15" thickBot="1" x14ac:dyDescent="0.4">
      <c r="B159" s="172" t="str">
        <f>"PART. MERCADO ACUM-Q"&amp;RIGHT(VAR,6)</f>
        <v>PART. MERCADO ACUM-Q2.2025</v>
      </c>
      <c r="C159" s="159"/>
      <c r="D159" s="170">
        <f>SUM(D151:D156)/SUM($R$151:$R$156)</f>
        <v>0.22217889476060254</v>
      </c>
      <c r="E159" s="173">
        <f t="shared" ref="E159:G159" si="12">SUM(E151:E156)/SUM($R$151:$R$156)</f>
        <v>0.15024116357732853</v>
      </c>
      <c r="F159" s="173">
        <f t="shared" si="12"/>
        <v>0.4215922458852368</v>
      </c>
      <c r="G159" s="173">
        <f t="shared" si="12"/>
        <v>5.0739401321521298E-4</v>
      </c>
      <c r="H159" s="176"/>
      <c r="I159" s="173"/>
      <c r="J159" s="176"/>
      <c r="K159" s="175"/>
      <c r="L159" s="175">
        <f t="shared" ref="L159:M159" si="13">SUM(L151:L156)/SUM($R$151:$R$156)</f>
        <v>1.1619808948114973E-2</v>
      </c>
      <c r="M159" s="175">
        <f t="shared" si="13"/>
        <v>9.569193570351592E-5</v>
      </c>
      <c r="N159" s="173"/>
      <c r="O159" s="176">
        <f t="shared" ref="O159:R159" si="14">SUM(O151:O156)/SUM($R$151:$R$156)</f>
        <v>3.0621907853665823E-3</v>
      </c>
      <c r="P159" s="176">
        <f t="shared" si="14"/>
        <v>2.7685610339496231E-6</v>
      </c>
      <c r="Q159" s="175">
        <f t="shared" si="14"/>
        <v>0.19069984153339781</v>
      </c>
      <c r="R159" s="174">
        <f t="shared" si="14"/>
        <v>1</v>
      </c>
    </row>
    <row r="160" spans="2:19" ht="12.5" x14ac:dyDescent="0.25"/>
    <row r="161" spans="14:16" ht="12.5" x14ac:dyDescent="0.25"/>
    <row r="162" spans="14:16" ht="12.5" x14ac:dyDescent="0.25">
      <c r="N162" s="103"/>
      <c r="O162" s="103"/>
      <c r="P162" s="103"/>
    </row>
    <row r="163" spans="14:16" ht="12.5" x14ac:dyDescent="0.25"/>
    <row r="164" spans="14:16" ht="12.5" x14ac:dyDescent="0.25"/>
    <row r="165" spans="14:16" ht="12.5" x14ac:dyDescent="0.25"/>
    <row r="166" spans="14:16" ht="12.5" x14ac:dyDescent="0.25"/>
    <row r="167" spans="14:16" ht="12.5" x14ac:dyDescent="0.25"/>
    <row r="168" spans="14:16" ht="12.5" x14ac:dyDescent="0.25"/>
    <row r="169" spans="14:16" ht="12.5" x14ac:dyDescent="0.25"/>
    <row r="170" spans="14:16" ht="12.5" x14ac:dyDescent="0.25"/>
    <row r="171" spans="14:16" ht="12.5" x14ac:dyDescent="0.25"/>
    <row r="172" spans="14:16" ht="12.5" x14ac:dyDescent="0.25"/>
    <row r="173" spans="14:16" ht="12.5" x14ac:dyDescent="0.25"/>
    <row r="174" spans="14:16" ht="12.5" hidden="1" x14ac:dyDescent="0.25"/>
    <row r="175" spans="14:16" ht="12.5" hidden="1" x14ac:dyDescent="0.25"/>
    <row r="176" spans="14:16" ht="12.5" hidden="1" x14ac:dyDescent="0.25"/>
    <row r="177" ht="12.5" hidden="1" x14ac:dyDescent="0.25"/>
  </sheetData>
  <phoneticPr fontId="21" type="noConversion"/>
  <pageMargins left="0.7" right="0.7" top="0.75" bottom="0.75" header="0.3" footer="0.3"/>
  <pageSetup scale="3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W386"/>
  <sheetViews>
    <sheetView showGridLines="0" topLeftCell="A203" zoomScaleNormal="100" zoomScaleSheetLayoutView="100" workbookViewId="0">
      <selection activeCell="J215" sqref="J215"/>
    </sheetView>
  </sheetViews>
  <sheetFormatPr baseColWidth="10" defaultColWidth="0" defaultRowHeight="12.5" zeroHeight="1" x14ac:dyDescent="0.25"/>
  <cols>
    <col min="1" max="1" width="20.453125" style="63" customWidth="1"/>
    <col min="2" max="2" width="6.81640625" style="63" customWidth="1"/>
    <col min="3" max="3" width="19.1796875" style="63" customWidth="1"/>
    <col min="4" max="4" width="8" style="63" customWidth="1"/>
    <col min="5" max="10" width="17.7265625" style="63" customWidth="1"/>
    <col min="11" max="16384" width="0" style="63" hidden="1"/>
  </cols>
  <sheetData>
    <row r="1" spans="1:23" ht="33.75" customHeight="1" x14ac:dyDescent="0.25">
      <c r="A1" s="59"/>
      <c r="B1" s="59"/>
      <c r="C1" s="59"/>
      <c r="D1" s="59"/>
      <c r="E1" s="59"/>
      <c r="F1" s="59"/>
      <c r="G1" s="59"/>
      <c r="H1" s="59"/>
      <c r="I1" s="59"/>
      <c r="J1" s="62"/>
    </row>
    <row r="2" spans="1:23" s="67" customFormat="1" ht="14" x14ac:dyDescent="0.3">
      <c r="A2" s="64"/>
      <c r="B2" s="65" t="s">
        <v>39</v>
      </c>
      <c r="C2" s="78"/>
      <c r="D2" s="64"/>
      <c r="E2" s="66"/>
      <c r="F2" s="64"/>
      <c r="G2" s="64"/>
      <c r="H2" s="64"/>
      <c r="I2" s="64"/>
      <c r="J2" s="62"/>
    </row>
    <row r="3" spans="1:23" s="67" customFormat="1" ht="14" x14ac:dyDescent="0.3">
      <c r="A3" s="64"/>
      <c r="B3" s="65" t="s">
        <v>40</v>
      </c>
      <c r="C3" s="78"/>
      <c r="D3" s="64"/>
      <c r="E3" s="66"/>
      <c r="F3" s="64"/>
      <c r="G3" s="64"/>
      <c r="H3" s="64"/>
      <c r="I3" s="64"/>
      <c r="J3" s="62"/>
    </row>
    <row r="4" spans="1:23" ht="28.5" customHeight="1" thickBot="1" x14ac:dyDescent="0.3">
      <c r="A4" s="59"/>
      <c r="B4" s="59"/>
      <c r="C4" s="77" t="s">
        <v>18</v>
      </c>
      <c r="D4" s="59"/>
      <c r="E4" s="59"/>
      <c r="F4" s="59"/>
      <c r="G4" s="59"/>
      <c r="H4" s="59"/>
      <c r="I4" s="59"/>
      <c r="J4" s="62"/>
      <c r="R4" s="68"/>
    </row>
    <row r="5" spans="1:23" ht="23.5" thickBot="1" x14ac:dyDescent="0.3">
      <c r="A5" s="59"/>
      <c r="B5" s="62"/>
      <c r="C5" s="219" t="s">
        <v>14</v>
      </c>
      <c r="D5" s="220"/>
      <c r="E5" s="168" t="s">
        <v>20</v>
      </c>
      <c r="F5" s="169" t="s">
        <v>22</v>
      </c>
      <c r="G5" s="169" t="s">
        <v>21</v>
      </c>
      <c r="H5" s="169" t="s">
        <v>23</v>
      </c>
      <c r="I5" s="62"/>
      <c r="J5" s="62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</row>
    <row r="6" spans="1:23" x14ac:dyDescent="0.25">
      <c r="A6" s="59"/>
      <c r="B6" s="70"/>
      <c r="C6" s="217">
        <v>2000</v>
      </c>
      <c r="D6" s="218"/>
      <c r="E6" s="122">
        <v>43231</v>
      </c>
      <c r="F6" s="123">
        <v>32604</v>
      </c>
      <c r="G6" s="124">
        <v>37498</v>
      </c>
      <c r="H6" s="123">
        <v>8006</v>
      </c>
      <c r="I6" s="70"/>
      <c r="J6" s="62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</row>
    <row r="7" spans="1:23" x14ac:dyDescent="0.25">
      <c r="A7" s="59"/>
      <c r="B7" s="70"/>
      <c r="C7" s="217">
        <v>2001</v>
      </c>
      <c r="D7" s="218"/>
      <c r="E7" s="122">
        <v>58458</v>
      </c>
      <c r="F7" s="123">
        <v>66965</v>
      </c>
      <c r="G7" s="124">
        <v>103107</v>
      </c>
      <c r="H7" s="123">
        <v>21304</v>
      </c>
      <c r="I7" s="70"/>
      <c r="J7" s="62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spans="1:23" x14ac:dyDescent="0.25">
      <c r="A8" s="59"/>
      <c r="B8" s="70"/>
      <c r="C8" s="217">
        <v>2002</v>
      </c>
      <c r="D8" s="218"/>
      <c r="E8" s="122">
        <v>70020</v>
      </c>
      <c r="F8" s="123">
        <v>86264</v>
      </c>
      <c r="G8" s="124">
        <v>142805</v>
      </c>
      <c r="H8" s="123">
        <v>51911</v>
      </c>
      <c r="I8" s="70"/>
      <c r="J8" s="62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</row>
    <row r="9" spans="1:23" x14ac:dyDescent="0.25">
      <c r="A9" s="59"/>
      <c r="B9" s="70"/>
      <c r="C9" s="217">
        <v>2003</v>
      </c>
      <c r="D9" s="218"/>
      <c r="E9" s="122">
        <v>78581</v>
      </c>
      <c r="F9" s="123">
        <v>83869</v>
      </c>
      <c r="G9" s="124">
        <v>159501</v>
      </c>
      <c r="H9" s="123">
        <v>59430</v>
      </c>
      <c r="I9" s="70"/>
      <c r="J9" s="62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</row>
    <row r="10" spans="1:23" x14ac:dyDescent="0.25">
      <c r="A10" s="59"/>
      <c r="B10" s="70"/>
      <c r="C10" s="217">
        <v>2004</v>
      </c>
      <c r="D10" s="218"/>
      <c r="E10" s="122">
        <v>77436</v>
      </c>
      <c r="F10" s="123">
        <v>96450</v>
      </c>
      <c r="G10" s="124">
        <v>167962</v>
      </c>
      <c r="H10" s="123">
        <v>89761</v>
      </c>
      <c r="I10" s="70"/>
      <c r="J10" s="62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</row>
    <row r="11" spans="1:23" x14ac:dyDescent="0.25">
      <c r="A11" s="59"/>
      <c r="B11" s="70"/>
      <c r="C11" s="217">
        <v>2005</v>
      </c>
      <c r="D11" s="218"/>
      <c r="E11" s="122">
        <v>66618</v>
      </c>
      <c r="F11" s="123">
        <v>105958</v>
      </c>
      <c r="G11" s="124">
        <v>146570</v>
      </c>
      <c r="H11" s="123">
        <v>62380</v>
      </c>
      <c r="I11" s="70"/>
      <c r="J11" s="62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</row>
    <row r="12" spans="1:23" x14ac:dyDescent="0.25">
      <c r="A12" s="59"/>
      <c r="B12" s="70"/>
      <c r="C12" s="217">
        <v>2006</v>
      </c>
      <c r="D12" s="218"/>
      <c r="E12" s="122">
        <v>67208.134718333327</v>
      </c>
      <c r="F12" s="123">
        <v>114566.64927350005</v>
      </c>
      <c r="G12" s="124">
        <v>127168.81700000017</v>
      </c>
      <c r="H12" s="123">
        <v>52843.505000000019</v>
      </c>
      <c r="I12" s="70"/>
      <c r="J12" s="62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</row>
    <row r="13" spans="1:23" x14ac:dyDescent="0.25">
      <c r="A13" s="59"/>
      <c r="B13" s="70"/>
      <c r="C13" s="217">
        <v>2007</v>
      </c>
      <c r="D13" s="218"/>
      <c r="E13" s="125">
        <v>51547.957033333398</v>
      </c>
      <c r="F13" s="126">
        <v>98663.406816666728</v>
      </c>
      <c r="G13" s="127">
        <v>87168.425000000265</v>
      </c>
      <c r="H13" s="126">
        <v>41310.703000000052</v>
      </c>
      <c r="I13" s="70"/>
      <c r="J13" s="62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</row>
    <row r="14" spans="1:23" x14ac:dyDescent="0.25">
      <c r="A14" s="59"/>
      <c r="B14" s="70"/>
      <c r="C14" s="217">
        <v>2008</v>
      </c>
      <c r="D14" s="218"/>
      <c r="E14" s="125">
        <v>49401.701100000064</v>
      </c>
      <c r="F14" s="126">
        <v>104677.96218333344</v>
      </c>
      <c r="G14" s="127">
        <v>63818.634000000166</v>
      </c>
      <c r="H14" s="126">
        <v>38764.382000000041</v>
      </c>
      <c r="I14" s="70"/>
      <c r="J14" s="62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</row>
    <row r="15" spans="1:23" ht="13" thickBot="1" x14ac:dyDescent="0.3">
      <c r="A15" s="59"/>
      <c r="B15" s="70"/>
      <c r="C15" s="217">
        <v>2009</v>
      </c>
      <c r="D15" s="218"/>
      <c r="E15" s="125">
        <v>55278.406000000046</v>
      </c>
      <c r="F15" s="126">
        <v>101010.06300000007</v>
      </c>
      <c r="G15" s="127">
        <v>48569.673000000083</v>
      </c>
      <c r="H15" s="126">
        <v>40734.539000000033</v>
      </c>
      <c r="I15" s="70"/>
      <c r="J15" s="62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</row>
    <row r="16" spans="1:23" ht="23.5" thickBot="1" x14ac:dyDescent="0.3">
      <c r="A16" s="59"/>
      <c r="B16" s="62"/>
      <c r="C16" s="167" t="s">
        <v>0</v>
      </c>
      <c r="D16" s="167" t="s">
        <v>1</v>
      </c>
      <c r="E16" s="168" t="s">
        <v>20</v>
      </c>
      <c r="F16" s="169" t="s">
        <v>22</v>
      </c>
      <c r="G16" s="169" t="s">
        <v>21</v>
      </c>
      <c r="H16" s="169" t="s">
        <v>23</v>
      </c>
      <c r="I16" s="62"/>
      <c r="J16" s="62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</row>
    <row r="17" spans="1:23" x14ac:dyDescent="0.25">
      <c r="A17" s="59"/>
      <c r="B17" s="73"/>
      <c r="C17" s="75">
        <v>2010</v>
      </c>
      <c r="D17" s="82" t="s">
        <v>2</v>
      </c>
      <c r="E17" s="122">
        <v>5121.3705500000087</v>
      </c>
      <c r="F17" s="123">
        <v>9278.9139666666651</v>
      </c>
      <c r="G17" s="124">
        <v>4175.6660000000047</v>
      </c>
      <c r="H17" s="123">
        <v>3462.7659999999992</v>
      </c>
      <c r="I17" s="73"/>
      <c r="J17" s="6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</row>
    <row r="18" spans="1:23" x14ac:dyDescent="0.25">
      <c r="A18" s="59"/>
      <c r="B18" s="73"/>
      <c r="C18" s="75"/>
      <c r="D18" s="82" t="s">
        <v>19</v>
      </c>
      <c r="E18" s="122">
        <v>4934.2703833333399</v>
      </c>
      <c r="F18" s="123">
        <v>9126.6357000000062</v>
      </c>
      <c r="G18" s="124">
        <v>4009.8630000000067</v>
      </c>
      <c r="H18" s="123">
        <v>3352.6339999999996</v>
      </c>
      <c r="I18" s="73"/>
      <c r="J18" s="6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</row>
    <row r="19" spans="1:23" x14ac:dyDescent="0.25">
      <c r="A19" s="59"/>
      <c r="B19" s="73"/>
      <c r="C19" s="75"/>
      <c r="D19" s="82" t="s">
        <v>4</v>
      </c>
      <c r="E19" s="122">
        <v>5710.1898500000025</v>
      </c>
      <c r="F19" s="123">
        <v>12418.64805</v>
      </c>
      <c r="G19" s="124">
        <v>4168.2980000000016</v>
      </c>
      <c r="H19" s="123">
        <v>4053.4429999999979</v>
      </c>
      <c r="I19" s="73"/>
      <c r="J19" s="6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</row>
    <row r="20" spans="1:23" x14ac:dyDescent="0.25">
      <c r="A20" s="59"/>
      <c r="B20" s="73"/>
      <c r="C20" s="75"/>
      <c r="D20" s="82" t="s">
        <v>5</v>
      </c>
      <c r="E20" s="122">
        <v>4978.8883500000138</v>
      </c>
      <c r="F20" s="123">
        <v>8765.8428333333413</v>
      </c>
      <c r="G20" s="124">
        <v>3873.8660000000013</v>
      </c>
      <c r="H20" s="123">
        <v>3356.8250000000025</v>
      </c>
      <c r="I20" s="73"/>
      <c r="J20" s="6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</row>
    <row r="21" spans="1:23" x14ac:dyDescent="0.25">
      <c r="A21" s="59"/>
      <c r="B21" s="73"/>
      <c r="C21" s="75"/>
      <c r="D21" s="82" t="s">
        <v>6</v>
      </c>
      <c r="E21" s="122">
        <v>5102.179483333337</v>
      </c>
      <c r="F21" s="123">
        <v>8903.4660500000082</v>
      </c>
      <c r="G21" s="124">
        <v>4111.3079999999954</v>
      </c>
      <c r="H21" s="123">
        <v>3353.1769999999979</v>
      </c>
      <c r="I21" s="73"/>
      <c r="J21" s="6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</row>
    <row r="22" spans="1:23" x14ac:dyDescent="0.25">
      <c r="A22" s="59"/>
      <c r="B22" s="73"/>
      <c r="C22" s="75"/>
      <c r="D22" s="82" t="s">
        <v>7</v>
      </c>
      <c r="E22" s="122">
        <v>4776.4260833333383</v>
      </c>
      <c r="F22" s="123">
        <v>8311.044816666672</v>
      </c>
      <c r="G22" s="124">
        <v>3804.4180000000133</v>
      </c>
      <c r="H22" s="123">
        <v>3291.6729999999984</v>
      </c>
      <c r="I22" s="73"/>
      <c r="J22" s="6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</row>
    <row r="23" spans="1:23" x14ac:dyDescent="0.25">
      <c r="A23" s="59"/>
      <c r="B23" s="73"/>
      <c r="C23" s="75"/>
      <c r="D23" s="82" t="s">
        <v>8</v>
      </c>
      <c r="E23" s="122">
        <v>4887.544333333346</v>
      </c>
      <c r="F23" s="123">
        <v>8228.5012333333452</v>
      </c>
      <c r="G23" s="124">
        <v>3903.1470000000145</v>
      </c>
      <c r="H23" s="123">
        <v>3212.8530000000064</v>
      </c>
      <c r="I23" s="73"/>
      <c r="J23" s="6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</row>
    <row r="24" spans="1:23" x14ac:dyDescent="0.25">
      <c r="A24" s="59"/>
      <c r="B24" s="73"/>
      <c r="C24" s="75"/>
      <c r="D24" s="82" t="s">
        <v>9</v>
      </c>
      <c r="E24" s="122">
        <v>5103.1606166666761</v>
      </c>
      <c r="F24" s="123">
        <v>7963.8155166666738</v>
      </c>
      <c r="G24" s="124">
        <v>4023.8170000000105</v>
      </c>
      <c r="H24" s="123">
        <v>3136.2200000000025</v>
      </c>
      <c r="I24" s="73"/>
      <c r="J24" s="6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</row>
    <row r="25" spans="1:23" x14ac:dyDescent="0.25">
      <c r="A25" s="59"/>
      <c r="B25" s="73"/>
      <c r="C25" s="75"/>
      <c r="D25" s="82" t="s">
        <v>10</v>
      </c>
      <c r="E25" s="122">
        <v>5063.4775000000045</v>
      </c>
      <c r="F25" s="123">
        <v>8083.1133166666677</v>
      </c>
      <c r="G25" s="124">
        <v>3827.7690000000025</v>
      </c>
      <c r="H25" s="123">
        <v>3282.720000000003</v>
      </c>
      <c r="I25" s="73"/>
      <c r="J25" s="6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</row>
    <row r="26" spans="1:23" x14ac:dyDescent="0.25">
      <c r="A26" s="59"/>
      <c r="B26" s="73"/>
      <c r="C26" s="75"/>
      <c r="D26" s="82" t="s">
        <v>11</v>
      </c>
      <c r="E26" s="122">
        <v>5770.5165333333343</v>
      </c>
      <c r="F26" s="123">
        <v>8973.0819166666661</v>
      </c>
      <c r="G26" s="124">
        <v>4591.9230000000025</v>
      </c>
      <c r="H26" s="123">
        <v>3607.5250000000019</v>
      </c>
      <c r="I26" s="73"/>
      <c r="J26" s="6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</row>
    <row r="27" spans="1:23" x14ac:dyDescent="0.25">
      <c r="A27" s="59"/>
      <c r="B27" s="73"/>
      <c r="C27" s="75"/>
      <c r="D27" s="82" t="s">
        <v>12</v>
      </c>
      <c r="E27" s="122">
        <v>5632.2855000000009</v>
      </c>
      <c r="F27" s="123">
        <v>8678.3330166666728</v>
      </c>
      <c r="G27" s="124">
        <v>4260.7310000000007</v>
      </c>
      <c r="H27" s="123">
        <v>3604.6330000000025</v>
      </c>
      <c r="I27" s="73"/>
      <c r="J27" s="6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</row>
    <row r="28" spans="1:23" x14ac:dyDescent="0.25">
      <c r="A28" s="59"/>
      <c r="B28" s="73"/>
      <c r="C28" s="75"/>
      <c r="D28" s="82" t="s">
        <v>13</v>
      </c>
      <c r="E28" s="122">
        <v>6264.4194333333389</v>
      </c>
      <c r="F28" s="123">
        <v>8087.9462000000003</v>
      </c>
      <c r="G28" s="124">
        <v>4148.0110000000086</v>
      </c>
      <c r="H28" s="123">
        <v>3364.322000000001</v>
      </c>
      <c r="I28" s="73"/>
      <c r="J28" s="6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</row>
    <row r="29" spans="1:23" ht="13" thickBot="1" x14ac:dyDescent="0.3">
      <c r="A29" s="59"/>
      <c r="B29" s="73"/>
      <c r="C29" s="60" t="s">
        <v>35</v>
      </c>
      <c r="D29" s="83"/>
      <c r="E29" s="128">
        <f>SUM(E17:E28)</f>
        <v>63344.728616666733</v>
      </c>
      <c r="F29" s="129">
        <f>SUM(F17:F28)</f>
        <v>106819.34261666672</v>
      </c>
      <c r="G29" s="130">
        <f>SUM(G17:G28)</f>
        <v>48898.817000000061</v>
      </c>
      <c r="H29" s="129">
        <f>SUM(H17:H28)</f>
        <v>41078.791000000012</v>
      </c>
      <c r="I29" s="73"/>
      <c r="J29" s="6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</row>
    <row r="30" spans="1:23" x14ac:dyDescent="0.25">
      <c r="A30" s="59"/>
      <c r="B30" s="73"/>
      <c r="C30" s="75">
        <v>2011</v>
      </c>
      <c r="D30" s="82" t="s">
        <v>2</v>
      </c>
      <c r="E30" s="122">
        <v>6644.4194833333349</v>
      </c>
      <c r="F30" s="123">
        <v>8925.5079333333324</v>
      </c>
      <c r="G30" s="124">
        <v>4492.5830000000105</v>
      </c>
      <c r="H30" s="123">
        <v>3677.0749999999994</v>
      </c>
      <c r="I30" s="73"/>
      <c r="J30" s="6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</row>
    <row r="31" spans="1:23" x14ac:dyDescent="0.25">
      <c r="A31" s="59"/>
      <c r="B31" s="73"/>
      <c r="C31" s="75"/>
      <c r="D31" s="82" t="s">
        <v>3</v>
      </c>
      <c r="E31" s="122">
        <v>6205.6624833333426</v>
      </c>
      <c r="F31" s="123">
        <v>8409.953183333344</v>
      </c>
      <c r="G31" s="124">
        <v>4018.4079999999985</v>
      </c>
      <c r="H31" s="123">
        <v>3552.0179999999973</v>
      </c>
      <c r="I31" s="73"/>
      <c r="J31" s="6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</row>
    <row r="32" spans="1:23" x14ac:dyDescent="0.25">
      <c r="A32" s="59"/>
      <c r="B32" s="73"/>
      <c r="C32" s="75"/>
      <c r="D32" s="82" t="s">
        <v>4</v>
      </c>
      <c r="E32" s="122">
        <v>7101.5112833333324</v>
      </c>
      <c r="F32" s="123">
        <v>8678.50831666667</v>
      </c>
      <c r="G32" s="124">
        <v>4439.2840000000006</v>
      </c>
      <c r="H32" s="123">
        <v>3906.396000000002</v>
      </c>
      <c r="I32" s="73"/>
      <c r="J32" s="6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</row>
    <row r="33" spans="1:23" x14ac:dyDescent="0.25">
      <c r="A33" s="59"/>
      <c r="B33" s="73"/>
      <c r="C33" s="75"/>
      <c r="D33" s="82" t="s">
        <v>5</v>
      </c>
      <c r="E33" s="122">
        <v>5572.6821166666723</v>
      </c>
      <c r="F33" s="123">
        <v>7212.6395166666671</v>
      </c>
      <c r="G33" s="124">
        <v>3594.6640000000002</v>
      </c>
      <c r="H33" s="123">
        <v>3107.030999999999</v>
      </c>
      <c r="I33" s="73"/>
      <c r="J33" s="6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</row>
    <row r="34" spans="1:23" x14ac:dyDescent="0.25">
      <c r="A34" s="59"/>
      <c r="B34" s="73"/>
      <c r="C34" s="75"/>
      <c r="D34" s="82" t="s">
        <v>6</v>
      </c>
      <c r="E34" s="122">
        <v>5986.1064833333376</v>
      </c>
      <c r="F34" s="123">
        <v>8488.7315500000004</v>
      </c>
      <c r="G34" s="124">
        <v>3605.1070000000027</v>
      </c>
      <c r="H34" s="123">
        <v>3445.9670000000015</v>
      </c>
      <c r="I34" s="73"/>
      <c r="J34" s="6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</row>
    <row r="35" spans="1:23" x14ac:dyDescent="0.25">
      <c r="A35" s="59"/>
      <c r="B35" s="73"/>
      <c r="C35" s="75"/>
      <c r="D35" s="82" t="s">
        <v>7</v>
      </c>
      <c r="E35" s="122">
        <v>5937.2043500000009</v>
      </c>
      <c r="F35" s="123">
        <v>8194.0918499999989</v>
      </c>
      <c r="G35" s="124">
        <v>3553.490000000003</v>
      </c>
      <c r="H35" s="123">
        <v>3249.7030000000022</v>
      </c>
      <c r="I35" s="73"/>
      <c r="J35" s="6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</row>
    <row r="36" spans="1:23" x14ac:dyDescent="0.25">
      <c r="A36" s="59"/>
      <c r="B36" s="73"/>
      <c r="C36" s="75"/>
      <c r="D36" s="82" t="s">
        <v>8</v>
      </c>
      <c r="E36" s="122">
        <v>6024.9791999999979</v>
      </c>
      <c r="F36" s="123">
        <v>7841.8002999999935</v>
      </c>
      <c r="G36" s="124">
        <v>3469.468000000003</v>
      </c>
      <c r="H36" s="123">
        <v>3112.447000000001</v>
      </c>
      <c r="I36" s="73"/>
      <c r="J36" s="6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</row>
    <row r="37" spans="1:23" x14ac:dyDescent="0.25">
      <c r="A37" s="59"/>
      <c r="B37" s="73"/>
      <c r="C37" s="75"/>
      <c r="D37" s="82" t="s">
        <v>9</v>
      </c>
      <c r="E37" s="122">
        <v>6100.1261666666669</v>
      </c>
      <c r="F37" s="123">
        <v>7806.7984666666653</v>
      </c>
      <c r="G37" s="124">
        <v>3430.4559999999988</v>
      </c>
      <c r="H37" s="123">
        <v>3054.7829999999994</v>
      </c>
      <c r="I37" s="73"/>
      <c r="J37" s="6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</row>
    <row r="38" spans="1:23" x14ac:dyDescent="0.25">
      <c r="A38" s="59"/>
      <c r="B38" s="73"/>
      <c r="C38" s="75"/>
      <c r="D38" s="82" t="s">
        <v>10</v>
      </c>
      <c r="E38" s="122">
        <v>6204.4544166666656</v>
      </c>
      <c r="F38" s="123">
        <v>7386.2624333333351</v>
      </c>
      <c r="G38" s="124">
        <v>3503.9510000000032</v>
      </c>
      <c r="H38" s="123">
        <v>3046.8509999999992</v>
      </c>
      <c r="I38" s="73"/>
      <c r="J38" s="6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</row>
    <row r="39" spans="1:23" x14ac:dyDescent="0.25">
      <c r="A39" s="59"/>
      <c r="B39" s="73"/>
      <c r="C39" s="75"/>
      <c r="D39" s="82" t="s">
        <v>11</v>
      </c>
      <c r="E39" s="122">
        <v>7469.8802166666619</v>
      </c>
      <c r="F39" s="123">
        <v>7297.9895499999966</v>
      </c>
      <c r="G39" s="124">
        <v>4329.3860000000004</v>
      </c>
      <c r="H39" s="123">
        <v>3016.1050000000009</v>
      </c>
      <c r="I39" s="73"/>
      <c r="J39" s="6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</row>
    <row r="40" spans="1:23" x14ac:dyDescent="0.25">
      <c r="A40" s="59"/>
      <c r="B40" s="73"/>
      <c r="C40" s="75"/>
      <c r="D40" s="82" t="s">
        <v>12</v>
      </c>
      <c r="E40" s="122">
        <v>7491.0042166666672</v>
      </c>
      <c r="F40" s="123">
        <v>7434.8625666666658</v>
      </c>
      <c r="G40" s="124">
        <v>4614.2640000000001</v>
      </c>
      <c r="H40" s="123">
        <v>3160.1140000000009</v>
      </c>
      <c r="I40" s="73"/>
      <c r="J40" s="6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</row>
    <row r="41" spans="1:23" x14ac:dyDescent="0.25">
      <c r="A41" s="59"/>
      <c r="B41" s="73"/>
      <c r="C41" s="75"/>
      <c r="D41" s="82" t="s">
        <v>13</v>
      </c>
      <c r="E41" s="122">
        <v>8849.560416666669</v>
      </c>
      <c r="F41" s="123">
        <v>7502.3463333333393</v>
      </c>
      <c r="G41" s="124">
        <v>5148.0700000000024</v>
      </c>
      <c r="H41" s="123">
        <v>3286.2749999999996</v>
      </c>
      <c r="I41" s="73"/>
      <c r="J41" s="6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</row>
    <row r="42" spans="1:23" ht="13" thickBot="1" x14ac:dyDescent="0.3">
      <c r="A42" s="59"/>
      <c r="B42" s="73"/>
      <c r="C42" s="60" t="s">
        <v>44</v>
      </c>
      <c r="D42" s="83"/>
      <c r="E42" s="131">
        <f>SUM(E30:E41)</f>
        <v>79587.590833333365</v>
      </c>
      <c r="F42" s="132">
        <f>SUM(F30:F41)</f>
        <v>95179.492000000013</v>
      </c>
      <c r="G42" s="133">
        <f>SUM(G30:G41)</f>
        <v>48199.131000000023</v>
      </c>
      <c r="H42" s="132">
        <f>SUM(H30:H41)</f>
        <v>39614.765000000007</v>
      </c>
      <c r="I42" s="73"/>
      <c r="J42" s="6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</row>
    <row r="43" spans="1:23" x14ac:dyDescent="0.25">
      <c r="A43" s="59"/>
      <c r="B43" s="73"/>
      <c r="C43" s="75">
        <v>2012</v>
      </c>
      <c r="D43" s="93" t="s">
        <v>2</v>
      </c>
      <c r="E43" s="134">
        <v>9356.1349833333243</v>
      </c>
      <c r="F43" s="135">
        <v>7624.1866166666687</v>
      </c>
      <c r="G43" s="136">
        <v>5287.7320000000027</v>
      </c>
      <c r="H43" s="135">
        <v>3159.4020000000014</v>
      </c>
      <c r="I43" s="73"/>
      <c r="J43" s="6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</row>
    <row r="44" spans="1:23" x14ac:dyDescent="0.25">
      <c r="A44" s="59"/>
      <c r="B44" s="73"/>
      <c r="C44" s="75"/>
      <c r="D44" s="93" t="s">
        <v>3</v>
      </c>
      <c r="E44" s="122">
        <v>7955.4461499999916</v>
      </c>
      <c r="F44" s="123">
        <v>8231.6617666666662</v>
      </c>
      <c r="G44" s="124">
        <v>4607.0110000000013</v>
      </c>
      <c r="H44" s="123">
        <v>3312.2340000000004</v>
      </c>
      <c r="I44" s="73"/>
      <c r="J44" s="6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</row>
    <row r="45" spans="1:23" x14ac:dyDescent="0.25">
      <c r="A45" s="59"/>
      <c r="B45" s="73"/>
      <c r="C45" s="75"/>
      <c r="D45" s="93" t="s">
        <v>4</v>
      </c>
      <c r="E45" s="122">
        <v>8960.8324499999926</v>
      </c>
      <c r="F45" s="123">
        <v>9101.319666666659</v>
      </c>
      <c r="G45" s="124">
        <v>4502.1570000000074</v>
      </c>
      <c r="H45" s="123">
        <v>3418.8740000000025</v>
      </c>
      <c r="I45" s="73"/>
      <c r="J45" s="6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</row>
    <row r="46" spans="1:23" x14ac:dyDescent="0.25">
      <c r="A46" s="59"/>
      <c r="B46" s="73"/>
      <c r="C46" s="75"/>
      <c r="D46" s="93" t="s">
        <v>5</v>
      </c>
      <c r="E46" s="122">
        <v>9199.3432833333336</v>
      </c>
      <c r="F46" s="123">
        <v>7855.7912666666707</v>
      </c>
      <c r="G46" s="124">
        <v>4549.4290000000083</v>
      </c>
      <c r="H46" s="123">
        <v>3033.3220000000006</v>
      </c>
      <c r="I46" s="73"/>
      <c r="J46" s="6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</row>
    <row r="47" spans="1:23" x14ac:dyDescent="0.25">
      <c r="A47" s="59"/>
      <c r="B47" s="73"/>
      <c r="C47" s="75"/>
      <c r="D47" s="93" t="s">
        <v>6</v>
      </c>
      <c r="E47" s="122">
        <v>8698.9622999999992</v>
      </c>
      <c r="F47" s="123">
        <v>7879.708800000004</v>
      </c>
      <c r="G47" s="124">
        <v>4429.0819999999985</v>
      </c>
      <c r="H47" s="123">
        <v>2983.8260000000023</v>
      </c>
      <c r="I47" s="73"/>
      <c r="J47" s="6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</row>
    <row r="48" spans="1:23" x14ac:dyDescent="0.25">
      <c r="A48" s="59"/>
      <c r="B48" s="73"/>
      <c r="C48" s="75"/>
      <c r="D48" s="93" t="s">
        <v>7</v>
      </c>
      <c r="E48" s="122">
        <v>8550.1954166666692</v>
      </c>
      <c r="F48" s="123">
        <v>7531.7993333333334</v>
      </c>
      <c r="G48" s="124">
        <v>4169.3810000000049</v>
      </c>
      <c r="H48" s="123">
        <v>2858.9589999999985</v>
      </c>
      <c r="I48" s="73"/>
      <c r="J48" s="6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</row>
    <row r="49" spans="1:23" x14ac:dyDescent="0.25">
      <c r="A49" s="59"/>
      <c r="B49" s="73"/>
      <c r="C49" s="75"/>
      <c r="D49" s="93" t="s">
        <v>8</v>
      </c>
      <c r="E49" s="122">
        <v>8175.9880666666695</v>
      </c>
      <c r="F49" s="123">
        <v>7654.7953999999972</v>
      </c>
      <c r="G49" s="124">
        <v>4075.3759999999988</v>
      </c>
      <c r="H49" s="123">
        <v>2943.0410000000015</v>
      </c>
      <c r="I49" s="73"/>
      <c r="J49" s="6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</row>
    <row r="50" spans="1:23" x14ac:dyDescent="0.25">
      <c r="A50" s="59"/>
      <c r="B50" s="73"/>
      <c r="C50" s="75"/>
      <c r="D50" s="93" t="s">
        <v>9</v>
      </c>
      <c r="E50" s="122">
        <v>7869.6991000000044</v>
      </c>
      <c r="F50" s="123">
        <v>7901.0046000000002</v>
      </c>
      <c r="G50" s="124">
        <v>3949.4500000000039</v>
      </c>
      <c r="H50" s="123">
        <v>3621.9480000000026</v>
      </c>
      <c r="I50" s="73"/>
      <c r="J50" s="6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</row>
    <row r="51" spans="1:23" x14ac:dyDescent="0.25">
      <c r="A51" s="59"/>
      <c r="B51" s="73"/>
      <c r="C51" s="75"/>
      <c r="D51" s="93" t="s">
        <v>10</v>
      </c>
      <c r="E51" s="122">
        <v>7753.1827666666668</v>
      </c>
      <c r="F51" s="123">
        <v>7651.3330166666692</v>
      </c>
      <c r="G51" s="124">
        <v>3819.6449999999991</v>
      </c>
      <c r="H51" s="123">
        <v>3478.5640000000012</v>
      </c>
      <c r="I51" s="73"/>
      <c r="J51" s="6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</row>
    <row r="52" spans="1:23" x14ac:dyDescent="0.25">
      <c r="A52" s="59"/>
      <c r="B52" s="73"/>
      <c r="C52" s="75"/>
      <c r="D52" s="93" t="s">
        <v>11</v>
      </c>
      <c r="E52" s="122">
        <v>8674.3746499999997</v>
      </c>
      <c r="F52" s="123">
        <v>8476.859733333331</v>
      </c>
      <c r="G52" s="124">
        <v>4220.5659999999953</v>
      </c>
      <c r="H52" s="123">
        <v>4325.9329999999991</v>
      </c>
      <c r="I52" s="73"/>
      <c r="J52" s="6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</row>
    <row r="53" spans="1:23" x14ac:dyDescent="0.25">
      <c r="A53" s="59"/>
      <c r="B53" s="73"/>
      <c r="C53" s="75"/>
      <c r="D53" s="93" t="s">
        <v>12</v>
      </c>
      <c r="E53" s="122">
        <v>8781.5307999999968</v>
      </c>
      <c r="F53" s="123">
        <v>8303.248450000001</v>
      </c>
      <c r="G53" s="124">
        <v>4060.603999999998</v>
      </c>
      <c r="H53" s="123">
        <v>4314.3989999999985</v>
      </c>
      <c r="I53" s="73"/>
      <c r="J53" s="6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</row>
    <row r="54" spans="1:23" x14ac:dyDescent="0.25">
      <c r="A54" s="59"/>
      <c r="B54" s="73"/>
      <c r="C54" s="75"/>
      <c r="D54" s="93" t="s">
        <v>13</v>
      </c>
      <c r="E54" s="122">
        <v>9157.3894500000042</v>
      </c>
      <c r="F54" s="123">
        <v>8180.780866666667</v>
      </c>
      <c r="G54" s="124">
        <v>4231.2409999999982</v>
      </c>
      <c r="H54" s="123">
        <v>4432.4610000000002</v>
      </c>
      <c r="I54" s="73"/>
      <c r="J54" s="6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</row>
    <row r="55" spans="1:23" ht="13" thickBot="1" x14ac:dyDescent="0.3">
      <c r="A55" s="59"/>
      <c r="B55" s="73"/>
      <c r="C55" s="60" t="s">
        <v>45</v>
      </c>
      <c r="D55" s="92"/>
      <c r="E55" s="131">
        <f>SUM(E43:E54)</f>
        <v>103133.07941666665</v>
      </c>
      <c r="F55" s="132">
        <f>SUM(F43:F54)</f>
        <v>96392.489516666668</v>
      </c>
      <c r="G55" s="133">
        <f>SUM(G43:G54)</f>
        <v>51901.674000000014</v>
      </c>
      <c r="H55" s="132">
        <f>SUM(H43:H54)</f>
        <v>41882.963000000011</v>
      </c>
      <c r="I55" s="73"/>
      <c r="J55" s="6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</row>
    <row r="56" spans="1:23" x14ac:dyDescent="0.25">
      <c r="A56" s="59"/>
      <c r="B56" s="73"/>
      <c r="C56" s="74">
        <v>2013</v>
      </c>
      <c r="D56" s="94" t="s">
        <v>2</v>
      </c>
      <c r="E56" s="134">
        <v>8585.0888000000014</v>
      </c>
      <c r="F56" s="135">
        <v>8871.4159333333282</v>
      </c>
      <c r="G56" s="134">
        <v>4183.373000000005</v>
      </c>
      <c r="H56" s="135">
        <v>4330.293999999999</v>
      </c>
      <c r="I56" s="73"/>
      <c r="J56" s="6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</row>
    <row r="57" spans="1:23" x14ac:dyDescent="0.25">
      <c r="A57" s="59"/>
      <c r="B57" s="73"/>
      <c r="C57" s="75"/>
      <c r="D57" s="93" t="s">
        <v>3</v>
      </c>
      <c r="E57" s="122">
        <v>8133.7761833333388</v>
      </c>
      <c r="F57" s="123">
        <v>8353.2470499999963</v>
      </c>
      <c r="G57" s="122">
        <v>3712.5350000000035</v>
      </c>
      <c r="H57" s="123">
        <v>4532.3279999999977</v>
      </c>
      <c r="I57" s="73"/>
      <c r="J57" s="6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</row>
    <row r="58" spans="1:23" x14ac:dyDescent="0.25">
      <c r="A58" s="59"/>
      <c r="B58" s="73"/>
      <c r="C58" s="75"/>
      <c r="D58" s="93" t="s">
        <v>4</v>
      </c>
      <c r="E58" s="122">
        <v>9515.8405666666622</v>
      </c>
      <c r="F58" s="123">
        <v>8162.7878499999997</v>
      </c>
      <c r="G58" s="122">
        <v>4303.3330000000024</v>
      </c>
      <c r="H58" s="123">
        <v>4143.9669999999987</v>
      </c>
      <c r="I58" s="73"/>
      <c r="J58" s="6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</row>
    <row r="59" spans="1:23" x14ac:dyDescent="0.25">
      <c r="A59" s="59"/>
      <c r="B59" s="73"/>
      <c r="C59" s="75"/>
      <c r="D59" s="93" t="s">
        <v>5</v>
      </c>
      <c r="E59" s="122">
        <v>9183.4888000000101</v>
      </c>
      <c r="F59" s="123">
        <v>7862.7506833333327</v>
      </c>
      <c r="G59" s="122">
        <v>3972.4439999999981</v>
      </c>
      <c r="H59" s="123">
        <v>4212.255000000001</v>
      </c>
      <c r="I59" s="73"/>
      <c r="J59" s="6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</row>
    <row r="60" spans="1:23" x14ac:dyDescent="0.25">
      <c r="A60" s="59"/>
      <c r="B60" s="73"/>
      <c r="C60" s="75"/>
      <c r="D60" s="93" t="s">
        <v>6</v>
      </c>
      <c r="E60" s="122">
        <v>8033.4243166666647</v>
      </c>
      <c r="F60" s="123">
        <v>7581.2646500000001</v>
      </c>
      <c r="G60" s="122">
        <v>3795.0999999999981</v>
      </c>
      <c r="H60" s="123">
        <v>4071.3849999999993</v>
      </c>
      <c r="I60" s="73"/>
      <c r="J60" s="6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</row>
    <row r="61" spans="1:23" x14ac:dyDescent="0.25">
      <c r="A61" s="59"/>
      <c r="B61" s="73"/>
      <c r="C61" s="75"/>
      <c r="D61" s="93" t="s">
        <v>7</v>
      </c>
      <c r="E61" s="122">
        <v>7476.2063500000013</v>
      </c>
      <c r="F61" s="123">
        <v>7170.1563166666683</v>
      </c>
      <c r="G61" s="122">
        <v>3521.1530000000025</v>
      </c>
      <c r="H61" s="123">
        <v>3703.5430000000001</v>
      </c>
      <c r="I61" s="73"/>
      <c r="J61" s="6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</row>
    <row r="62" spans="1:23" x14ac:dyDescent="0.25">
      <c r="A62" s="59"/>
      <c r="B62" s="73"/>
      <c r="C62" s="75"/>
      <c r="D62" s="93" t="s">
        <v>8</v>
      </c>
      <c r="E62" s="122">
        <v>7291.580899999999</v>
      </c>
      <c r="F62" s="123">
        <v>7510.4389833333316</v>
      </c>
      <c r="G62" s="122">
        <v>3443.6050000000005</v>
      </c>
      <c r="H62" s="123">
        <v>5302.1040000000039</v>
      </c>
      <c r="I62" s="73"/>
      <c r="J62" s="6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</row>
    <row r="63" spans="1:23" x14ac:dyDescent="0.25">
      <c r="A63" s="59"/>
      <c r="B63" s="59"/>
      <c r="C63" s="75"/>
      <c r="D63" s="93" t="s">
        <v>9</v>
      </c>
      <c r="E63" s="122">
        <v>7113.1101833333269</v>
      </c>
      <c r="F63" s="123">
        <v>7747.6695666666692</v>
      </c>
      <c r="G63" s="122">
        <v>3392.2620000000047</v>
      </c>
      <c r="H63" s="123">
        <v>5295.9460000000008</v>
      </c>
      <c r="I63" s="59"/>
      <c r="J63" s="62"/>
      <c r="W63" s="68"/>
    </row>
    <row r="64" spans="1:23" x14ac:dyDescent="0.25">
      <c r="A64" s="59"/>
      <c r="B64" s="59"/>
      <c r="C64" s="75"/>
      <c r="D64" s="93" t="s">
        <v>10</v>
      </c>
      <c r="E64" s="122">
        <v>6822.051116666672</v>
      </c>
      <c r="F64" s="123">
        <v>8087.688000000001</v>
      </c>
      <c r="G64" s="122">
        <v>3211.1820000000012</v>
      </c>
      <c r="H64" s="123">
        <v>5576.25</v>
      </c>
      <c r="I64" s="59"/>
      <c r="J64" s="62"/>
    </row>
    <row r="65" spans="1:10" x14ac:dyDescent="0.25">
      <c r="A65" s="59"/>
      <c r="B65" s="59"/>
      <c r="C65" s="75"/>
      <c r="D65" s="93" t="s">
        <v>11</v>
      </c>
      <c r="E65" s="122">
        <v>7207.5174999999954</v>
      </c>
      <c r="F65" s="123">
        <v>9030.3838666666652</v>
      </c>
      <c r="G65" s="122">
        <v>3489.7030000000013</v>
      </c>
      <c r="H65" s="123">
        <v>6868.472999999999</v>
      </c>
      <c r="I65" s="59"/>
      <c r="J65" s="62"/>
    </row>
    <row r="66" spans="1:10" x14ac:dyDescent="0.25">
      <c r="A66" s="59"/>
      <c r="B66" s="59"/>
      <c r="C66" s="75"/>
      <c r="D66" s="93" t="s">
        <v>12</v>
      </c>
      <c r="E66" s="122">
        <v>7359.5363499999958</v>
      </c>
      <c r="F66" s="123">
        <v>7986.4514499999996</v>
      </c>
      <c r="G66" s="122">
        <v>3491.6140000000037</v>
      </c>
      <c r="H66" s="123">
        <v>5889.6840000000029</v>
      </c>
      <c r="I66" s="59"/>
      <c r="J66" s="62"/>
    </row>
    <row r="67" spans="1:10" x14ac:dyDescent="0.25">
      <c r="A67" s="59"/>
      <c r="B67" s="59"/>
      <c r="C67" s="75"/>
      <c r="D67" s="93" t="s">
        <v>13</v>
      </c>
      <c r="E67" s="122">
        <v>8199.5619999999999</v>
      </c>
      <c r="F67" s="123">
        <v>8434.9564833333388</v>
      </c>
      <c r="G67" s="122">
        <v>3821.4850000000001</v>
      </c>
      <c r="H67" s="123">
        <v>6291.6890000000012</v>
      </c>
      <c r="I67" s="59"/>
      <c r="J67" s="62"/>
    </row>
    <row r="68" spans="1:10" ht="13" thickBot="1" x14ac:dyDescent="0.3">
      <c r="A68" s="59"/>
      <c r="B68" s="59"/>
      <c r="C68" s="60" t="s">
        <v>46</v>
      </c>
      <c r="D68" s="92"/>
      <c r="E68" s="128">
        <f>SUM(E56:E67)</f>
        <v>94921.183066666679</v>
      </c>
      <c r="F68" s="129">
        <f>SUM(F56:F67)</f>
        <v>96799.210833333331</v>
      </c>
      <c r="G68" s="128">
        <f>SUM(G56:G67)</f>
        <v>44337.789000000019</v>
      </c>
      <c r="H68" s="129">
        <f>SUM(H56:H67)</f>
        <v>60217.917999999998</v>
      </c>
      <c r="I68" s="59"/>
      <c r="J68" s="62"/>
    </row>
    <row r="69" spans="1:10" x14ac:dyDescent="0.25">
      <c r="A69" s="59"/>
      <c r="B69" s="59"/>
      <c r="C69" s="74">
        <v>2014</v>
      </c>
      <c r="D69" s="94" t="s">
        <v>2</v>
      </c>
      <c r="E69" s="134">
        <v>7930.2468000000017</v>
      </c>
      <c r="F69" s="136">
        <v>9119.8338666666659</v>
      </c>
      <c r="G69" s="134">
        <v>3572.528000000003</v>
      </c>
      <c r="H69" s="135">
        <v>6489.836000000003</v>
      </c>
      <c r="I69" s="59"/>
      <c r="J69" s="62"/>
    </row>
    <row r="70" spans="1:10" x14ac:dyDescent="0.25">
      <c r="A70" s="59"/>
      <c r="B70" s="59"/>
      <c r="C70" s="75"/>
      <c r="D70" s="93" t="s">
        <v>3</v>
      </c>
      <c r="E70" s="122">
        <v>6999.8564999999926</v>
      </c>
      <c r="F70" s="124">
        <v>10130.331983333332</v>
      </c>
      <c r="G70" s="122">
        <v>3172.7329999999993</v>
      </c>
      <c r="H70" s="123">
        <v>7449.9850000000015</v>
      </c>
      <c r="I70" s="59"/>
      <c r="J70" s="62"/>
    </row>
    <row r="71" spans="1:10" x14ac:dyDescent="0.25">
      <c r="A71" s="59"/>
      <c r="B71" s="59"/>
      <c r="C71" s="75"/>
      <c r="D71" s="93" t="s">
        <v>4</v>
      </c>
      <c r="E71" s="122">
        <v>7828.5286833333339</v>
      </c>
      <c r="F71" s="124">
        <v>12590.372866666683</v>
      </c>
      <c r="G71" s="122">
        <v>3548.4880000000035</v>
      </c>
      <c r="H71" s="123">
        <v>8873.1890000000003</v>
      </c>
      <c r="I71" s="59"/>
      <c r="J71" s="62"/>
    </row>
    <row r="72" spans="1:10" x14ac:dyDescent="0.25">
      <c r="A72" s="59"/>
      <c r="B72" s="59"/>
      <c r="C72" s="75"/>
      <c r="D72" s="93" t="s">
        <v>5</v>
      </c>
      <c r="E72" s="122">
        <v>7377.3901166666665</v>
      </c>
      <c r="F72" s="124">
        <v>13463.998233333341</v>
      </c>
      <c r="G72" s="122">
        <v>3318.8040000000033</v>
      </c>
      <c r="H72" s="123">
        <v>9032.8960000000006</v>
      </c>
      <c r="I72" s="59"/>
      <c r="J72" s="62"/>
    </row>
    <row r="73" spans="1:10" x14ac:dyDescent="0.25">
      <c r="A73" s="59"/>
      <c r="B73" s="59"/>
      <c r="C73" s="75"/>
      <c r="D73" s="93" t="s">
        <v>6</v>
      </c>
      <c r="E73" s="122">
        <v>7628.5070000000096</v>
      </c>
      <c r="F73" s="124">
        <v>12666.638833333336</v>
      </c>
      <c r="G73" s="122">
        <v>3377.6620000000062</v>
      </c>
      <c r="H73" s="123">
        <v>9087.4510000000028</v>
      </c>
      <c r="I73" s="59"/>
      <c r="J73" s="62"/>
    </row>
    <row r="74" spans="1:10" x14ac:dyDescent="0.25">
      <c r="A74" s="59"/>
      <c r="B74" s="59"/>
      <c r="C74" s="75"/>
      <c r="D74" s="93" t="s">
        <v>7</v>
      </c>
      <c r="E74" s="122">
        <v>7009.930866666672</v>
      </c>
      <c r="F74" s="124">
        <v>11546.511116666663</v>
      </c>
      <c r="G74" s="122">
        <v>3246.9720000000011</v>
      </c>
      <c r="H74" s="123">
        <v>9391.7470000000012</v>
      </c>
      <c r="I74" s="59"/>
      <c r="J74" s="62"/>
    </row>
    <row r="75" spans="1:10" x14ac:dyDescent="0.25">
      <c r="C75" s="75"/>
      <c r="D75" s="93" t="s">
        <v>8</v>
      </c>
      <c r="E75" s="122">
        <v>7105.9511333333394</v>
      </c>
      <c r="F75" s="124">
        <v>10752.206233333332</v>
      </c>
      <c r="G75" s="122">
        <v>3421.5770000000016</v>
      </c>
      <c r="H75" s="123">
        <v>8093.3320000000031</v>
      </c>
    </row>
    <row r="76" spans="1:10" x14ac:dyDescent="0.25">
      <c r="C76" s="75"/>
      <c r="D76" s="93" t="s">
        <v>9</v>
      </c>
      <c r="E76" s="122">
        <v>7073.3709333333345</v>
      </c>
      <c r="F76" s="124">
        <v>10319.403883333338</v>
      </c>
      <c r="G76" s="122">
        <v>3210.8290000000025</v>
      </c>
      <c r="H76" s="123">
        <v>7239.4080000000004</v>
      </c>
    </row>
    <row r="77" spans="1:10" x14ac:dyDescent="0.25">
      <c r="C77" s="75"/>
      <c r="D77" s="93" t="s">
        <v>10</v>
      </c>
      <c r="E77" s="122">
        <v>6878.8257166666635</v>
      </c>
      <c r="F77" s="124">
        <v>10612.485516666666</v>
      </c>
      <c r="G77" s="122">
        <v>3052.0190000000007</v>
      </c>
      <c r="H77" s="123">
        <v>7190.2839999999987</v>
      </c>
    </row>
    <row r="78" spans="1:10" x14ac:dyDescent="0.25">
      <c r="C78" s="75"/>
      <c r="D78" s="93" t="s">
        <v>11</v>
      </c>
      <c r="E78" s="122">
        <v>6993.0857500000066</v>
      </c>
      <c r="F78" s="124">
        <v>11169.117166666669</v>
      </c>
      <c r="G78" s="122">
        <v>3124.3030000000026</v>
      </c>
      <c r="H78" s="123">
        <v>6835.0329999999985</v>
      </c>
    </row>
    <row r="79" spans="1:10" x14ac:dyDescent="0.25">
      <c r="C79" s="75"/>
      <c r="D79" s="93" t="s">
        <v>12</v>
      </c>
      <c r="E79" s="122">
        <v>6680.7964999999976</v>
      </c>
      <c r="F79" s="124">
        <v>11506.612883333328</v>
      </c>
      <c r="G79" s="122">
        <v>3072.257000000001</v>
      </c>
      <c r="H79" s="123">
        <v>7081.6700000000019</v>
      </c>
    </row>
    <row r="80" spans="1:10" x14ac:dyDescent="0.25">
      <c r="C80" s="75"/>
      <c r="D80" s="93" t="s">
        <v>13</v>
      </c>
      <c r="E80" s="122">
        <v>7245.3084666666691</v>
      </c>
      <c r="F80" s="124">
        <v>12800.551083333339</v>
      </c>
      <c r="G80" s="122">
        <v>3324.6430000000064</v>
      </c>
      <c r="H80" s="123">
        <v>8479.8460000000032</v>
      </c>
    </row>
    <row r="81" spans="1:10" ht="13" thickBot="1" x14ac:dyDescent="0.3">
      <c r="A81" s="59"/>
      <c r="B81" s="59"/>
      <c r="C81" s="60" t="s">
        <v>48</v>
      </c>
      <c r="D81" s="92"/>
      <c r="E81" s="128">
        <f>+SUM(E69:E80)</f>
        <v>86751.798466666689</v>
      </c>
      <c r="F81" s="130">
        <f t="shared" ref="F81:H81" si="0">+SUM(F69:F80)</f>
        <v>136678.06366666668</v>
      </c>
      <c r="G81" s="128">
        <f t="shared" si="0"/>
        <v>39442.815000000024</v>
      </c>
      <c r="H81" s="129">
        <f t="shared" si="0"/>
        <v>95244.677000000011</v>
      </c>
      <c r="I81" s="59"/>
      <c r="J81" s="62"/>
    </row>
    <row r="82" spans="1:10" x14ac:dyDescent="0.25">
      <c r="A82" s="59"/>
      <c r="B82" s="59"/>
      <c r="C82" s="74">
        <v>2015</v>
      </c>
      <c r="D82" s="94" t="s">
        <v>2</v>
      </c>
      <c r="E82" s="134">
        <v>7261.7682499999974</v>
      </c>
      <c r="F82" s="136">
        <v>12477.658300000021</v>
      </c>
      <c r="G82" s="134">
        <v>3209.8400000000074</v>
      </c>
      <c r="H82" s="135">
        <v>6973.5260000000007</v>
      </c>
      <c r="I82" s="59"/>
      <c r="J82" s="62"/>
    </row>
    <row r="83" spans="1:10" x14ac:dyDescent="0.25">
      <c r="A83" s="59"/>
      <c r="B83" s="59"/>
      <c r="C83" s="75"/>
      <c r="D83" s="93" t="s">
        <v>3</v>
      </c>
      <c r="E83" s="122">
        <v>6834.4909333333317</v>
      </c>
      <c r="F83" s="124">
        <v>11506.71725</v>
      </c>
      <c r="G83" s="122">
        <v>2980.7249999999976</v>
      </c>
      <c r="H83" s="123">
        <v>6347.5670000000018</v>
      </c>
      <c r="I83" s="59"/>
      <c r="J83" s="62"/>
    </row>
    <row r="84" spans="1:10" x14ac:dyDescent="0.25">
      <c r="A84" s="59"/>
      <c r="B84" s="59"/>
      <c r="C84" s="75"/>
      <c r="D84" s="93" t="s">
        <v>4</v>
      </c>
      <c r="E84" s="122">
        <v>7455.4733833333339</v>
      </c>
      <c r="F84" s="124">
        <v>12901.829283333329</v>
      </c>
      <c r="G84" s="122">
        <v>3216.5750000000039</v>
      </c>
      <c r="H84" s="123">
        <v>7047.2720000000118</v>
      </c>
      <c r="I84" s="59"/>
      <c r="J84" s="62"/>
    </row>
    <row r="85" spans="1:10" x14ac:dyDescent="0.25">
      <c r="A85" s="59"/>
      <c r="B85" s="59"/>
      <c r="C85" s="75"/>
      <c r="D85" s="93" t="s">
        <v>5</v>
      </c>
      <c r="E85" s="122">
        <v>6846.3456000000015</v>
      </c>
      <c r="F85" s="124">
        <v>10685.504333333336</v>
      </c>
      <c r="G85" s="122">
        <v>2958.8940000000007</v>
      </c>
      <c r="H85" s="123">
        <v>5484.1280000000033</v>
      </c>
      <c r="I85" s="59"/>
      <c r="J85" s="62"/>
    </row>
    <row r="86" spans="1:10" x14ac:dyDescent="0.25">
      <c r="A86" s="59"/>
      <c r="B86" s="59"/>
      <c r="C86" s="75"/>
      <c r="D86" s="93" t="s">
        <v>6</v>
      </c>
      <c r="E86" s="122">
        <v>6580.5606500000031</v>
      </c>
      <c r="F86" s="124">
        <v>12510.824083333337</v>
      </c>
      <c r="G86" s="122">
        <v>2916.2230000000031</v>
      </c>
      <c r="H86" s="123">
        <v>6998.5500000000056</v>
      </c>
      <c r="I86" s="59"/>
      <c r="J86" s="62"/>
    </row>
    <row r="87" spans="1:10" x14ac:dyDescent="0.25">
      <c r="A87" s="59"/>
      <c r="B87" s="59"/>
      <c r="C87" s="75"/>
      <c r="D87" s="93" t="s">
        <v>7</v>
      </c>
      <c r="E87" s="122">
        <v>6174.9906166666606</v>
      </c>
      <c r="F87" s="124">
        <v>13686.385916666663</v>
      </c>
      <c r="G87" s="122">
        <v>2768.0559999999982</v>
      </c>
      <c r="H87" s="123">
        <v>6902.6110000000035</v>
      </c>
      <c r="I87" s="59"/>
      <c r="J87" s="62"/>
    </row>
    <row r="88" spans="1:10" x14ac:dyDescent="0.25">
      <c r="A88" s="59"/>
      <c r="B88" s="59"/>
      <c r="C88" s="75"/>
      <c r="D88" s="93" t="s">
        <v>8</v>
      </c>
      <c r="E88" s="122">
        <v>6402.0110499999964</v>
      </c>
      <c r="F88" s="124">
        <v>11283.245699999992</v>
      </c>
      <c r="G88" s="122">
        <v>2927.0600000000004</v>
      </c>
      <c r="H88" s="123">
        <v>4845.4810000000016</v>
      </c>
      <c r="I88" s="59"/>
      <c r="J88" s="62"/>
    </row>
    <row r="89" spans="1:10" x14ac:dyDescent="0.25">
      <c r="A89" s="59"/>
      <c r="B89" s="59"/>
      <c r="C89" s="75"/>
      <c r="D89" s="93" t="s">
        <v>9</v>
      </c>
      <c r="E89" s="122">
        <v>6445.1170000000011</v>
      </c>
      <c r="F89" s="124">
        <v>11442.907966666671</v>
      </c>
      <c r="G89" s="122">
        <v>3032.0100000000011</v>
      </c>
      <c r="H89" s="123">
        <v>5112.8970000000008</v>
      </c>
      <c r="I89" s="59"/>
      <c r="J89" s="62"/>
    </row>
    <row r="90" spans="1:10" x14ac:dyDescent="0.25">
      <c r="A90" s="59"/>
      <c r="B90" s="59"/>
      <c r="C90" s="75"/>
      <c r="D90" s="93" t="s">
        <v>10</v>
      </c>
      <c r="E90" s="122">
        <v>6278.2030166666655</v>
      </c>
      <c r="F90" s="124">
        <v>12542.811149999998</v>
      </c>
      <c r="G90" s="122">
        <v>2802.8289999999984</v>
      </c>
      <c r="H90" s="123">
        <v>6073.1030000000001</v>
      </c>
      <c r="I90" s="59"/>
      <c r="J90" s="62"/>
    </row>
    <row r="91" spans="1:10" x14ac:dyDescent="0.25">
      <c r="A91" s="59"/>
      <c r="B91" s="59"/>
      <c r="C91" s="75"/>
      <c r="D91" s="93" t="s">
        <v>11</v>
      </c>
      <c r="E91" s="122">
        <v>6363.8017166666668</v>
      </c>
      <c r="F91" s="124">
        <v>13117.100733333315</v>
      </c>
      <c r="G91" s="122">
        <v>2872.8030000000003</v>
      </c>
      <c r="H91" s="123">
        <v>6073.3680000000086</v>
      </c>
      <c r="I91" s="59"/>
      <c r="J91" s="62"/>
    </row>
    <row r="92" spans="1:10" x14ac:dyDescent="0.25">
      <c r="A92" s="59"/>
      <c r="B92" s="59"/>
      <c r="C92" s="75"/>
      <c r="D92" s="93" t="s">
        <v>12</v>
      </c>
      <c r="E92" s="122">
        <v>6276.7521999999963</v>
      </c>
      <c r="F92" s="124">
        <v>13398.326550000003</v>
      </c>
      <c r="G92" s="122">
        <v>2700.1669999999963</v>
      </c>
      <c r="H92" s="123">
        <v>5586.4850000000051</v>
      </c>
      <c r="I92" s="59"/>
      <c r="J92" s="62"/>
    </row>
    <row r="93" spans="1:10" x14ac:dyDescent="0.25">
      <c r="A93" s="59"/>
      <c r="B93" s="59"/>
      <c r="C93" s="75"/>
      <c r="D93" s="93" t="s">
        <v>13</v>
      </c>
      <c r="E93" s="122">
        <v>6521.9923166666622</v>
      </c>
      <c r="F93" s="124">
        <v>13749.853816666657</v>
      </c>
      <c r="G93" s="122">
        <v>2930.0260000000007</v>
      </c>
      <c r="H93" s="123">
        <v>6624.9600000000073</v>
      </c>
      <c r="I93" s="59"/>
      <c r="J93" s="62"/>
    </row>
    <row r="94" spans="1:10" ht="13" thickBot="1" x14ac:dyDescent="0.3">
      <c r="A94" s="59"/>
      <c r="B94" s="59"/>
      <c r="C94" s="60" t="s">
        <v>66</v>
      </c>
      <c r="D94" s="92"/>
      <c r="E94" s="128">
        <f>+SUM(E82:E93)</f>
        <v>79441.506733333314</v>
      </c>
      <c r="F94" s="130">
        <f t="shared" ref="F94:H94" si="1">+SUM(F82:F93)</f>
        <v>149303.16508333333</v>
      </c>
      <c r="G94" s="128">
        <f t="shared" si="1"/>
        <v>35315.208000000006</v>
      </c>
      <c r="H94" s="129">
        <f t="shared" si="1"/>
        <v>74069.948000000048</v>
      </c>
      <c r="I94" s="59"/>
      <c r="J94" s="62"/>
    </row>
    <row r="95" spans="1:10" x14ac:dyDescent="0.25">
      <c r="A95" s="59"/>
      <c r="B95" s="59"/>
      <c r="C95" s="74">
        <v>2016</v>
      </c>
      <c r="D95" s="94" t="s">
        <v>2</v>
      </c>
      <c r="E95" s="134">
        <v>6211.3370166666691</v>
      </c>
      <c r="F95" s="136">
        <v>13005.087683333328</v>
      </c>
      <c r="G95" s="134">
        <v>2732.7710000000002</v>
      </c>
      <c r="H95" s="135">
        <v>6677.8880000000026</v>
      </c>
      <c r="I95" s="59"/>
      <c r="J95" s="62"/>
    </row>
    <row r="96" spans="1:10" x14ac:dyDescent="0.25">
      <c r="A96" s="59"/>
      <c r="B96" s="59"/>
      <c r="C96" s="75"/>
      <c r="D96" s="93" t="s">
        <v>3</v>
      </c>
      <c r="E96" s="122">
        <v>5879.6896166666675</v>
      </c>
      <c r="F96" s="124">
        <v>12319.943066666663</v>
      </c>
      <c r="G96" s="122">
        <v>2483.0329999999981</v>
      </c>
      <c r="H96" s="123">
        <v>4863.5170000000053</v>
      </c>
      <c r="I96" s="59"/>
      <c r="J96" s="62"/>
    </row>
    <row r="97" spans="1:10" x14ac:dyDescent="0.25">
      <c r="A97" s="59"/>
      <c r="B97" s="59"/>
      <c r="C97" s="75"/>
      <c r="D97" s="93" t="s">
        <v>4</v>
      </c>
      <c r="E97" s="122">
        <v>6384.5790999999999</v>
      </c>
      <c r="F97" s="124">
        <v>13436.580583333332</v>
      </c>
      <c r="G97" s="122">
        <v>2674.2960000000016</v>
      </c>
      <c r="H97" s="123">
        <v>4874.5780000000032</v>
      </c>
      <c r="I97" s="59"/>
      <c r="J97" s="62"/>
    </row>
    <row r="98" spans="1:10" x14ac:dyDescent="0.25">
      <c r="A98" s="59"/>
      <c r="B98" s="59"/>
      <c r="C98" s="75"/>
      <c r="D98" s="93" t="s">
        <v>5</v>
      </c>
      <c r="E98" s="122">
        <v>5906.9986000000063</v>
      </c>
      <c r="F98" s="124">
        <v>12941.261216666668</v>
      </c>
      <c r="G98" s="122">
        <v>2519.659000000001</v>
      </c>
      <c r="H98" s="123">
        <v>4982.654999999997</v>
      </c>
      <c r="I98" s="59"/>
      <c r="J98" s="62"/>
    </row>
    <row r="99" spans="1:10" x14ac:dyDescent="0.25">
      <c r="A99" s="59"/>
      <c r="B99" s="59"/>
      <c r="C99" s="75"/>
      <c r="D99" s="93" t="s">
        <v>6</v>
      </c>
      <c r="E99" s="122">
        <v>6348.0290000000086</v>
      </c>
      <c r="F99" s="124">
        <v>12860.215933333337</v>
      </c>
      <c r="G99" s="122">
        <v>2621.335999999998</v>
      </c>
      <c r="H99" s="123">
        <v>4583.2170000000006</v>
      </c>
      <c r="I99" s="59"/>
      <c r="J99" s="62"/>
    </row>
    <row r="100" spans="1:10" x14ac:dyDescent="0.25">
      <c r="A100" s="59"/>
      <c r="B100" s="59"/>
      <c r="C100" s="75"/>
      <c r="D100" s="93" t="s">
        <v>7</v>
      </c>
      <c r="E100" s="122">
        <v>5916.2169666666687</v>
      </c>
      <c r="F100" s="124">
        <v>12300.734983333339</v>
      </c>
      <c r="G100" s="122">
        <v>2452.23</v>
      </c>
      <c r="H100" s="123">
        <v>4489.6749999999993</v>
      </c>
      <c r="I100" s="59"/>
      <c r="J100" s="62"/>
    </row>
    <row r="101" spans="1:10" x14ac:dyDescent="0.25">
      <c r="A101" s="59"/>
      <c r="B101" s="59"/>
      <c r="C101" s="75"/>
      <c r="D101" s="93" t="s">
        <v>8</v>
      </c>
      <c r="E101" s="122">
        <v>5935.9338499999985</v>
      </c>
      <c r="F101" s="124">
        <v>13057.034666666661</v>
      </c>
      <c r="G101" s="122">
        <v>2531.9539999999988</v>
      </c>
      <c r="H101" s="123">
        <v>5310.1310000000003</v>
      </c>
      <c r="I101" s="59"/>
      <c r="J101" s="62"/>
    </row>
    <row r="102" spans="1:10" x14ac:dyDescent="0.25">
      <c r="A102" s="59"/>
      <c r="B102" s="59"/>
      <c r="C102" s="75"/>
      <c r="D102" s="93" t="s">
        <v>9</v>
      </c>
      <c r="E102" s="122">
        <v>5969.8856833333339</v>
      </c>
      <c r="F102" s="124">
        <v>12184.714449999987</v>
      </c>
      <c r="G102" s="122">
        <v>2590.5910000000003</v>
      </c>
      <c r="H102" s="123">
        <v>4246.0380000000032</v>
      </c>
      <c r="I102" s="59"/>
      <c r="J102" s="62"/>
    </row>
    <row r="103" spans="1:10" x14ac:dyDescent="0.25">
      <c r="A103" s="59"/>
      <c r="B103" s="59"/>
      <c r="C103" s="75"/>
      <c r="D103" s="93" t="s">
        <v>10</v>
      </c>
      <c r="E103" s="122">
        <v>5782.8198166666689</v>
      </c>
      <c r="F103" s="124">
        <v>12558.998449999996</v>
      </c>
      <c r="G103" s="122">
        <v>2646.0250000000024</v>
      </c>
      <c r="H103" s="123">
        <v>4431.5249999999987</v>
      </c>
      <c r="I103" s="59"/>
      <c r="J103" s="62"/>
    </row>
    <row r="104" spans="1:10" x14ac:dyDescent="0.25">
      <c r="A104" s="59"/>
      <c r="B104" s="59"/>
      <c r="C104" s="75"/>
      <c r="D104" s="93" t="s">
        <v>11</v>
      </c>
      <c r="E104" s="122">
        <v>6051.3276666666652</v>
      </c>
      <c r="F104" s="124">
        <v>13390.257533333335</v>
      </c>
      <c r="G104" s="122">
        <v>2907.6540000000027</v>
      </c>
      <c r="H104" s="123">
        <v>5030.6530000000021</v>
      </c>
      <c r="I104" s="59"/>
      <c r="J104" s="62"/>
    </row>
    <row r="105" spans="1:10" x14ac:dyDescent="0.25">
      <c r="A105" s="59"/>
      <c r="B105" s="59"/>
      <c r="C105" s="75"/>
      <c r="D105" s="93" t="s">
        <v>12</v>
      </c>
      <c r="E105" s="122">
        <v>5740.9780500000043</v>
      </c>
      <c r="F105" s="124">
        <v>12550.862350000005</v>
      </c>
      <c r="G105" s="122">
        <v>2590.2539999999995</v>
      </c>
      <c r="H105" s="123">
        <v>5079.0580000000018</v>
      </c>
      <c r="I105" s="59"/>
      <c r="J105" s="62"/>
    </row>
    <row r="106" spans="1:10" x14ac:dyDescent="0.25">
      <c r="A106" s="59"/>
      <c r="B106" s="59"/>
      <c r="C106" s="75"/>
      <c r="D106" s="93" t="s">
        <v>13</v>
      </c>
      <c r="E106" s="122">
        <v>5905.6111666666611</v>
      </c>
      <c r="F106" s="124">
        <v>13017.306616666674</v>
      </c>
      <c r="G106" s="122">
        <v>2753.857</v>
      </c>
      <c r="H106" s="123">
        <v>6591.4230000000007</v>
      </c>
      <c r="I106" s="59"/>
      <c r="J106" s="62"/>
    </row>
    <row r="107" spans="1:10" ht="13" thickBot="1" x14ac:dyDescent="0.3">
      <c r="A107" s="59"/>
      <c r="B107" s="59"/>
      <c r="C107" s="60" t="s">
        <v>67</v>
      </c>
      <c r="D107" s="92"/>
      <c r="E107" s="128">
        <f>SUM(E95:E106)</f>
        <v>72033.406533333342</v>
      </c>
      <c r="F107" s="130">
        <f t="shared" ref="F107:H107" si="2">SUM(F95:F106)</f>
        <v>153622.99753333331</v>
      </c>
      <c r="G107" s="128">
        <f t="shared" si="2"/>
        <v>31503.660000000003</v>
      </c>
      <c r="H107" s="129">
        <f t="shared" si="2"/>
        <v>61160.358000000015</v>
      </c>
      <c r="I107" s="59"/>
      <c r="J107" s="62"/>
    </row>
    <row r="108" spans="1:10" x14ac:dyDescent="0.25">
      <c r="A108" s="59"/>
      <c r="B108" s="59"/>
      <c r="C108" s="74">
        <v>2017</v>
      </c>
      <c r="D108" s="94" t="s">
        <v>2</v>
      </c>
      <c r="E108" s="134">
        <v>5952.5551833333402</v>
      </c>
      <c r="F108" s="136">
        <v>13112.910533333335</v>
      </c>
      <c r="G108" s="134">
        <v>2921.2260000000019</v>
      </c>
      <c r="H108" s="135">
        <v>5223.8859999999977</v>
      </c>
      <c r="I108" s="59"/>
      <c r="J108" s="62"/>
    </row>
    <row r="109" spans="1:10" x14ac:dyDescent="0.25">
      <c r="A109" s="59"/>
      <c r="B109" s="59"/>
      <c r="C109" s="75"/>
      <c r="D109" s="93" t="s">
        <v>3</v>
      </c>
      <c r="E109" s="122">
        <v>5081.8395333333301</v>
      </c>
      <c r="F109" s="124">
        <v>12733.925266666663</v>
      </c>
      <c r="G109" s="122">
        <v>2313.8760000000011</v>
      </c>
      <c r="H109" s="123">
        <v>5150.9140000000007</v>
      </c>
      <c r="I109" s="59"/>
      <c r="J109" s="62"/>
    </row>
    <row r="110" spans="1:10" x14ac:dyDescent="0.25">
      <c r="A110" s="59"/>
      <c r="B110" s="59"/>
      <c r="C110" s="75"/>
      <c r="D110" s="93" t="s">
        <v>4</v>
      </c>
      <c r="E110" s="122">
        <v>5808.6995333333334</v>
      </c>
      <c r="F110" s="124">
        <v>14626.877316666672</v>
      </c>
      <c r="G110" s="122">
        <v>2493.3170000000068</v>
      </c>
      <c r="H110" s="123">
        <v>5189.4600000000055</v>
      </c>
      <c r="I110" s="59"/>
      <c r="J110" s="62"/>
    </row>
    <row r="111" spans="1:10" x14ac:dyDescent="0.25">
      <c r="A111" s="59"/>
      <c r="B111" s="59"/>
      <c r="C111" s="75"/>
      <c r="D111" s="93" t="s">
        <v>5</v>
      </c>
      <c r="E111" s="122">
        <v>5057.9405833333403</v>
      </c>
      <c r="F111" s="124">
        <v>13142.305600000007</v>
      </c>
      <c r="G111" s="122">
        <v>2199.1150000000011</v>
      </c>
      <c r="H111" s="123">
        <v>4941.1700000000037</v>
      </c>
      <c r="I111" s="59"/>
      <c r="J111" s="62"/>
    </row>
    <row r="112" spans="1:10" x14ac:dyDescent="0.25">
      <c r="A112" s="59"/>
      <c r="B112" s="59"/>
      <c r="C112" s="75"/>
      <c r="D112" s="93" t="s">
        <v>6</v>
      </c>
      <c r="E112" s="122">
        <v>5449.5280833333309</v>
      </c>
      <c r="F112" s="124">
        <v>16186.950983333334</v>
      </c>
      <c r="G112" s="122">
        <v>2357.2010000000009</v>
      </c>
      <c r="H112" s="123">
        <v>8459.4549999999981</v>
      </c>
      <c r="I112" s="59"/>
      <c r="J112" s="62"/>
    </row>
    <row r="113" spans="1:10" x14ac:dyDescent="0.25">
      <c r="A113" s="59"/>
      <c r="B113" s="59"/>
      <c r="C113" s="75"/>
      <c r="D113" s="93" t="s">
        <v>7</v>
      </c>
      <c r="E113" s="122">
        <v>5063.4032166666648</v>
      </c>
      <c r="F113" s="124">
        <v>15360.517616666677</v>
      </c>
      <c r="G113" s="122">
        <v>2177.3150000000005</v>
      </c>
      <c r="H113" s="123">
        <v>7704.9720000000016</v>
      </c>
      <c r="I113" s="59"/>
      <c r="J113" s="62"/>
    </row>
    <row r="114" spans="1:10" x14ac:dyDescent="0.25">
      <c r="A114" s="59"/>
      <c r="B114" s="59"/>
      <c r="C114" s="75"/>
      <c r="D114" s="93" t="s">
        <v>8</v>
      </c>
      <c r="E114" s="122">
        <v>4985.1012166666669</v>
      </c>
      <c r="F114" s="124">
        <v>15340.42575</v>
      </c>
      <c r="G114" s="122">
        <v>2164.6449999999977</v>
      </c>
      <c r="H114" s="123">
        <v>7953.8480000000081</v>
      </c>
      <c r="I114" s="59"/>
      <c r="J114" s="62"/>
    </row>
    <row r="115" spans="1:10" x14ac:dyDescent="0.25">
      <c r="A115" s="59"/>
      <c r="B115" s="59"/>
      <c r="C115" s="75"/>
      <c r="D115" s="93" t="s">
        <v>9</v>
      </c>
      <c r="E115" s="122">
        <v>5131.2385166666672</v>
      </c>
      <c r="F115" s="124">
        <v>15276.05561666667</v>
      </c>
      <c r="G115" s="122">
        <v>2303.170999999998</v>
      </c>
      <c r="H115" s="123">
        <v>7255.8440000000046</v>
      </c>
      <c r="I115" s="59"/>
      <c r="J115" s="62"/>
    </row>
    <row r="116" spans="1:10" x14ac:dyDescent="0.25">
      <c r="A116" s="59"/>
      <c r="B116" s="59"/>
      <c r="C116" s="75"/>
      <c r="D116" s="93" t="s">
        <v>10</v>
      </c>
      <c r="E116" s="122">
        <v>4700.5580500000033</v>
      </c>
      <c r="F116" s="124">
        <v>14258.655149999991</v>
      </c>
      <c r="G116" s="122">
        <v>2049.6759999999986</v>
      </c>
      <c r="H116" s="123">
        <v>7034.4580000000051</v>
      </c>
      <c r="I116" s="59"/>
      <c r="J116" s="62"/>
    </row>
    <row r="117" spans="1:10" x14ac:dyDescent="0.25">
      <c r="A117" s="59"/>
      <c r="B117" s="59"/>
      <c r="C117" s="75"/>
      <c r="D117" s="93" t="s">
        <v>11</v>
      </c>
      <c r="E117" s="122">
        <v>4577.2641833333355</v>
      </c>
      <c r="F117" s="124">
        <v>15418.2762</v>
      </c>
      <c r="G117" s="122">
        <v>2025.4839999999983</v>
      </c>
      <c r="H117" s="123">
        <v>7747.1740000000027</v>
      </c>
      <c r="I117" s="59"/>
      <c r="J117" s="62"/>
    </row>
    <row r="118" spans="1:10" x14ac:dyDescent="0.25">
      <c r="A118" s="59"/>
      <c r="B118" s="59"/>
      <c r="C118" s="75"/>
      <c r="D118" s="93" t="s">
        <v>12</v>
      </c>
      <c r="E118" s="122">
        <v>4418.378333333334</v>
      </c>
      <c r="F118" s="124">
        <v>15226.324833333329</v>
      </c>
      <c r="G118" s="122">
        <v>1872.5019999999984</v>
      </c>
      <c r="H118" s="123">
        <v>8369.932000000008</v>
      </c>
      <c r="I118" s="59"/>
      <c r="J118" s="62"/>
    </row>
    <row r="119" spans="1:10" x14ac:dyDescent="0.25">
      <c r="A119" s="59"/>
      <c r="B119" s="59"/>
      <c r="C119" s="75"/>
      <c r="D119" s="93" t="s">
        <v>13</v>
      </c>
      <c r="E119" s="122">
        <v>4565.7375833333326</v>
      </c>
      <c r="F119" s="124">
        <v>14584.806816666664</v>
      </c>
      <c r="G119" s="122">
        <v>1998.0419999999976</v>
      </c>
      <c r="H119" s="123">
        <v>8639.6630000000041</v>
      </c>
      <c r="I119" s="59"/>
      <c r="J119" s="62"/>
    </row>
    <row r="120" spans="1:10" ht="13" thickBot="1" x14ac:dyDescent="0.3">
      <c r="A120" s="59"/>
      <c r="B120" s="59"/>
      <c r="C120" s="60" t="s">
        <v>68</v>
      </c>
      <c r="D120" s="92"/>
      <c r="E120" s="128">
        <f>SUM(E108:E119)</f>
        <v>60792.244016666671</v>
      </c>
      <c r="F120" s="130">
        <f t="shared" ref="F120:H120" si="3">SUM(F108:F119)</f>
        <v>175268.03168333333</v>
      </c>
      <c r="G120" s="128">
        <f t="shared" si="3"/>
        <v>26875.57</v>
      </c>
      <c r="H120" s="129">
        <f t="shared" si="3"/>
        <v>83670.776000000042</v>
      </c>
      <c r="I120" s="59"/>
      <c r="J120" s="62"/>
    </row>
    <row r="121" spans="1:10" x14ac:dyDescent="0.25">
      <c r="A121" s="59"/>
      <c r="B121" s="59"/>
      <c r="C121" s="74">
        <v>2018</v>
      </c>
      <c r="D121" s="94" t="s">
        <v>2</v>
      </c>
      <c r="E121" s="134">
        <v>4957.1220499999999</v>
      </c>
      <c r="F121" s="136">
        <v>14122.325016666666</v>
      </c>
      <c r="G121" s="134">
        <v>2128.692999999997</v>
      </c>
      <c r="H121" s="135">
        <v>8842.3179999999975</v>
      </c>
      <c r="I121" s="59"/>
      <c r="J121" s="62"/>
    </row>
    <row r="122" spans="1:10" x14ac:dyDescent="0.25">
      <c r="A122" s="59"/>
      <c r="B122" s="59"/>
      <c r="C122" s="75"/>
      <c r="D122" s="93" t="s">
        <v>3</v>
      </c>
      <c r="E122" s="122">
        <v>4403.2787666666654</v>
      </c>
      <c r="F122" s="124">
        <v>13080.193700000002</v>
      </c>
      <c r="G122" s="122">
        <v>1857.9299999999969</v>
      </c>
      <c r="H122" s="123">
        <v>6559.9190000000071</v>
      </c>
      <c r="I122" s="59"/>
      <c r="J122" s="62"/>
    </row>
    <row r="123" spans="1:10" x14ac:dyDescent="0.25">
      <c r="A123" s="59"/>
      <c r="B123" s="59"/>
      <c r="C123" s="75"/>
      <c r="D123" s="93" t="s">
        <v>4</v>
      </c>
      <c r="E123" s="122">
        <v>4923.5923166666671</v>
      </c>
      <c r="F123" s="124">
        <v>14433.149716666669</v>
      </c>
      <c r="G123" s="122">
        <v>2118.6469999999981</v>
      </c>
      <c r="H123" s="123">
        <v>6454.549</v>
      </c>
      <c r="I123" s="59"/>
      <c r="J123" s="62"/>
    </row>
    <row r="124" spans="1:10" x14ac:dyDescent="0.25">
      <c r="A124" s="59"/>
      <c r="B124" s="59"/>
      <c r="C124" s="75"/>
      <c r="D124" s="93" t="s">
        <v>5</v>
      </c>
      <c r="E124" s="122">
        <v>4689.0878000000002</v>
      </c>
      <c r="F124" s="124">
        <v>14384.16796666667</v>
      </c>
      <c r="G124" s="122">
        <v>2006.0569999999962</v>
      </c>
      <c r="H124" s="123">
        <v>6968.3800000000047</v>
      </c>
      <c r="I124" s="59"/>
      <c r="J124" s="62"/>
    </row>
    <row r="125" spans="1:10" x14ac:dyDescent="0.25">
      <c r="A125" s="59"/>
      <c r="B125" s="59"/>
      <c r="C125" s="75"/>
      <c r="D125" s="93" t="s">
        <v>6</v>
      </c>
      <c r="E125" s="122">
        <v>4869.1277333333328</v>
      </c>
      <c r="F125" s="124">
        <v>15727.541066666667</v>
      </c>
      <c r="G125" s="122">
        <v>2097.5679999999984</v>
      </c>
      <c r="H125" s="123">
        <v>7815.7590000000037</v>
      </c>
      <c r="I125" s="59"/>
      <c r="J125" s="62"/>
    </row>
    <row r="126" spans="1:10" x14ac:dyDescent="0.25">
      <c r="A126" s="59"/>
      <c r="B126" s="59"/>
      <c r="C126" s="75"/>
      <c r="D126" s="93" t="s">
        <v>7</v>
      </c>
      <c r="E126" s="122">
        <v>4631.9223166666707</v>
      </c>
      <c r="F126" s="124">
        <v>13880.29018333334</v>
      </c>
      <c r="G126" s="122">
        <v>1928.7219999999968</v>
      </c>
      <c r="H126" s="123">
        <v>6918.0339999999997</v>
      </c>
      <c r="I126" s="59"/>
      <c r="J126" s="62"/>
    </row>
    <row r="127" spans="1:10" x14ac:dyDescent="0.25">
      <c r="A127" s="59"/>
      <c r="B127" s="59"/>
      <c r="C127" s="75"/>
      <c r="D127" s="93" t="s">
        <v>8</v>
      </c>
      <c r="E127" s="122">
        <v>4523.3117499999971</v>
      </c>
      <c r="F127" s="124">
        <v>13888.428149999985</v>
      </c>
      <c r="G127" s="122">
        <v>1891.4129999999986</v>
      </c>
      <c r="H127" s="123">
        <v>6045.3710000000056</v>
      </c>
      <c r="I127" s="59"/>
      <c r="J127" s="62"/>
    </row>
    <row r="128" spans="1:10" x14ac:dyDescent="0.25">
      <c r="A128" s="59"/>
      <c r="B128" s="59"/>
      <c r="C128" s="75"/>
      <c r="D128" s="93" t="s">
        <v>9</v>
      </c>
      <c r="E128" s="122">
        <v>4575.9546833333343</v>
      </c>
      <c r="F128" s="124">
        <v>13543.309266666671</v>
      </c>
      <c r="G128" s="122">
        <v>1844.0799999999981</v>
      </c>
      <c r="H128" s="123">
        <v>5363.6930000000002</v>
      </c>
      <c r="I128" s="59"/>
      <c r="J128" s="62"/>
    </row>
    <row r="129" spans="1:10" x14ac:dyDescent="0.25">
      <c r="A129" s="59"/>
      <c r="B129" s="59"/>
      <c r="C129" s="75"/>
      <c r="D129" s="93" t="s">
        <v>10</v>
      </c>
      <c r="E129" s="122">
        <v>4310.6341333333385</v>
      </c>
      <c r="F129" s="124">
        <v>13318.29891666667</v>
      </c>
      <c r="G129" s="122">
        <v>1631.7289999999989</v>
      </c>
      <c r="H129" s="123">
        <v>6118.5130000000054</v>
      </c>
      <c r="I129" s="59"/>
      <c r="J129" s="62"/>
    </row>
    <row r="130" spans="1:10" x14ac:dyDescent="0.25">
      <c r="A130" s="59"/>
      <c r="B130" s="59"/>
      <c r="C130" s="75"/>
      <c r="D130" s="93" t="s">
        <v>11</v>
      </c>
      <c r="E130" s="122">
        <v>4632.7969666666668</v>
      </c>
      <c r="F130" s="124">
        <v>15035.831500000008</v>
      </c>
      <c r="G130" s="122">
        <v>1707.7339999999986</v>
      </c>
      <c r="H130" s="123">
        <v>7440.8380000000079</v>
      </c>
      <c r="I130" s="59"/>
      <c r="J130" s="62"/>
    </row>
    <row r="131" spans="1:10" x14ac:dyDescent="0.25">
      <c r="A131" s="59"/>
      <c r="B131" s="59"/>
      <c r="C131" s="75"/>
      <c r="D131" s="93" t="s">
        <v>12</v>
      </c>
      <c r="E131" s="122">
        <v>4548.9636333333337</v>
      </c>
      <c r="F131" s="124">
        <v>13327.268299999996</v>
      </c>
      <c r="G131" s="122">
        <v>1536.5729999999983</v>
      </c>
      <c r="H131" s="123">
        <v>6183.9020000000064</v>
      </c>
      <c r="I131" s="59"/>
      <c r="J131" s="62"/>
    </row>
    <row r="132" spans="1:10" x14ac:dyDescent="0.25">
      <c r="A132" s="59"/>
      <c r="B132" s="59"/>
      <c r="C132" s="75"/>
      <c r="D132" s="93" t="s">
        <v>13</v>
      </c>
      <c r="E132" s="122">
        <v>4281.3562666666667</v>
      </c>
      <c r="F132" s="124">
        <v>10862.814100000003</v>
      </c>
      <c r="G132" s="122">
        <v>1564.7429999999972</v>
      </c>
      <c r="H132" s="123">
        <v>4762.6839999999993</v>
      </c>
      <c r="I132" s="59"/>
      <c r="J132" s="62"/>
    </row>
    <row r="133" spans="1:10" ht="13" thickBot="1" x14ac:dyDescent="0.3">
      <c r="A133" s="59"/>
      <c r="B133" s="59"/>
      <c r="C133" s="60" t="s">
        <v>74</v>
      </c>
      <c r="D133" s="92"/>
      <c r="E133" s="128">
        <f>SUM(E121:E132)</f>
        <v>55347.148416666678</v>
      </c>
      <c r="F133" s="130">
        <f t="shared" ref="F133:H133" si="4">SUM(F121:F132)</f>
        <v>165603.61788333335</v>
      </c>
      <c r="G133" s="128">
        <f t="shared" si="4"/>
        <v>22313.88899999997</v>
      </c>
      <c r="H133" s="129">
        <f t="shared" si="4"/>
        <v>79473.960000000021</v>
      </c>
      <c r="I133" s="59"/>
      <c r="J133" s="62"/>
    </row>
    <row r="134" spans="1:10" x14ac:dyDescent="0.25">
      <c r="A134" s="59"/>
      <c r="B134" s="59"/>
      <c r="C134" s="74">
        <v>2019</v>
      </c>
      <c r="D134" s="94" t="s">
        <v>2</v>
      </c>
      <c r="E134" s="134">
        <v>3617.2588666666647</v>
      </c>
      <c r="F134" s="136">
        <v>10809.829049999997</v>
      </c>
      <c r="G134" s="134">
        <v>1182.4869999999985</v>
      </c>
      <c r="H134" s="135">
        <v>4339.1690000000008</v>
      </c>
      <c r="I134" s="59"/>
      <c r="J134" s="62"/>
    </row>
    <row r="135" spans="1:10" x14ac:dyDescent="0.25">
      <c r="A135" s="59"/>
      <c r="B135" s="59"/>
      <c r="C135" s="75"/>
      <c r="D135" s="93" t="s">
        <v>3</v>
      </c>
      <c r="E135" s="122">
        <v>3279.9230499999985</v>
      </c>
      <c r="F135" s="124">
        <v>12013.176633333334</v>
      </c>
      <c r="G135" s="122">
        <v>1123.7669999999976</v>
      </c>
      <c r="H135" s="123">
        <v>5382.4780000000083</v>
      </c>
      <c r="I135" s="59"/>
      <c r="J135" s="62"/>
    </row>
    <row r="136" spans="1:10" x14ac:dyDescent="0.25">
      <c r="A136" s="59"/>
      <c r="B136" s="59"/>
      <c r="C136" s="75"/>
      <c r="D136" s="93" t="s">
        <v>4</v>
      </c>
      <c r="E136" s="122">
        <v>3854.4575500000019</v>
      </c>
      <c r="F136" s="124">
        <v>14288.235583333335</v>
      </c>
      <c r="G136" s="122">
        <v>1243.5199999999993</v>
      </c>
      <c r="H136" s="123">
        <v>6655.4300000000057</v>
      </c>
      <c r="I136" s="59"/>
      <c r="J136" s="62"/>
    </row>
    <row r="137" spans="1:10" x14ac:dyDescent="0.25">
      <c r="A137" s="59"/>
      <c r="B137" s="59"/>
      <c r="C137" s="75"/>
      <c r="D137" s="93" t="s">
        <v>5</v>
      </c>
      <c r="E137" s="122">
        <v>3728.6902500000006</v>
      </c>
      <c r="F137" s="124">
        <v>12586.178649999998</v>
      </c>
      <c r="G137" s="122">
        <v>1133.6759999999979</v>
      </c>
      <c r="H137" s="123">
        <v>5402.1590000000078</v>
      </c>
      <c r="I137" s="59"/>
      <c r="J137" s="62"/>
    </row>
    <row r="138" spans="1:10" x14ac:dyDescent="0.25">
      <c r="A138" s="59"/>
      <c r="B138" s="59"/>
      <c r="C138" s="75"/>
      <c r="D138" s="93" t="s">
        <v>6</v>
      </c>
      <c r="E138" s="122">
        <v>3339.4881000000032</v>
      </c>
      <c r="F138" s="124">
        <v>12019.666999999998</v>
      </c>
      <c r="G138" s="122">
        <v>1026.4389999999969</v>
      </c>
      <c r="H138" s="123">
        <v>4754.6010000000051</v>
      </c>
      <c r="I138" s="59"/>
      <c r="J138" s="62"/>
    </row>
    <row r="139" spans="1:10" x14ac:dyDescent="0.25">
      <c r="A139" s="59"/>
      <c r="B139" s="59"/>
      <c r="C139" s="75"/>
      <c r="D139" s="93" t="s">
        <v>7</v>
      </c>
      <c r="E139" s="122">
        <v>3272.4415166666699</v>
      </c>
      <c r="F139" s="124">
        <v>11737.437166666672</v>
      </c>
      <c r="G139" s="122">
        <v>1049.6039999999987</v>
      </c>
      <c r="H139" s="123">
        <v>5401.0040000000099</v>
      </c>
      <c r="I139" s="59"/>
      <c r="J139" s="62"/>
    </row>
    <row r="140" spans="1:10" x14ac:dyDescent="0.25">
      <c r="A140" s="59"/>
      <c r="B140" s="59"/>
      <c r="C140" s="75"/>
      <c r="D140" s="93" t="s">
        <v>8</v>
      </c>
      <c r="E140" s="122">
        <v>3154.4307666666637</v>
      </c>
      <c r="F140" s="124">
        <v>10629.881199999994</v>
      </c>
      <c r="G140" s="122">
        <v>1013.9279999999973</v>
      </c>
      <c r="H140" s="123">
        <v>4462.0549999999994</v>
      </c>
      <c r="I140" s="59"/>
      <c r="J140" s="62"/>
    </row>
    <row r="141" spans="1:10" x14ac:dyDescent="0.25">
      <c r="A141" s="59"/>
      <c r="B141" s="59"/>
      <c r="C141" s="75"/>
      <c r="D141" s="93" t="s">
        <v>9</v>
      </c>
      <c r="E141" s="122">
        <v>3423.9494000000004</v>
      </c>
      <c r="F141" s="124">
        <v>12088.79025</v>
      </c>
      <c r="G141" s="122">
        <v>1160.1939999999984</v>
      </c>
      <c r="H141" s="123">
        <v>5801.6319999999996</v>
      </c>
      <c r="I141" s="59"/>
      <c r="J141" s="62"/>
    </row>
    <row r="142" spans="1:10" x14ac:dyDescent="0.25">
      <c r="A142" s="59"/>
      <c r="B142" s="59"/>
      <c r="C142" s="75"/>
      <c r="D142" s="93" t="s">
        <v>10</v>
      </c>
      <c r="E142" s="122">
        <v>3324.1666000000009</v>
      </c>
      <c r="F142" s="124">
        <v>12262.350983333323</v>
      </c>
      <c r="G142" s="122">
        <v>1100.0309999999986</v>
      </c>
      <c r="H142" s="123">
        <v>5497.7510000000002</v>
      </c>
      <c r="I142" s="59"/>
      <c r="J142" s="62"/>
    </row>
    <row r="143" spans="1:10" x14ac:dyDescent="0.25">
      <c r="A143" s="59"/>
      <c r="B143" s="59"/>
      <c r="C143" s="75"/>
      <c r="D143" s="93" t="s">
        <v>11</v>
      </c>
      <c r="E143" s="122">
        <v>3967.7468333333372</v>
      </c>
      <c r="F143" s="124">
        <v>12063.653133333335</v>
      </c>
      <c r="G143" s="122">
        <v>1352.7899999999986</v>
      </c>
      <c r="H143" s="123">
        <v>5272.4800000000005</v>
      </c>
      <c r="I143" s="59"/>
      <c r="J143" s="62"/>
    </row>
    <row r="144" spans="1:10" x14ac:dyDescent="0.25">
      <c r="A144" s="59"/>
      <c r="B144" s="59"/>
      <c r="C144" s="75"/>
      <c r="D144" s="93" t="s">
        <v>12</v>
      </c>
      <c r="E144" s="122">
        <v>3616.9868500000034</v>
      </c>
      <c r="F144" s="124">
        <v>11005.27391666666</v>
      </c>
      <c r="G144" s="122">
        <v>1231.6789999999985</v>
      </c>
      <c r="H144" s="123">
        <v>4845.5559999999987</v>
      </c>
      <c r="I144" s="59"/>
      <c r="J144" s="62"/>
    </row>
    <row r="145" spans="1:10" x14ac:dyDescent="0.25">
      <c r="A145" s="59"/>
      <c r="B145" s="59"/>
      <c r="C145" s="75"/>
      <c r="D145" s="93" t="s">
        <v>13</v>
      </c>
      <c r="E145" s="122">
        <v>3576.2392500000037</v>
      </c>
      <c r="F145" s="124">
        <v>10246.608450000005</v>
      </c>
      <c r="G145" s="122">
        <v>1244.0629999999985</v>
      </c>
      <c r="H145" s="123">
        <v>4531.2140000000018</v>
      </c>
      <c r="I145" s="59"/>
      <c r="J145" s="62"/>
    </row>
    <row r="146" spans="1:10" ht="13" thickBot="1" x14ac:dyDescent="0.3">
      <c r="A146" s="59"/>
      <c r="B146" s="59"/>
      <c r="C146" s="60" t="s">
        <v>75</v>
      </c>
      <c r="D146" s="92"/>
      <c r="E146" s="128">
        <f>SUM(E134:E145)</f>
        <v>42155.779033333347</v>
      </c>
      <c r="F146" s="130">
        <f t="shared" ref="F146:H146" si="5">SUM(F134:F145)</f>
        <v>141751.08201666665</v>
      </c>
      <c r="G146" s="128">
        <f t="shared" si="5"/>
        <v>13862.177999999978</v>
      </c>
      <c r="H146" s="129">
        <f t="shared" si="5"/>
        <v>62345.529000000039</v>
      </c>
      <c r="I146" s="59"/>
      <c r="J146" s="62"/>
    </row>
    <row r="147" spans="1:10" x14ac:dyDescent="0.25">
      <c r="A147" s="59"/>
      <c r="B147" s="59"/>
      <c r="C147" s="74">
        <v>2020</v>
      </c>
      <c r="D147" s="94" t="s">
        <v>2</v>
      </c>
      <c r="E147" s="134">
        <v>3826.7946333333311</v>
      </c>
      <c r="F147" s="136">
        <v>10907.262550000003</v>
      </c>
      <c r="G147" s="134">
        <v>1144.7009999999998</v>
      </c>
      <c r="H147" s="135">
        <v>4280.4430000000029</v>
      </c>
      <c r="I147" s="59"/>
      <c r="J147" s="62"/>
    </row>
    <row r="148" spans="1:10" x14ac:dyDescent="0.25">
      <c r="A148" s="59"/>
      <c r="B148" s="59"/>
      <c r="C148" s="75"/>
      <c r="D148" s="93" t="s">
        <v>3</v>
      </c>
      <c r="E148" s="122">
        <v>3337.6537833333364</v>
      </c>
      <c r="F148" s="124">
        <v>9660.216816666667</v>
      </c>
      <c r="G148" s="122">
        <v>946.57199999999909</v>
      </c>
      <c r="H148" s="123">
        <v>3441.1309999999989</v>
      </c>
      <c r="I148" s="59"/>
      <c r="J148" s="62"/>
    </row>
    <row r="149" spans="1:10" x14ac:dyDescent="0.25">
      <c r="A149" s="59"/>
      <c r="B149" s="59"/>
      <c r="C149" s="75"/>
      <c r="D149" s="93" t="s">
        <v>4</v>
      </c>
      <c r="E149" s="122">
        <v>3921.5187333333306</v>
      </c>
      <c r="F149" s="124">
        <v>11314.455499999991</v>
      </c>
      <c r="G149" s="122">
        <v>903.354999999999</v>
      </c>
      <c r="H149" s="123">
        <v>3254.2299999999991</v>
      </c>
      <c r="I149" s="59"/>
      <c r="J149" s="62"/>
    </row>
    <row r="150" spans="1:10" x14ac:dyDescent="0.25">
      <c r="A150" s="59"/>
      <c r="B150" s="59"/>
      <c r="C150" s="75"/>
      <c r="D150" s="93" t="s">
        <v>5</v>
      </c>
      <c r="E150" s="122">
        <v>3428.167899999999</v>
      </c>
      <c r="F150" s="124">
        <v>10824.012516666675</v>
      </c>
      <c r="G150" s="122">
        <v>677.15499999999997</v>
      </c>
      <c r="H150" s="123">
        <v>2690.4409999999993</v>
      </c>
      <c r="I150" s="59"/>
      <c r="J150" s="62"/>
    </row>
    <row r="151" spans="1:10" x14ac:dyDescent="0.25">
      <c r="A151" s="59"/>
      <c r="B151" s="59"/>
      <c r="C151" s="75"/>
      <c r="D151" s="93" t="s">
        <v>6</v>
      </c>
      <c r="E151" s="122">
        <v>3237.2878666666693</v>
      </c>
      <c r="F151" s="124">
        <v>9922.8885166666587</v>
      </c>
      <c r="G151" s="122">
        <v>638.98699999999894</v>
      </c>
      <c r="H151" s="123">
        <v>2491.7069999999981</v>
      </c>
      <c r="I151" s="59"/>
      <c r="J151" s="62"/>
    </row>
    <row r="152" spans="1:10" x14ac:dyDescent="0.25">
      <c r="A152" s="59"/>
      <c r="B152" s="59"/>
      <c r="C152" s="75"/>
      <c r="D152" s="93" t="s">
        <v>7</v>
      </c>
      <c r="E152" s="122">
        <v>3440.4873666666672</v>
      </c>
      <c r="F152" s="124">
        <v>10646.687483333333</v>
      </c>
      <c r="G152" s="122">
        <v>778.87299999999823</v>
      </c>
      <c r="H152" s="123">
        <v>3164.6790000000001</v>
      </c>
      <c r="I152" s="59"/>
      <c r="J152" s="62"/>
    </row>
    <row r="153" spans="1:10" x14ac:dyDescent="0.25">
      <c r="A153" s="59"/>
      <c r="B153" s="59"/>
      <c r="C153" s="75"/>
      <c r="D153" s="93" t="s">
        <v>8</v>
      </c>
      <c r="E153" s="122">
        <v>3312.2601166666655</v>
      </c>
      <c r="F153" s="124">
        <v>10708.898399999998</v>
      </c>
      <c r="G153" s="122">
        <v>774.37499999999886</v>
      </c>
      <c r="H153" s="123">
        <v>3234.842000000001</v>
      </c>
      <c r="I153" s="59"/>
      <c r="J153" s="62"/>
    </row>
    <row r="154" spans="1:10" x14ac:dyDescent="0.25">
      <c r="A154" s="59"/>
      <c r="B154" s="59"/>
      <c r="C154" s="75"/>
      <c r="D154" s="93" t="s">
        <v>9</v>
      </c>
      <c r="E154" s="122">
        <v>3269.7179500000025</v>
      </c>
      <c r="F154" s="124">
        <v>10734.418450000003</v>
      </c>
      <c r="G154" s="122">
        <v>823.15999999999883</v>
      </c>
      <c r="H154" s="123">
        <v>3528.8290000000002</v>
      </c>
      <c r="I154" s="59"/>
      <c r="J154" s="62"/>
    </row>
    <row r="155" spans="1:10" x14ac:dyDescent="0.25">
      <c r="A155" s="59"/>
      <c r="B155" s="59"/>
      <c r="C155" s="75"/>
      <c r="D155" s="93" t="s">
        <v>10</v>
      </c>
      <c r="E155" s="122">
        <v>2920.4003833333354</v>
      </c>
      <c r="F155" s="124">
        <v>9353.7779666666593</v>
      </c>
      <c r="G155" s="122">
        <v>745.82200000000012</v>
      </c>
      <c r="H155" s="123">
        <v>3081.0090000000018</v>
      </c>
      <c r="I155" s="59"/>
      <c r="J155" s="62"/>
    </row>
    <row r="156" spans="1:10" x14ac:dyDescent="0.25">
      <c r="A156" s="59"/>
      <c r="B156" s="59"/>
      <c r="C156" s="75"/>
      <c r="D156" s="93" t="s">
        <v>11</v>
      </c>
      <c r="E156" s="122">
        <v>3026.5151666666675</v>
      </c>
      <c r="F156" s="124">
        <v>9475.9713999999967</v>
      </c>
      <c r="G156" s="122">
        <v>797.08099999999763</v>
      </c>
      <c r="H156" s="123">
        <v>3248.8540000000003</v>
      </c>
      <c r="I156" s="59"/>
      <c r="J156" s="62"/>
    </row>
    <row r="157" spans="1:10" x14ac:dyDescent="0.25">
      <c r="A157" s="59"/>
      <c r="B157" s="59"/>
      <c r="C157" s="75"/>
      <c r="D157" s="93" t="s">
        <v>12</v>
      </c>
      <c r="E157" s="122">
        <v>3072.0754333333375</v>
      </c>
      <c r="F157" s="124">
        <v>9988.8721999999925</v>
      </c>
      <c r="G157" s="122">
        <v>973.89900000000046</v>
      </c>
      <c r="H157" s="123">
        <v>3894.3000000000011</v>
      </c>
      <c r="I157" s="59"/>
      <c r="J157" s="62"/>
    </row>
    <row r="158" spans="1:10" x14ac:dyDescent="0.25">
      <c r="A158" s="59"/>
      <c r="B158" s="59"/>
      <c r="C158" s="75"/>
      <c r="D158" s="93" t="s">
        <v>13</v>
      </c>
      <c r="E158" s="122">
        <v>2996.9893166666639</v>
      </c>
      <c r="F158" s="124">
        <v>9875.8834166666547</v>
      </c>
      <c r="G158" s="122">
        <v>931.78599999999904</v>
      </c>
      <c r="H158" s="123">
        <v>3841.9510000000046</v>
      </c>
      <c r="I158" s="59"/>
      <c r="J158" s="62"/>
    </row>
    <row r="159" spans="1:10" ht="13" thickBot="1" x14ac:dyDescent="0.3">
      <c r="A159" s="59"/>
      <c r="B159" s="59"/>
      <c r="C159" s="60" t="s">
        <v>76</v>
      </c>
      <c r="D159" s="92"/>
      <c r="E159" s="128">
        <f>SUM(E147:E158)</f>
        <v>39789.868650000004</v>
      </c>
      <c r="F159" s="130">
        <f t="shared" ref="F159:H159" si="6">SUM(F147:F158)</f>
        <v>123413.34521666662</v>
      </c>
      <c r="G159" s="128">
        <f t="shared" si="6"/>
        <v>10135.765999999991</v>
      </c>
      <c r="H159" s="129">
        <f t="shared" si="6"/>
        <v>40152.416000000012</v>
      </c>
      <c r="I159" s="59"/>
      <c r="J159" s="62"/>
    </row>
    <row r="160" spans="1:10" x14ac:dyDescent="0.25">
      <c r="A160" s="59"/>
      <c r="B160" s="59"/>
      <c r="C160" s="40">
        <v>2021</v>
      </c>
      <c r="D160" s="95" t="s">
        <v>2</v>
      </c>
      <c r="E160" s="134">
        <v>2610.4267333333328</v>
      </c>
      <c r="F160" s="136">
        <v>9189.1850999999988</v>
      </c>
      <c r="G160" s="134">
        <v>661.65999999999872</v>
      </c>
      <c r="H160" s="135">
        <v>3189.0260000000021</v>
      </c>
      <c r="I160" s="59"/>
      <c r="J160" s="62"/>
    </row>
    <row r="161" spans="1:10" x14ac:dyDescent="0.25">
      <c r="A161" s="59"/>
      <c r="B161" s="59"/>
      <c r="C161" s="38"/>
      <c r="D161" s="91" t="s">
        <v>3</v>
      </c>
      <c r="E161" s="122">
        <v>2527.5182333333341</v>
      </c>
      <c r="F161" s="124">
        <v>8631.3933166666666</v>
      </c>
      <c r="G161" s="122">
        <v>653.64099999999871</v>
      </c>
      <c r="H161" s="123">
        <v>3128.0209999999984</v>
      </c>
      <c r="I161" s="59"/>
      <c r="J161" s="62"/>
    </row>
    <row r="162" spans="1:10" x14ac:dyDescent="0.25">
      <c r="A162" s="59"/>
      <c r="B162" s="59"/>
      <c r="C162" s="38"/>
      <c r="D162" s="91" t="s">
        <v>4</v>
      </c>
      <c r="E162" s="122">
        <v>3334.5837333333325</v>
      </c>
      <c r="F162" s="124">
        <v>11558.67771666666</v>
      </c>
      <c r="G162" s="122">
        <v>912.51999999999748</v>
      </c>
      <c r="H162" s="123">
        <v>4509.4160000000011</v>
      </c>
      <c r="I162" s="59"/>
      <c r="J162" s="62"/>
    </row>
    <row r="163" spans="1:10" x14ac:dyDescent="0.25">
      <c r="A163" s="59"/>
      <c r="B163" s="59"/>
      <c r="C163" s="75"/>
      <c r="D163" s="91" t="s">
        <v>5</v>
      </c>
      <c r="E163" s="122">
        <v>2390.7431500000007</v>
      </c>
      <c r="F163" s="124">
        <v>11253.884849999997</v>
      </c>
      <c r="G163" s="122">
        <v>600.49400000000026</v>
      </c>
      <c r="H163" s="123">
        <v>4397.5170000000035</v>
      </c>
      <c r="I163" s="59"/>
      <c r="J163" s="62"/>
    </row>
    <row r="164" spans="1:10" x14ac:dyDescent="0.25">
      <c r="A164" s="59"/>
      <c r="B164" s="59"/>
      <c r="C164" s="38"/>
      <c r="D164" s="91" t="s">
        <v>6</v>
      </c>
      <c r="E164" s="122">
        <v>2475.7851499999997</v>
      </c>
      <c r="F164" s="124">
        <v>11916.404983333337</v>
      </c>
      <c r="G164" s="122">
        <v>676.45199999999954</v>
      </c>
      <c r="H164" s="123">
        <v>5217.2750000000015</v>
      </c>
      <c r="I164" s="59"/>
      <c r="J164" s="62"/>
    </row>
    <row r="165" spans="1:10" x14ac:dyDescent="0.25">
      <c r="A165" s="59"/>
      <c r="B165" s="59"/>
      <c r="C165" s="38"/>
      <c r="D165" s="91" t="s">
        <v>7</v>
      </c>
      <c r="E165" s="122">
        <v>2398.9882166666662</v>
      </c>
      <c r="F165" s="124">
        <v>10994.522283333328</v>
      </c>
      <c r="G165" s="122">
        <v>643.92600000000027</v>
      </c>
      <c r="H165" s="123">
        <v>4706.2290000000094</v>
      </c>
      <c r="I165" s="59"/>
      <c r="J165" s="62"/>
    </row>
    <row r="166" spans="1:10" x14ac:dyDescent="0.25">
      <c r="A166" s="59"/>
      <c r="B166" s="59"/>
      <c r="C166" s="38"/>
      <c r="D166" s="93" t="s">
        <v>8</v>
      </c>
      <c r="E166" s="122">
        <v>2368.0361166666689</v>
      </c>
      <c r="F166" s="124">
        <v>11301.757583333332</v>
      </c>
      <c r="G166" s="122">
        <v>661.37</v>
      </c>
      <c r="H166" s="123">
        <v>5067.9790000000057</v>
      </c>
      <c r="I166" s="59"/>
      <c r="J166" s="62"/>
    </row>
    <row r="167" spans="1:10" x14ac:dyDescent="0.25">
      <c r="A167" s="59"/>
      <c r="B167" s="59"/>
      <c r="C167" s="38"/>
      <c r="D167" s="93" t="s">
        <v>9</v>
      </c>
      <c r="E167" s="122">
        <v>2213.8961333333332</v>
      </c>
      <c r="F167" s="124">
        <v>11608.745933333335</v>
      </c>
      <c r="G167" s="122">
        <v>660.99599999999964</v>
      </c>
      <c r="H167" s="123">
        <v>5681.6870000000126</v>
      </c>
      <c r="I167" s="59"/>
      <c r="J167" s="62"/>
    </row>
    <row r="168" spans="1:10" x14ac:dyDescent="0.25">
      <c r="A168" s="59"/>
      <c r="B168" s="59"/>
      <c r="C168" s="38"/>
      <c r="D168" s="93" t="s">
        <v>10</v>
      </c>
      <c r="E168" s="122">
        <v>2047.2688500000013</v>
      </c>
      <c r="F168" s="124">
        <v>10817.085683333333</v>
      </c>
      <c r="G168" s="122">
        <v>627.96799999999985</v>
      </c>
      <c r="H168" s="123">
        <v>5713.098</v>
      </c>
      <c r="I168" s="59"/>
      <c r="J168" s="62"/>
    </row>
    <row r="169" spans="1:10" x14ac:dyDescent="0.25">
      <c r="A169" s="59"/>
      <c r="B169" s="59"/>
      <c r="C169" s="38"/>
      <c r="D169" s="93" t="s">
        <v>11</v>
      </c>
      <c r="E169" s="122">
        <v>2165.537566666666</v>
      </c>
      <c r="F169" s="124">
        <v>10870.339616666668</v>
      </c>
      <c r="G169" s="122">
        <v>697.61399999999924</v>
      </c>
      <c r="H169" s="123">
        <v>5822.5830000000024</v>
      </c>
      <c r="I169" s="59"/>
      <c r="J169" s="62"/>
    </row>
    <row r="170" spans="1:10" x14ac:dyDescent="0.25">
      <c r="A170" s="59"/>
      <c r="B170" s="59"/>
      <c r="C170" s="38"/>
      <c r="D170" s="93" t="s">
        <v>12</v>
      </c>
      <c r="E170" s="122">
        <v>2096.8718666666659</v>
      </c>
      <c r="F170" s="124">
        <v>11295.754783333334</v>
      </c>
      <c r="G170" s="122">
        <v>713.51499999999908</v>
      </c>
      <c r="H170" s="123">
        <v>6641.8500000000022</v>
      </c>
      <c r="I170" s="59"/>
      <c r="J170" s="62"/>
    </row>
    <row r="171" spans="1:10" x14ac:dyDescent="0.25">
      <c r="A171" s="59"/>
      <c r="B171" s="59"/>
      <c r="C171" s="38"/>
      <c r="D171" s="93" t="s">
        <v>13</v>
      </c>
      <c r="E171" s="122">
        <v>2079.9431833333347</v>
      </c>
      <c r="F171" s="124">
        <v>11005.794233333332</v>
      </c>
      <c r="G171" s="122">
        <v>743.78599999999949</v>
      </c>
      <c r="H171" s="123">
        <v>6712.5340000000015</v>
      </c>
      <c r="I171" s="59"/>
      <c r="J171" s="62"/>
    </row>
    <row r="172" spans="1:10" ht="13" thickBot="1" x14ac:dyDescent="0.3">
      <c r="A172" s="59"/>
      <c r="B172" s="59"/>
      <c r="C172" s="39" t="s">
        <v>78</v>
      </c>
      <c r="D172" s="90"/>
      <c r="E172" s="128">
        <f>SUM(E160:E171)</f>
        <v>28709.598933333335</v>
      </c>
      <c r="F172" s="130">
        <f t="shared" ref="F172:H172" si="7">SUM(F160:F171)</f>
        <v>130443.54608333332</v>
      </c>
      <c r="G172" s="128">
        <f t="shared" si="7"/>
        <v>8253.9419999999918</v>
      </c>
      <c r="H172" s="129">
        <f t="shared" si="7"/>
        <v>60787.21500000004</v>
      </c>
      <c r="I172" s="59"/>
      <c r="J172" s="62"/>
    </row>
    <row r="173" spans="1:10" x14ac:dyDescent="0.25">
      <c r="A173" s="59"/>
      <c r="B173" s="59"/>
      <c r="C173" s="40">
        <v>2022</v>
      </c>
      <c r="D173" s="95" t="s">
        <v>2</v>
      </c>
      <c r="E173" s="134">
        <v>2037.9921333333334</v>
      </c>
      <c r="F173" s="136">
        <v>10882.253516666669</v>
      </c>
      <c r="G173" s="134">
        <v>758.44100000000003</v>
      </c>
      <c r="H173" s="135">
        <v>7005.301999999996</v>
      </c>
      <c r="I173" s="59"/>
      <c r="J173" s="62"/>
    </row>
    <row r="174" spans="1:10" x14ac:dyDescent="0.25">
      <c r="A174" s="59"/>
      <c r="B174" s="59"/>
      <c r="C174" s="38"/>
      <c r="D174" s="91" t="s">
        <v>3</v>
      </c>
      <c r="E174" s="122">
        <v>1791.0970666666663</v>
      </c>
      <c r="F174" s="124">
        <v>9803.2805666666627</v>
      </c>
      <c r="G174" s="122">
        <v>598.99099999999987</v>
      </c>
      <c r="H174" s="123">
        <v>5708.3229999999985</v>
      </c>
      <c r="I174" s="59"/>
      <c r="J174" s="62"/>
    </row>
    <row r="175" spans="1:10" x14ac:dyDescent="0.25">
      <c r="A175" s="59"/>
      <c r="B175" s="59"/>
      <c r="C175" s="38"/>
      <c r="D175" s="91" t="s">
        <v>4</v>
      </c>
      <c r="E175" s="122">
        <v>2037.6386999999995</v>
      </c>
      <c r="F175" s="124">
        <v>11098.830116666664</v>
      </c>
      <c r="G175" s="122">
        <v>715.93499999999926</v>
      </c>
      <c r="H175" s="123">
        <v>6821.6280000000033</v>
      </c>
      <c r="I175" s="59"/>
      <c r="J175" s="62"/>
    </row>
    <row r="176" spans="1:10" x14ac:dyDescent="0.25">
      <c r="A176" s="59"/>
      <c r="B176" s="59"/>
      <c r="C176" s="38"/>
      <c r="D176" s="91" t="s">
        <v>5</v>
      </c>
      <c r="E176" s="122">
        <v>1708.8510000000001</v>
      </c>
      <c r="F176" s="124">
        <v>10473.404883333331</v>
      </c>
      <c r="G176" s="122">
        <v>529.0630000000001</v>
      </c>
      <c r="H176" s="123">
        <v>6402.4810000000034</v>
      </c>
      <c r="I176" s="59"/>
      <c r="J176" s="62"/>
    </row>
    <row r="177" spans="1:10" x14ac:dyDescent="0.25">
      <c r="A177" s="59"/>
      <c r="B177" s="59"/>
      <c r="C177" s="38"/>
      <c r="D177" s="91" t="s">
        <v>6</v>
      </c>
      <c r="E177" s="122">
        <v>1728.0338833333333</v>
      </c>
      <c r="F177" s="124">
        <v>10284.390099999997</v>
      </c>
      <c r="G177" s="122">
        <v>495.83100000000007</v>
      </c>
      <c r="H177" s="123">
        <v>6045.4460000000045</v>
      </c>
      <c r="I177" s="59"/>
      <c r="J177" s="62"/>
    </row>
    <row r="178" spans="1:10" x14ac:dyDescent="0.25">
      <c r="A178" s="59"/>
      <c r="B178" s="59"/>
      <c r="C178" s="38"/>
      <c r="D178" s="91" t="s">
        <v>7</v>
      </c>
      <c r="E178" s="122">
        <v>1824.3220833333337</v>
      </c>
      <c r="F178" s="124">
        <v>10108.934650000003</v>
      </c>
      <c r="G178" s="122">
        <v>636.39699999999937</v>
      </c>
      <c r="H178" s="123">
        <v>6739.7780000000012</v>
      </c>
      <c r="I178" s="59"/>
      <c r="J178" s="62"/>
    </row>
    <row r="179" spans="1:10" x14ac:dyDescent="0.25">
      <c r="A179" s="59"/>
      <c r="B179" s="59"/>
      <c r="C179" s="38"/>
      <c r="D179" s="91" t="s">
        <v>8</v>
      </c>
      <c r="E179" s="122">
        <v>1770.3863166666663</v>
      </c>
      <c r="F179" s="124">
        <v>10299.461366666666</v>
      </c>
      <c r="G179" s="122">
        <v>631.32399999999984</v>
      </c>
      <c r="H179" s="123">
        <v>7217.7170000000042</v>
      </c>
      <c r="I179" s="59"/>
      <c r="J179" s="62"/>
    </row>
    <row r="180" spans="1:10" x14ac:dyDescent="0.25">
      <c r="A180" s="59"/>
      <c r="B180" s="59"/>
      <c r="C180" s="38"/>
      <c r="D180" s="91" t="s">
        <v>9</v>
      </c>
      <c r="E180" s="122">
        <v>1865.3999833333339</v>
      </c>
      <c r="F180" s="124">
        <v>11190.729583333337</v>
      </c>
      <c r="G180" s="122">
        <v>691.39299999999969</v>
      </c>
      <c r="H180" s="123">
        <v>8246.9020000000073</v>
      </c>
      <c r="I180" s="59"/>
      <c r="J180" s="62"/>
    </row>
    <row r="181" spans="1:10" x14ac:dyDescent="0.25">
      <c r="A181" s="59"/>
      <c r="B181" s="59"/>
      <c r="C181" s="38"/>
      <c r="D181" s="91" t="s">
        <v>10</v>
      </c>
      <c r="E181" s="122">
        <v>1793.8707166666668</v>
      </c>
      <c r="F181" s="124">
        <v>9012.7510000000038</v>
      </c>
      <c r="G181" s="122">
        <v>626.17899999999963</v>
      </c>
      <c r="H181" s="123">
        <v>5792.5180000000028</v>
      </c>
      <c r="I181" s="59"/>
      <c r="J181" s="62"/>
    </row>
    <row r="182" spans="1:10" x14ac:dyDescent="0.25">
      <c r="A182" s="59"/>
      <c r="B182" s="59"/>
      <c r="C182" s="38"/>
      <c r="D182" s="93" t="s">
        <v>11</v>
      </c>
      <c r="E182" s="122">
        <v>2013.375966666667</v>
      </c>
      <c r="F182" s="124">
        <v>9177.0551833333338</v>
      </c>
      <c r="G182" s="122">
        <v>710.20999999999992</v>
      </c>
      <c r="H182" s="123">
        <v>5840.97</v>
      </c>
      <c r="I182" s="59"/>
      <c r="J182" s="62"/>
    </row>
    <row r="183" spans="1:10" x14ac:dyDescent="0.25">
      <c r="A183" s="59"/>
      <c r="B183" s="59"/>
      <c r="C183" s="38"/>
      <c r="D183" s="93" t="s">
        <v>12</v>
      </c>
      <c r="E183" s="122">
        <v>1687.676966666668</v>
      </c>
      <c r="F183" s="124">
        <v>9408.0648166666597</v>
      </c>
      <c r="G183" s="122">
        <v>675.8449999999998</v>
      </c>
      <c r="H183" s="123">
        <v>6865.0130000000008</v>
      </c>
      <c r="I183" s="59"/>
      <c r="J183" s="62"/>
    </row>
    <row r="184" spans="1:10" x14ac:dyDescent="0.25">
      <c r="A184" s="59"/>
      <c r="B184" s="59"/>
      <c r="C184" s="38"/>
      <c r="D184" s="93" t="s">
        <v>13</v>
      </c>
      <c r="E184" s="122">
        <v>1504.0419333333339</v>
      </c>
      <c r="F184" s="124">
        <v>9073.1673333333329</v>
      </c>
      <c r="G184" s="122">
        <v>679.3539999999989</v>
      </c>
      <c r="H184" s="123">
        <v>7242.5530000000044</v>
      </c>
      <c r="I184" s="59"/>
      <c r="J184" s="62"/>
    </row>
    <row r="185" spans="1:10" ht="13" thickBot="1" x14ac:dyDescent="0.3">
      <c r="A185" s="59"/>
      <c r="B185" s="59"/>
      <c r="C185" s="39" t="s">
        <v>79</v>
      </c>
      <c r="D185" s="90"/>
      <c r="E185" s="128">
        <f>SUM(E173:E184)</f>
        <v>21762.686750000004</v>
      </c>
      <c r="F185" s="130">
        <f t="shared" ref="F185:H185" si="8">SUM(F173:F184)</f>
        <v>120812.32311666665</v>
      </c>
      <c r="G185" s="128">
        <f t="shared" si="8"/>
        <v>7748.9629999999979</v>
      </c>
      <c r="H185" s="129">
        <f t="shared" si="8"/>
        <v>79928.631000000023</v>
      </c>
      <c r="I185" s="59"/>
      <c r="J185" s="62"/>
    </row>
    <row r="186" spans="1:10" x14ac:dyDescent="0.25">
      <c r="A186" s="59"/>
      <c r="B186" s="59"/>
      <c r="C186" s="40">
        <v>2023</v>
      </c>
      <c r="D186" s="95" t="s">
        <v>2</v>
      </c>
      <c r="E186" s="134">
        <v>1658.4361333333329</v>
      </c>
      <c r="F186" s="136">
        <v>8968.507216666665</v>
      </c>
      <c r="G186" s="134">
        <v>673.21099999999933</v>
      </c>
      <c r="H186" s="135">
        <v>6779.4830000000029</v>
      </c>
      <c r="I186" s="59"/>
      <c r="J186" s="62"/>
    </row>
    <row r="187" spans="1:10" x14ac:dyDescent="0.25">
      <c r="A187" s="59"/>
      <c r="B187" s="59"/>
      <c r="C187" s="38"/>
      <c r="D187" s="91" t="s">
        <v>3</v>
      </c>
      <c r="E187" s="122">
        <v>1479.7571833333334</v>
      </c>
      <c r="F187" s="124">
        <v>8933.3313166666703</v>
      </c>
      <c r="G187" s="122">
        <v>589.70599999999979</v>
      </c>
      <c r="H187" s="123">
        <v>6157.6709999999985</v>
      </c>
      <c r="I187" s="59"/>
      <c r="J187" s="62"/>
    </row>
    <row r="188" spans="1:10" x14ac:dyDescent="0.25">
      <c r="A188" s="59"/>
      <c r="B188" s="59"/>
      <c r="C188" s="38"/>
      <c r="D188" s="91" t="s">
        <v>4</v>
      </c>
      <c r="E188" s="122">
        <v>1620.9044833333335</v>
      </c>
      <c r="F188" s="124">
        <v>9989.262533333329</v>
      </c>
      <c r="G188" s="122">
        <v>676.40200000000004</v>
      </c>
      <c r="H188" s="123">
        <v>6768.0460000000021</v>
      </c>
      <c r="I188" s="59"/>
      <c r="J188" s="62"/>
    </row>
    <row r="189" spans="1:10" x14ac:dyDescent="0.25">
      <c r="A189" s="59"/>
      <c r="B189" s="59"/>
      <c r="C189" s="38"/>
      <c r="D189" s="91" t="s">
        <v>5</v>
      </c>
      <c r="E189" s="122">
        <v>1382.5502500000005</v>
      </c>
      <c r="F189" s="124">
        <v>8031.7098333333315</v>
      </c>
      <c r="G189" s="122">
        <v>619.36599999999987</v>
      </c>
      <c r="H189" s="123">
        <v>5909.1570000000038</v>
      </c>
      <c r="I189" s="59"/>
      <c r="J189" s="62"/>
    </row>
    <row r="190" spans="1:10" x14ac:dyDescent="0.25">
      <c r="A190" s="59"/>
      <c r="B190" s="59"/>
      <c r="C190" s="38"/>
      <c r="D190" s="91" t="s">
        <v>6</v>
      </c>
      <c r="E190" s="122">
        <v>1421.2002333333326</v>
      </c>
      <c r="F190" s="124">
        <v>8809.322166666665</v>
      </c>
      <c r="G190" s="122">
        <v>658.53499999999985</v>
      </c>
      <c r="H190" s="123">
        <v>6367.3280000000013</v>
      </c>
      <c r="I190" s="59"/>
      <c r="J190" s="62"/>
    </row>
    <row r="191" spans="1:10" x14ac:dyDescent="0.25">
      <c r="A191" s="59"/>
      <c r="B191" s="59"/>
      <c r="C191" s="38"/>
      <c r="D191" s="91" t="s">
        <v>7</v>
      </c>
      <c r="E191" s="122">
        <v>1307.4544000000001</v>
      </c>
      <c r="F191" s="124">
        <v>7934.4773166666646</v>
      </c>
      <c r="G191" s="122">
        <v>638.57599999999979</v>
      </c>
      <c r="H191" s="123">
        <v>6028.8469999999998</v>
      </c>
      <c r="I191" s="59"/>
      <c r="J191" s="62"/>
    </row>
    <row r="192" spans="1:10" x14ac:dyDescent="0.25">
      <c r="A192" s="59"/>
      <c r="B192" s="59"/>
      <c r="C192" s="38"/>
      <c r="D192" s="91" t="s">
        <v>8</v>
      </c>
      <c r="E192" s="122">
        <v>1334.2316166666665</v>
      </c>
      <c r="F192" s="124">
        <v>8425.8723500000015</v>
      </c>
      <c r="G192" s="122">
        <v>722.93499999999949</v>
      </c>
      <c r="H192" s="123">
        <v>7165.0539999999992</v>
      </c>
      <c r="I192" s="59"/>
      <c r="J192" s="62"/>
    </row>
    <row r="193" spans="1:10" x14ac:dyDescent="0.25">
      <c r="A193" s="59"/>
      <c r="B193" s="59"/>
      <c r="C193" s="38"/>
      <c r="D193" s="91" t="s">
        <v>9</v>
      </c>
      <c r="E193" s="122">
        <v>1356.2919333333343</v>
      </c>
      <c r="F193" s="124">
        <v>8536.4637666666695</v>
      </c>
      <c r="G193" s="122">
        <v>725.85000000000014</v>
      </c>
      <c r="H193" s="123">
        <v>7563.9210000000012</v>
      </c>
      <c r="I193" s="59"/>
      <c r="J193" s="62"/>
    </row>
    <row r="194" spans="1:10" x14ac:dyDescent="0.25">
      <c r="A194" s="59"/>
      <c r="B194" s="59"/>
      <c r="C194" s="38"/>
      <c r="D194" s="91" t="s">
        <v>10</v>
      </c>
      <c r="E194" s="122">
        <v>1333.8410999999999</v>
      </c>
      <c r="F194" s="124">
        <v>7854.5061333333342</v>
      </c>
      <c r="G194" s="122">
        <v>715.58700000000022</v>
      </c>
      <c r="H194" s="123">
        <v>7139.3459999999995</v>
      </c>
      <c r="I194" s="59"/>
      <c r="J194" s="62"/>
    </row>
    <row r="195" spans="1:10" x14ac:dyDescent="0.25">
      <c r="A195" s="59"/>
      <c r="B195" s="59"/>
      <c r="C195" s="38"/>
      <c r="D195" s="93" t="s">
        <v>11</v>
      </c>
      <c r="E195" s="122">
        <v>1339.8651666666665</v>
      </c>
      <c r="F195" s="124">
        <v>8349.1769666666733</v>
      </c>
      <c r="G195" s="122">
        <v>753.95699999999817</v>
      </c>
      <c r="H195" s="123">
        <v>8444.5250000000178</v>
      </c>
      <c r="I195" s="59"/>
      <c r="J195" s="62"/>
    </row>
    <row r="196" spans="1:10" x14ac:dyDescent="0.25">
      <c r="A196" s="59"/>
      <c r="B196" s="59"/>
      <c r="C196" s="38"/>
      <c r="D196" s="93" t="s">
        <v>12</v>
      </c>
      <c r="E196" s="122">
        <v>1344.8177166666676</v>
      </c>
      <c r="F196" s="124">
        <v>8549.7623833333328</v>
      </c>
      <c r="G196" s="122">
        <v>788.00399999999956</v>
      </c>
      <c r="H196" s="123">
        <v>9250.4210000000021</v>
      </c>
      <c r="I196" s="59"/>
      <c r="J196" s="62"/>
    </row>
    <row r="197" spans="1:10" x14ac:dyDescent="0.25">
      <c r="A197" s="59"/>
      <c r="B197" s="59"/>
      <c r="C197" s="38"/>
      <c r="D197" s="93" t="s">
        <v>13</v>
      </c>
      <c r="E197" s="122">
        <v>1240.0979333333344</v>
      </c>
      <c r="F197" s="124">
        <v>7746.9952000000085</v>
      </c>
      <c r="G197" s="122">
        <v>799.56499999999926</v>
      </c>
      <c r="H197" s="123">
        <v>9500.8120000000145</v>
      </c>
      <c r="I197" s="59"/>
      <c r="J197" s="62"/>
    </row>
    <row r="198" spans="1:10" ht="13" thickBot="1" x14ac:dyDescent="0.3">
      <c r="A198" s="59"/>
      <c r="B198" s="59"/>
      <c r="C198" s="39" t="s">
        <v>82</v>
      </c>
      <c r="D198" s="90"/>
      <c r="E198" s="128">
        <f>SUM(E186:E197)</f>
        <v>16819.448150000004</v>
      </c>
      <c r="F198" s="130">
        <f t="shared" ref="F198:H198" si="9">SUM(F186:F197)</f>
        <v>102129.38718333333</v>
      </c>
      <c r="G198" s="128">
        <f t="shared" si="9"/>
        <v>8361.6939999999959</v>
      </c>
      <c r="H198" s="129">
        <f t="shared" si="9"/>
        <v>87074.611000000048</v>
      </c>
      <c r="I198" s="59"/>
      <c r="J198" s="62"/>
    </row>
    <row r="199" spans="1:10" x14ac:dyDescent="0.25">
      <c r="A199" s="59"/>
      <c r="B199" s="59"/>
      <c r="C199" s="40">
        <v>2024</v>
      </c>
      <c r="D199" s="79" t="s">
        <v>2</v>
      </c>
      <c r="E199" s="134">
        <v>1462.4141499999996</v>
      </c>
      <c r="F199" s="136">
        <v>8722.2628166666691</v>
      </c>
      <c r="G199" s="134">
        <v>956.14299999999946</v>
      </c>
      <c r="H199" s="135">
        <v>9741.7630000000008</v>
      </c>
      <c r="I199" s="59"/>
      <c r="J199" s="62"/>
    </row>
    <row r="200" spans="1:10" x14ac:dyDescent="0.25">
      <c r="A200" s="59"/>
      <c r="B200" s="59"/>
      <c r="C200" s="38"/>
      <c r="D200" s="80" t="s">
        <v>3</v>
      </c>
      <c r="E200" s="122">
        <v>1241.2098833333337</v>
      </c>
      <c r="F200" s="124">
        <v>8509.9459833333349</v>
      </c>
      <c r="G200" s="122">
        <v>825.63400000000001</v>
      </c>
      <c r="H200" s="123">
        <v>10971.936000000002</v>
      </c>
      <c r="I200" s="59"/>
      <c r="J200" s="62"/>
    </row>
    <row r="201" spans="1:10" x14ac:dyDescent="0.25">
      <c r="A201" s="59"/>
      <c r="B201" s="59"/>
      <c r="C201" s="38"/>
      <c r="D201" s="80" t="s">
        <v>4</v>
      </c>
      <c r="E201" s="122">
        <v>1299.0674166666663</v>
      </c>
      <c r="F201" s="124">
        <v>7655.1006833333349</v>
      </c>
      <c r="G201" s="122">
        <v>834.80999999999938</v>
      </c>
      <c r="H201" s="123">
        <v>8650.6089999999986</v>
      </c>
      <c r="I201" s="59"/>
      <c r="J201" s="62"/>
    </row>
    <row r="202" spans="1:10" x14ac:dyDescent="0.25">
      <c r="A202" s="59"/>
      <c r="B202" s="59"/>
      <c r="C202" s="38"/>
      <c r="D202" s="80" t="s">
        <v>5</v>
      </c>
      <c r="E202" s="122">
        <v>1314.7959500000004</v>
      </c>
      <c r="F202" s="124">
        <v>8017.372933333334</v>
      </c>
      <c r="G202" s="122">
        <v>848.30199999999934</v>
      </c>
      <c r="H202" s="123">
        <v>9653.0320000000011</v>
      </c>
      <c r="I202" s="59"/>
      <c r="J202" s="62"/>
    </row>
    <row r="203" spans="1:10" x14ac:dyDescent="0.25">
      <c r="A203" s="59"/>
      <c r="B203" s="59"/>
      <c r="C203" s="38"/>
      <c r="D203" s="80" t="s">
        <v>6</v>
      </c>
      <c r="E203" s="122">
        <v>1261.0338666666667</v>
      </c>
      <c r="F203" s="124">
        <v>8905.8495500000045</v>
      </c>
      <c r="G203" s="122">
        <v>1087.3409999999994</v>
      </c>
      <c r="H203" s="123">
        <v>14895.960000000003</v>
      </c>
      <c r="I203" s="59"/>
      <c r="J203" s="62"/>
    </row>
    <row r="204" spans="1:10" x14ac:dyDescent="0.25">
      <c r="A204" s="59"/>
      <c r="B204" s="59"/>
      <c r="C204" s="38"/>
      <c r="D204" s="80" t="s">
        <v>7</v>
      </c>
      <c r="E204" s="122">
        <v>1153.7766166666663</v>
      </c>
      <c r="F204" s="124">
        <v>8444.9912499999973</v>
      </c>
      <c r="G204" s="122">
        <v>1315.6769999999995</v>
      </c>
      <c r="H204" s="123">
        <v>21152.595000000001</v>
      </c>
      <c r="I204" s="59"/>
      <c r="J204" s="62"/>
    </row>
    <row r="205" spans="1:10" x14ac:dyDescent="0.25">
      <c r="A205" s="59"/>
      <c r="B205" s="59"/>
      <c r="C205" s="38"/>
      <c r="D205" s="91" t="s">
        <v>8</v>
      </c>
      <c r="E205" s="122">
        <v>1326.5878333333335</v>
      </c>
      <c r="F205" s="124">
        <v>9864.7217500000006</v>
      </c>
      <c r="G205" s="122">
        <v>1704.3129999999996</v>
      </c>
      <c r="H205" s="123">
        <v>30414.783000000007</v>
      </c>
      <c r="I205" s="59"/>
      <c r="J205" s="62"/>
    </row>
    <row r="206" spans="1:10" x14ac:dyDescent="0.25">
      <c r="A206" s="59"/>
      <c r="B206" s="59"/>
      <c r="C206" s="38"/>
      <c r="D206" s="91" t="s">
        <v>9</v>
      </c>
      <c r="E206" s="122">
        <v>1148.0954000000002</v>
      </c>
      <c r="F206" s="124">
        <v>6904.9487166666668</v>
      </c>
      <c r="G206" s="122">
        <v>940.80999999999949</v>
      </c>
      <c r="H206" s="123">
        <v>11970.545000000004</v>
      </c>
      <c r="I206" s="59"/>
      <c r="J206" s="62"/>
    </row>
    <row r="207" spans="1:10" x14ac:dyDescent="0.25">
      <c r="A207" s="59"/>
      <c r="B207" s="59"/>
      <c r="C207" s="38"/>
      <c r="D207" s="91" t="s">
        <v>10</v>
      </c>
      <c r="E207" s="122">
        <v>1574.2128666666658</v>
      </c>
      <c r="F207" s="124">
        <v>7088.4588000000012</v>
      </c>
      <c r="G207" s="122">
        <v>2028.7419999999986</v>
      </c>
      <c r="H207" s="123">
        <v>12939.241</v>
      </c>
      <c r="I207" s="59"/>
      <c r="J207" s="62"/>
    </row>
    <row r="208" spans="1:10" x14ac:dyDescent="0.25">
      <c r="A208" s="59"/>
      <c r="B208" s="59"/>
      <c r="C208" s="38"/>
      <c r="D208" s="93" t="s">
        <v>11</v>
      </c>
      <c r="E208" s="122">
        <v>1572.5488333333331</v>
      </c>
      <c r="F208" s="124">
        <v>8847.1462166666697</v>
      </c>
      <c r="G208" s="122">
        <v>1762.0519999999988</v>
      </c>
      <c r="H208" s="123">
        <v>21876.715</v>
      </c>
      <c r="I208" s="59"/>
      <c r="J208" s="62"/>
    </row>
    <row r="209" spans="1:10" x14ac:dyDescent="0.25">
      <c r="A209" s="59"/>
      <c r="B209" s="59"/>
      <c r="C209" s="38"/>
      <c r="D209" s="93" t="s">
        <v>12</v>
      </c>
      <c r="E209" s="122">
        <v>1657.9350666666662</v>
      </c>
      <c r="F209" s="124">
        <v>7938.6809833333346</v>
      </c>
      <c r="G209" s="122">
        <v>1928.1259999999997</v>
      </c>
      <c r="H209" s="123">
        <v>23408.290999999994</v>
      </c>
      <c r="I209" s="59"/>
      <c r="J209" s="62"/>
    </row>
    <row r="210" spans="1:10" x14ac:dyDescent="0.25">
      <c r="A210" s="59"/>
      <c r="B210" s="59"/>
      <c r="C210" s="38"/>
      <c r="D210" s="93" t="s">
        <v>13</v>
      </c>
      <c r="E210" s="122">
        <v>1253.1011500000002</v>
      </c>
      <c r="F210" s="124">
        <v>9021.3612166666717</v>
      </c>
      <c r="G210" s="122">
        <v>2058.989</v>
      </c>
      <c r="H210" s="123">
        <v>34174.468000000001</v>
      </c>
      <c r="I210" s="59"/>
      <c r="J210" s="62"/>
    </row>
    <row r="211" spans="1:10" ht="13" thickBot="1" x14ac:dyDescent="0.3">
      <c r="A211" s="59"/>
      <c r="B211" s="59"/>
      <c r="C211" s="39" t="s">
        <v>83</v>
      </c>
      <c r="D211" s="90"/>
      <c r="E211" s="128">
        <f>SUM(E199:E210)</f>
        <v>16264.779033333331</v>
      </c>
      <c r="F211" s="130">
        <f t="shared" ref="F211:H211" si="10">SUM(F199:F210)</f>
        <v>99920.840900000039</v>
      </c>
      <c r="G211" s="128">
        <f t="shared" si="10"/>
        <v>16290.938999999993</v>
      </c>
      <c r="H211" s="129">
        <f t="shared" si="10"/>
        <v>209849.93799999999</v>
      </c>
      <c r="I211" s="59"/>
      <c r="J211" s="62"/>
    </row>
    <row r="212" spans="1:10" x14ac:dyDescent="0.25">
      <c r="A212" s="59"/>
      <c r="B212" s="59"/>
      <c r="C212" s="40">
        <v>2025</v>
      </c>
      <c r="D212" s="79" t="s">
        <v>2</v>
      </c>
      <c r="E212" s="134">
        <v>2427.2645833333327</v>
      </c>
      <c r="F212" s="136">
        <v>7339.6935333333367</v>
      </c>
      <c r="G212" s="134">
        <v>5813.8230000000085</v>
      </c>
      <c r="H212" s="135">
        <v>25798.630000000026</v>
      </c>
      <c r="I212" s="59"/>
      <c r="J212" s="62"/>
    </row>
    <row r="213" spans="1:10" x14ac:dyDescent="0.25">
      <c r="A213" s="59"/>
      <c r="B213" s="59"/>
      <c r="C213" s="38"/>
      <c r="D213" s="80" t="s">
        <v>3</v>
      </c>
      <c r="E213" s="122">
        <v>1178.4789500000004</v>
      </c>
      <c r="F213" s="124">
        <v>6925.2951833333364</v>
      </c>
      <c r="G213" s="122">
        <v>1561.0679999999995</v>
      </c>
      <c r="H213" s="123">
        <v>22936.564000000017</v>
      </c>
      <c r="I213" s="59"/>
      <c r="J213" s="62"/>
    </row>
    <row r="214" spans="1:10" x14ac:dyDescent="0.25">
      <c r="A214" s="59"/>
      <c r="B214" s="59"/>
      <c r="C214" s="38"/>
      <c r="D214" s="80" t="s">
        <v>4</v>
      </c>
      <c r="E214" s="122">
        <v>1140.997949999999</v>
      </c>
      <c r="F214" s="124">
        <v>6134.3049499999952</v>
      </c>
      <c r="G214" s="122">
        <v>780.26699999999948</v>
      </c>
      <c r="H214" s="123">
        <v>8487.3640000000232</v>
      </c>
      <c r="I214" s="59"/>
      <c r="J214" s="62"/>
    </row>
    <row r="215" spans="1:10" x14ac:dyDescent="0.25">
      <c r="A215" s="59"/>
      <c r="B215" s="59"/>
      <c r="C215" s="38"/>
      <c r="D215" s="80" t="s">
        <v>5</v>
      </c>
      <c r="E215" s="122">
        <v>1065.4452500000004</v>
      </c>
      <c r="F215" s="124">
        <v>5241.9027999999998</v>
      </c>
      <c r="G215" s="122">
        <v>766.88899999999774</v>
      </c>
      <c r="H215" s="123">
        <v>7099.96000000001</v>
      </c>
      <c r="I215" s="59"/>
      <c r="J215" s="62"/>
    </row>
    <row r="216" spans="1:10" x14ac:dyDescent="0.25">
      <c r="A216" s="59"/>
      <c r="B216" s="59"/>
      <c r="C216" s="38"/>
      <c r="D216" s="80" t="s">
        <v>6</v>
      </c>
      <c r="E216" s="122">
        <v>1066.4094000000005</v>
      </c>
      <c r="F216" s="124">
        <v>6137.2952166666691</v>
      </c>
      <c r="G216" s="122">
        <v>878.46499999999946</v>
      </c>
      <c r="H216" s="123">
        <v>10823.353000000012</v>
      </c>
      <c r="I216" s="59"/>
      <c r="J216" s="62"/>
    </row>
    <row r="217" spans="1:10" x14ac:dyDescent="0.25">
      <c r="A217" s="59"/>
      <c r="B217" s="59"/>
      <c r="C217" s="38"/>
      <c r="D217" s="80" t="s">
        <v>7</v>
      </c>
      <c r="E217" s="122">
        <v>1002.3404999999997</v>
      </c>
      <c r="F217" s="124">
        <v>5921.8966166666687</v>
      </c>
      <c r="G217" s="122">
        <v>887.26199999999915</v>
      </c>
      <c r="H217" s="123">
        <v>9909.1870000000199</v>
      </c>
      <c r="I217" s="59"/>
      <c r="J217" s="62"/>
    </row>
    <row r="218" spans="1:10" ht="13" thickBot="1" x14ac:dyDescent="0.3">
      <c r="A218" s="59"/>
      <c r="B218" s="59"/>
      <c r="C218" s="39" t="s">
        <v>84</v>
      </c>
      <c r="D218" s="90"/>
      <c r="E218" s="128">
        <f>SUM(E212:E217)</f>
        <v>7880.9366333333328</v>
      </c>
      <c r="F218" s="130">
        <f t="shared" ref="F218:H218" si="11">SUM(F212:F217)</f>
        <v>37700.388300000006</v>
      </c>
      <c r="G218" s="128">
        <f t="shared" si="11"/>
        <v>10687.774000000005</v>
      </c>
      <c r="H218" s="129">
        <f t="shared" si="11"/>
        <v>85055.058000000121</v>
      </c>
      <c r="I218" s="59"/>
      <c r="J218" s="62"/>
    </row>
    <row r="219" spans="1:10" ht="13" thickBot="1" x14ac:dyDescent="0.3">
      <c r="A219" s="59"/>
      <c r="B219" s="59"/>
      <c r="C219" s="97"/>
      <c r="D219" s="98"/>
      <c r="E219" s="35"/>
      <c r="F219" s="96"/>
      <c r="G219" s="96"/>
      <c r="H219" s="96"/>
      <c r="I219" s="59"/>
      <c r="J219" s="62"/>
    </row>
    <row r="220" spans="1:10" ht="13" thickBot="1" x14ac:dyDescent="0.3">
      <c r="A220" s="59"/>
      <c r="B220" s="59"/>
      <c r="C220" s="158" t="str">
        <f>VAR</f>
        <v>VAR. ACUM. Q2.2024-Q2.2025</v>
      </c>
      <c r="D220" s="159"/>
      <c r="E220" s="160">
        <f>E218/SUM(E199:E204)-1</f>
        <v>1.922310188286791E-2</v>
      </c>
      <c r="F220" s="160">
        <f>F218/SUM(F199:F204)-1</f>
        <v>-0.24982597161585018</v>
      </c>
      <c r="G220" s="160">
        <f>G218/SUM(G199:G204)-1</f>
        <v>0.82139457902110746</v>
      </c>
      <c r="H220" s="161">
        <f>H218/SUM(H199:H204)-1</f>
        <v>0.13307192300844628</v>
      </c>
      <c r="I220" s="59"/>
      <c r="J220" s="62"/>
    </row>
    <row r="221" spans="1:10" x14ac:dyDescent="0.25">
      <c r="A221" s="59"/>
      <c r="B221" s="59"/>
      <c r="C221" s="97"/>
      <c r="D221" s="98"/>
      <c r="E221" s="188"/>
      <c r="F221" s="96"/>
      <c r="G221" s="96"/>
      <c r="H221" s="96"/>
      <c r="I221" s="59"/>
      <c r="J221" s="62"/>
    </row>
    <row r="222" spans="1:10" x14ac:dyDescent="0.25">
      <c r="A222" s="59"/>
      <c r="B222" s="59"/>
      <c r="C222" s="97"/>
      <c r="D222" s="98"/>
      <c r="E222" s="188"/>
      <c r="F222" s="96"/>
      <c r="G222" s="96"/>
      <c r="H222" s="96"/>
      <c r="I222" s="59"/>
      <c r="J222" s="62"/>
    </row>
    <row r="223" spans="1:10" x14ac:dyDescent="0.25">
      <c r="A223" s="59"/>
      <c r="B223" s="59"/>
      <c r="C223" s="77" t="s">
        <v>18</v>
      </c>
      <c r="D223" s="59"/>
      <c r="E223" s="188"/>
      <c r="F223" s="86"/>
      <c r="G223" s="86"/>
      <c r="H223" s="86"/>
      <c r="I223" s="59"/>
      <c r="J223" s="62"/>
    </row>
    <row r="224" spans="1:10" x14ac:dyDescent="0.25">
      <c r="A224" s="59"/>
      <c r="B224" s="59"/>
      <c r="C224" s="59"/>
      <c r="D224" s="59"/>
      <c r="E224" s="87"/>
      <c r="F224" s="87"/>
      <c r="G224" s="87"/>
      <c r="H224" s="87"/>
      <c r="I224" s="59"/>
      <c r="J224" s="62"/>
    </row>
    <row r="225" spans="1:10" x14ac:dyDescent="0.25">
      <c r="A225" s="59"/>
      <c r="B225" s="59"/>
      <c r="C225" s="59"/>
      <c r="D225" s="59"/>
      <c r="E225" s="61"/>
      <c r="F225" s="59"/>
      <c r="G225" s="59"/>
      <c r="H225" s="59"/>
      <c r="I225" s="59"/>
      <c r="J225" s="62"/>
    </row>
    <row r="226" spans="1:10" x14ac:dyDescent="0.25">
      <c r="A226" s="59"/>
      <c r="B226" s="59"/>
      <c r="C226" s="59"/>
      <c r="D226" s="59"/>
      <c r="E226" s="61"/>
      <c r="F226" s="59"/>
      <c r="G226" s="59"/>
      <c r="H226" s="59"/>
      <c r="I226" s="59"/>
      <c r="J226" s="62"/>
    </row>
    <row r="227" spans="1:10" x14ac:dyDescent="0.25">
      <c r="A227" s="59"/>
      <c r="B227" s="59"/>
      <c r="C227" s="59"/>
      <c r="D227" s="59"/>
      <c r="E227" s="61"/>
      <c r="F227" s="59"/>
      <c r="G227" s="59"/>
      <c r="H227" s="59"/>
      <c r="I227" s="59"/>
      <c r="J227" s="62"/>
    </row>
    <row r="228" spans="1:10" x14ac:dyDescent="0.25">
      <c r="A228" s="59"/>
      <c r="B228" s="59"/>
      <c r="C228" s="59"/>
      <c r="D228" s="59"/>
      <c r="E228" s="61"/>
      <c r="F228" s="59"/>
      <c r="G228" s="59"/>
      <c r="H228" s="59"/>
      <c r="I228" s="59"/>
      <c r="J228" s="62"/>
    </row>
    <row r="229" spans="1:10" x14ac:dyDescent="0.25">
      <c r="A229" s="59"/>
      <c r="B229" s="59"/>
      <c r="C229" s="59"/>
      <c r="D229" s="59"/>
      <c r="E229" s="61"/>
      <c r="F229" s="59"/>
      <c r="G229" s="59"/>
      <c r="H229" s="59"/>
      <c r="I229" s="59"/>
      <c r="J229" s="62"/>
    </row>
    <row r="230" spans="1:10" x14ac:dyDescent="0.25">
      <c r="A230" s="59"/>
      <c r="B230" s="59"/>
      <c r="C230" s="59"/>
      <c r="D230" s="59"/>
      <c r="E230" s="61"/>
      <c r="F230" s="59"/>
      <c r="G230" s="59"/>
      <c r="H230" s="59"/>
      <c r="I230" s="76"/>
      <c r="J230" s="62"/>
    </row>
    <row r="231" spans="1:10" x14ac:dyDescent="0.25">
      <c r="A231" s="59"/>
      <c r="B231" s="59"/>
      <c r="C231" s="59"/>
      <c r="D231" s="59"/>
      <c r="E231" s="61"/>
      <c r="F231" s="59"/>
      <c r="G231" s="59"/>
      <c r="H231" s="59"/>
      <c r="I231" s="76"/>
      <c r="J231" s="62"/>
    </row>
    <row r="232" spans="1:10" x14ac:dyDescent="0.25">
      <c r="A232" s="59"/>
      <c r="B232" s="59"/>
      <c r="C232" s="59"/>
      <c r="D232" s="59"/>
      <c r="E232" s="61"/>
      <c r="F232" s="59"/>
      <c r="G232" s="59"/>
      <c r="H232" s="59"/>
      <c r="I232" s="76"/>
      <c r="J232" s="62"/>
    </row>
    <row r="233" spans="1:10" x14ac:dyDescent="0.25">
      <c r="A233" s="59"/>
      <c r="B233" s="59"/>
      <c r="C233" s="59"/>
      <c r="D233" s="59"/>
      <c r="E233" s="61"/>
      <c r="F233" s="59"/>
      <c r="G233" s="59"/>
      <c r="H233" s="59"/>
      <c r="I233" s="76"/>
      <c r="J233" s="62"/>
    </row>
    <row r="234" spans="1:10" x14ac:dyDescent="0.25">
      <c r="A234" s="59"/>
      <c r="B234" s="59"/>
      <c r="C234" s="59"/>
      <c r="D234" s="59"/>
      <c r="E234" s="61"/>
      <c r="F234" s="59"/>
      <c r="G234" s="59"/>
      <c r="H234" s="59"/>
      <c r="I234" s="76"/>
      <c r="J234" s="62"/>
    </row>
    <row r="235" spans="1:10" x14ac:dyDescent="0.25">
      <c r="A235" s="59"/>
      <c r="B235" s="59"/>
      <c r="C235" s="59"/>
      <c r="D235" s="59"/>
      <c r="E235" s="61"/>
      <c r="F235" s="59"/>
      <c r="G235" s="59"/>
      <c r="H235" s="59"/>
      <c r="I235" s="76"/>
      <c r="J235" s="62"/>
    </row>
    <row r="236" spans="1:10" x14ac:dyDescent="0.25">
      <c r="A236" s="59"/>
      <c r="B236" s="59"/>
      <c r="C236" s="59"/>
      <c r="D236" s="59"/>
      <c r="E236" s="61"/>
      <c r="F236" s="59"/>
      <c r="G236" s="59"/>
      <c r="H236" s="59"/>
      <c r="I236" s="76"/>
      <c r="J236" s="62"/>
    </row>
    <row r="237" spans="1:10" x14ac:dyDescent="0.25">
      <c r="A237" s="59"/>
      <c r="B237" s="59"/>
      <c r="C237" s="59"/>
      <c r="D237" s="59"/>
      <c r="E237" s="61"/>
      <c r="F237" s="59"/>
      <c r="G237" s="59"/>
      <c r="H237" s="59"/>
      <c r="I237" s="59"/>
      <c r="J237" s="62"/>
    </row>
    <row r="238" spans="1:10" x14ac:dyDescent="0.25">
      <c r="A238" s="59"/>
      <c r="B238" s="59"/>
      <c r="C238" s="59"/>
      <c r="D238" s="59"/>
      <c r="E238" s="61"/>
      <c r="F238" s="59"/>
      <c r="G238" s="59"/>
      <c r="H238" s="59"/>
      <c r="I238" s="59"/>
      <c r="J238" s="59"/>
    </row>
    <row r="239" spans="1:10" x14ac:dyDescent="0.25">
      <c r="A239" s="59"/>
      <c r="B239" s="59"/>
      <c r="C239" s="59"/>
      <c r="D239" s="59"/>
      <c r="E239" s="61"/>
      <c r="F239" s="59"/>
      <c r="G239" s="59"/>
      <c r="H239" s="59"/>
      <c r="I239" s="59"/>
    </row>
    <row r="240" spans="1:10" x14ac:dyDescent="0.25">
      <c r="C240" s="59"/>
      <c r="D240" s="59"/>
      <c r="E240" s="61"/>
      <c r="F240" s="59"/>
      <c r="G240" s="59"/>
      <c r="H240" s="59"/>
    </row>
    <row r="241" spans="3:8" hidden="1" x14ac:dyDescent="0.25">
      <c r="C241" s="59"/>
      <c r="D241" s="59"/>
      <c r="E241" s="59"/>
      <c r="F241" s="59"/>
      <c r="G241" s="59"/>
      <c r="H241" s="59"/>
    </row>
    <row r="242" spans="3:8" hidden="1" x14ac:dyDescent="0.25">
      <c r="C242" s="59"/>
      <c r="D242" s="59"/>
      <c r="E242" s="59"/>
      <c r="F242" s="59"/>
      <c r="G242" s="59"/>
      <c r="H242" s="59"/>
    </row>
    <row r="337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7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2" x14ac:dyDescent="0.25"/>
    <row r="373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</sheetData>
  <mergeCells count="11">
    <mergeCell ref="C15:D1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</mergeCells>
  <phoneticPr fontId="0" type="noConversion"/>
  <hyperlinks>
    <hyperlink ref="C4" location="Indice!A1" display="&lt;&lt; VOLVER" xr:uid="{00000000-0004-0000-0300-000000000000}"/>
    <hyperlink ref="C223" location="Indice!A1" display="&lt;&lt; VOLVER" xr:uid="{00000000-0004-0000-0300-000001000000}"/>
  </hyperlinks>
  <pageMargins left="0.75" right="0.75" top="1" bottom="1" header="0" footer="0"/>
  <pageSetup paperSize="9" scale="59" orientation="portrait" r:id="rId1"/>
  <headerFooter alignWithMargins="0"/>
  <colBreaks count="1" manualBreakCount="1">
    <brk id="10" max="1048575" man="1"/>
  </colBreaks>
  <ignoredErrors>
    <ignoredError sqref="E29:H29 E42:H42 E55:H55 E68:H68 E81:H81 E94:H94 F219:H219 E107:H107 E120:H120 E133:H133 E146:H146 E159:H159 E172:H172 E185:H185 E198:H198 E211:H211 E218:H218" unlockedFormula="1"/>
    <ignoredError sqref="E220:H220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3"/>
  <sheetViews>
    <sheetView showGridLines="0" topLeftCell="B2" zoomScale="99" zoomScaleNormal="99" workbookViewId="0">
      <pane xSplit="2" ySplit="5" topLeftCell="D158" activePane="bottomRight" state="frozen"/>
      <selection activeCell="B2" sqref="B2"/>
      <selection pane="topRight" activeCell="D2" sqref="D2"/>
      <selection pane="bottomLeft" activeCell="B7" sqref="B7"/>
      <selection pane="bottomRight" activeCell="L163" sqref="L163"/>
    </sheetView>
  </sheetViews>
  <sheetFormatPr baseColWidth="10" defaultColWidth="0" defaultRowHeight="12.5" zeroHeight="1" x14ac:dyDescent="0.25"/>
  <cols>
    <col min="1" max="1" width="19" customWidth="1"/>
    <col min="2" max="2" width="17.1796875" customWidth="1"/>
    <col min="3" max="19" width="11.54296875" customWidth="1"/>
    <col min="20" max="16384" width="11.54296875" hidden="1"/>
  </cols>
  <sheetData>
    <row r="1" spans="2:17" x14ac:dyDescent="0.25"/>
    <row r="2" spans="2:17" x14ac:dyDescent="0.25"/>
    <row r="3" spans="2:17" ht="14" x14ac:dyDescent="0.3">
      <c r="B3" s="43" t="s">
        <v>65</v>
      </c>
      <c r="C3" s="18"/>
      <c r="D3" s="1"/>
      <c r="E3" s="31"/>
      <c r="F3" s="1"/>
    </row>
    <row r="4" spans="2:17" ht="14" x14ac:dyDescent="0.3">
      <c r="B4" s="43" t="s">
        <v>63</v>
      </c>
      <c r="C4" s="18"/>
      <c r="D4" s="1"/>
      <c r="E4" s="31"/>
      <c r="F4" s="1"/>
    </row>
    <row r="5" spans="2:17" ht="13" thickBot="1" x14ac:dyDescent="0.3"/>
    <row r="6" spans="2:17" ht="26.5" thickBot="1" x14ac:dyDescent="0.3">
      <c r="B6" s="201" t="s">
        <v>0</v>
      </c>
      <c r="C6" s="202" t="s">
        <v>1</v>
      </c>
      <c r="D6" s="190" t="s">
        <v>51</v>
      </c>
      <c r="E6" s="190" t="s">
        <v>53</v>
      </c>
      <c r="F6" s="190" t="s">
        <v>54</v>
      </c>
      <c r="G6" s="190" t="s">
        <v>55</v>
      </c>
      <c r="H6" s="190" t="s">
        <v>49</v>
      </c>
      <c r="I6" s="190" t="s">
        <v>56</v>
      </c>
      <c r="J6" s="190" t="s">
        <v>57</v>
      </c>
      <c r="K6" s="190" t="s">
        <v>58</v>
      </c>
      <c r="L6" s="190" t="s">
        <v>50</v>
      </c>
      <c r="M6" s="190" t="s">
        <v>59</v>
      </c>
      <c r="N6" s="190" t="s">
        <v>77</v>
      </c>
      <c r="O6" s="190" t="s">
        <v>60</v>
      </c>
      <c r="P6" s="191" t="s">
        <v>61</v>
      </c>
    </row>
    <row r="7" spans="2:17" ht="13" x14ac:dyDescent="0.3">
      <c r="B7" s="192">
        <v>2013</v>
      </c>
      <c r="C7" s="193" t="s">
        <v>2</v>
      </c>
      <c r="D7" s="100">
        <v>2485.3163166666686</v>
      </c>
      <c r="E7" s="101">
        <v>1703.1219333333331</v>
      </c>
      <c r="F7" s="101">
        <v>4142.0395166666649</v>
      </c>
      <c r="G7" s="101">
        <v>6.7013666666666669</v>
      </c>
      <c r="H7" s="101">
        <v>3.3833333333333332E-3</v>
      </c>
      <c r="I7" s="101"/>
      <c r="J7" s="101"/>
      <c r="K7" s="101">
        <v>81.457583333333332</v>
      </c>
      <c r="L7" s="101">
        <v>0.19738333333333336</v>
      </c>
      <c r="M7" s="101"/>
      <c r="N7" s="101"/>
      <c r="O7" s="101">
        <v>166.25131666666661</v>
      </c>
      <c r="P7" s="203">
        <f t="shared" ref="P7:P39" si="0">SUM(D7:O7)</f>
        <v>8585.0887999999995</v>
      </c>
      <c r="Q7" s="103"/>
    </row>
    <row r="8" spans="2:17" ht="13" x14ac:dyDescent="0.3">
      <c r="B8" s="194"/>
      <c r="C8" s="195" t="s">
        <v>3</v>
      </c>
      <c r="D8" s="102">
        <v>2267.9246999999996</v>
      </c>
      <c r="E8" s="103">
        <v>1503.9854666666663</v>
      </c>
      <c r="F8" s="103">
        <v>4222.8905666666669</v>
      </c>
      <c r="G8" s="103">
        <v>6.5498666666666665</v>
      </c>
      <c r="H8" s="103">
        <v>7.4000000000000003E-3</v>
      </c>
      <c r="I8" s="103"/>
      <c r="J8" s="103"/>
      <c r="K8" s="103">
        <v>52.010900000000007</v>
      </c>
      <c r="L8" s="103">
        <v>0.46914999999999996</v>
      </c>
      <c r="M8" s="103"/>
      <c r="N8" s="103"/>
      <c r="O8" s="103">
        <v>79.938133333333326</v>
      </c>
      <c r="P8" s="203">
        <f t="shared" si="0"/>
        <v>8133.7761833333325</v>
      </c>
      <c r="Q8" s="103"/>
    </row>
    <row r="9" spans="2:17" ht="13" x14ac:dyDescent="0.3">
      <c r="B9" s="194"/>
      <c r="C9" s="195" t="s">
        <v>4</v>
      </c>
      <c r="D9" s="102">
        <v>2364.9933666666657</v>
      </c>
      <c r="E9" s="103">
        <v>1721.2927500000003</v>
      </c>
      <c r="F9" s="103">
        <v>5343.1728166666671</v>
      </c>
      <c r="G9" s="103">
        <v>6.3791499999999992</v>
      </c>
      <c r="H9" s="103">
        <v>1.15E-3</v>
      </c>
      <c r="I9" s="103"/>
      <c r="J9" s="103"/>
      <c r="K9" s="103">
        <v>52.33741666666667</v>
      </c>
      <c r="L9" s="103">
        <v>0.80623333333333336</v>
      </c>
      <c r="M9" s="103"/>
      <c r="N9" s="103"/>
      <c r="O9" s="103">
        <v>26.85768333333332</v>
      </c>
      <c r="P9" s="203">
        <f t="shared" si="0"/>
        <v>9515.8405666666677</v>
      </c>
      <c r="Q9" s="103"/>
    </row>
    <row r="10" spans="2:17" ht="13" x14ac:dyDescent="0.3">
      <c r="B10" s="196"/>
      <c r="C10" s="195" t="s">
        <v>5</v>
      </c>
      <c r="D10" s="102">
        <v>3032.0410000000002</v>
      </c>
      <c r="E10" s="103">
        <v>1964.272483333333</v>
      </c>
      <c r="F10" s="103">
        <v>4134.4516833333337</v>
      </c>
      <c r="G10" s="103">
        <v>6.4542166666666665</v>
      </c>
      <c r="H10" s="103">
        <v>1.1666666666666668E-3</v>
      </c>
      <c r="I10" s="103"/>
      <c r="J10" s="103"/>
      <c r="K10" s="103">
        <v>26.09471666666667</v>
      </c>
      <c r="L10" s="103">
        <v>0.62575000000000003</v>
      </c>
      <c r="M10" s="103"/>
      <c r="N10" s="103"/>
      <c r="O10" s="103">
        <v>19.547783333333328</v>
      </c>
      <c r="P10" s="203">
        <f t="shared" si="0"/>
        <v>9183.488800000001</v>
      </c>
      <c r="Q10" s="103"/>
    </row>
    <row r="11" spans="2:17" ht="13" x14ac:dyDescent="0.3">
      <c r="B11" s="194"/>
      <c r="C11" s="195" t="s">
        <v>6</v>
      </c>
      <c r="D11" s="102">
        <v>2435.714716666665</v>
      </c>
      <c r="E11" s="103">
        <v>1937.6785999999997</v>
      </c>
      <c r="F11" s="103">
        <v>3594.8651333333314</v>
      </c>
      <c r="G11" s="103">
        <v>6.9812666666666665</v>
      </c>
      <c r="H11" s="103">
        <v>1.2466666666666669E-2</v>
      </c>
      <c r="I11" s="103"/>
      <c r="J11" s="103"/>
      <c r="K11" s="103">
        <v>34.389433333333329</v>
      </c>
      <c r="L11" s="103">
        <v>0.40008333333333335</v>
      </c>
      <c r="M11" s="103"/>
      <c r="N11" s="103"/>
      <c r="O11" s="103">
        <v>23.382616666666667</v>
      </c>
      <c r="P11" s="203">
        <f t="shared" si="0"/>
        <v>8033.4243166666629</v>
      </c>
      <c r="Q11" s="103"/>
    </row>
    <row r="12" spans="2:17" ht="13" x14ac:dyDescent="0.3">
      <c r="B12" s="194"/>
      <c r="C12" s="195" t="s">
        <v>7</v>
      </c>
      <c r="D12" s="102">
        <v>2306.9669166666658</v>
      </c>
      <c r="E12" s="103">
        <v>1686.4848999999999</v>
      </c>
      <c r="F12" s="103">
        <v>3379.4601166666671</v>
      </c>
      <c r="G12" s="103">
        <v>6.8784666666666663</v>
      </c>
      <c r="H12" s="103">
        <v>7.1666666666666667E-4</v>
      </c>
      <c r="I12" s="103"/>
      <c r="J12" s="103"/>
      <c r="K12" s="103">
        <v>37.450516666666672</v>
      </c>
      <c r="L12" s="103">
        <v>0.63126666666666664</v>
      </c>
      <c r="M12" s="103"/>
      <c r="N12" s="103"/>
      <c r="O12" s="103">
        <v>58.333449999999999</v>
      </c>
      <c r="P12" s="203">
        <f t="shared" si="0"/>
        <v>7476.2063499999995</v>
      </c>
      <c r="Q12" s="103"/>
    </row>
    <row r="13" spans="2:17" ht="13" x14ac:dyDescent="0.3">
      <c r="B13" s="194"/>
      <c r="C13" s="195" t="s">
        <v>8</v>
      </c>
      <c r="D13" s="102">
        <v>2268.3631833333338</v>
      </c>
      <c r="E13" s="103">
        <v>1662.4941499999993</v>
      </c>
      <c r="F13" s="103">
        <v>3280.8279000000011</v>
      </c>
      <c r="G13" s="103">
        <v>8.7939999999999987</v>
      </c>
      <c r="H13" s="103">
        <v>1.3833333333333332E-3</v>
      </c>
      <c r="I13" s="103">
        <v>2.8583333333333336E-2</v>
      </c>
      <c r="J13" s="103"/>
      <c r="K13" s="103">
        <v>17.104866666666666</v>
      </c>
      <c r="L13" s="103">
        <v>0.40246666666666669</v>
      </c>
      <c r="M13" s="103"/>
      <c r="N13" s="103"/>
      <c r="O13" s="103">
        <v>53.564366666666665</v>
      </c>
      <c r="P13" s="203">
        <f t="shared" si="0"/>
        <v>7291.5809000000008</v>
      </c>
      <c r="Q13" s="103"/>
    </row>
    <row r="14" spans="2:17" ht="13" x14ac:dyDescent="0.3">
      <c r="B14" s="194"/>
      <c r="C14" s="195" t="s">
        <v>9</v>
      </c>
      <c r="D14" s="102">
        <v>2232.1356500000006</v>
      </c>
      <c r="E14" s="103">
        <v>1591.3596833333338</v>
      </c>
      <c r="F14" s="103">
        <v>3222.8872166666674</v>
      </c>
      <c r="G14" s="103">
        <v>9.7379999999999995</v>
      </c>
      <c r="H14" s="103">
        <v>7.5166666666666663E-3</v>
      </c>
      <c r="I14" s="103">
        <v>6.2016666666666664E-2</v>
      </c>
      <c r="J14" s="103"/>
      <c r="K14" s="103">
        <v>38.45624999999999</v>
      </c>
      <c r="L14" s="103">
        <v>0.33216666666666672</v>
      </c>
      <c r="M14" s="103"/>
      <c r="N14" s="103"/>
      <c r="O14" s="103">
        <v>18.131683333333335</v>
      </c>
      <c r="P14" s="203">
        <f t="shared" si="0"/>
        <v>7113.110183333336</v>
      </c>
      <c r="Q14" s="103"/>
    </row>
    <row r="15" spans="2:17" ht="13" x14ac:dyDescent="0.3">
      <c r="B15" s="194"/>
      <c r="C15" s="195" t="s">
        <v>10</v>
      </c>
      <c r="D15" s="102">
        <v>2055.8033333333328</v>
      </c>
      <c r="E15" s="103">
        <v>1473.7332499999995</v>
      </c>
      <c r="F15" s="103">
        <v>3232.9986500000005</v>
      </c>
      <c r="G15" s="103">
        <v>9.3109999999999999</v>
      </c>
      <c r="H15" s="103">
        <v>6.3333333333333332E-3</v>
      </c>
      <c r="I15" s="103">
        <v>0.63978333333333337</v>
      </c>
      <c r="J15" s="103"/>
      <c r="K15" s="103">
        <v>10.440099999999999</v>
      </c>
      <c r="L15" s="103">
        <v>0.52901666666666669</v>
      </c>
      <c r="M15" s="103"/>
      <c r="N15" s="103"/>
      <c r="O15" s="103">
        <v>38.589649999999992</v>
      </c>
      <c r="P15" s="203">
        <f t="shared" si="0"/>
        <v>6822.0511166666656</v>
      </c>
      <c r="Q15" s="103"/>
    </row>
    <row r="16" spans="2:17" ht="13" x14ac:dyDescent="0.3">
      <c r="B16" s="194"/>
      <c r="C16" s="195" t="s">
        <v>11</v>
      </c>
      <c r="D16" s="102">
        <v>2155.9423833333326</v>
      </c>
      <c r="E16" s="103">
        <v>1616.6470500000003</v>
      </c>
      <c r="F16" s="103">
        <v>3362.8977000000014</v>
      </c>
      <c r="G16" s="103">
        <v>10.882</v>
      </c>
      <c r="H16" s="103">
        <v>1.0116666666666664E-2</v>
      </c>
      <c r="I16" s="103">
        <v>2.8393333333333328</v>
      </c>
      <c r="J16" s="103"/>
      <c r="K16" s="103">
        <v>8.8771166666666659</v>
      </c>
      <c r="L16" s="103">
        <v>0.70266666666666666</v>
      </c>
      <c r="M16" s="103"/>
      <c r="N16" s="103"/>
      <c r="O16" s="103">
        <v>48.719133333333332</v>
      </c>
      <c r="P16" s="203">
        <f t="shared" si="0"/>
        <v>7207.5174999999999</v>
      </c>
      <c r="Q16" s="103"/>
    </row>
    <row r="17" spans="2:17" ht="13" x14ac:dyDescent="0.3">
      <c r="B17" s="194"/>
      <c r="C17" s="195" t="s">
        <v>12</v>
      </c>
      <c r="D17" s="102">
        <v>2259.4464666666668</v>
      </c>
      <c r="E17" s="103">
        <v>1704.9634666666661</v>
      </c>
      <c r="F17" s="103">
        <v>3304.3996500000003</v>
      </c>
      <c r="G17" s="103">
        <v>10.531000000000001</v>
      </c>
      <c r="H17" s="103">
        <v>1.3283333333333334E-2</v>
      </c>
      <c r="I17" s="103">
        <v>3.9069166666666661</v>
      </c>
      <c r="J17" s="103"/>
      <c r="K17" s="103">
        <v>8.7630499999999998</v>
      </c>
      <c r="L17" s="103">
        <v>1.1907000000000001</v>
      </c>
      <c r="M17" s="103"/>
      <c r="N17" s="103"/>
      <c r="O17" s="103">
        <v>66.321816666666678</v>
      </c>
      <c r="P17" s="203">
        <f t="shared" si="0"/>
        <v>7359.5363500000003</v>
      </c>
      <c r="Q17" s="103"/>
    </row>
    <row r="18" spans="2:17" ht="13.5" thickBot="1" x14ac:dyDescent="0.35">
      <c r="B18" s="194"/>
      <c r="C18" s="195" t="s">
        <v>13</v>
      </c>
      <c r="D18" s="104">
        <v>2655.1739333333348</v>
      </c>
      <c r="E18" s="105">
        <v>1824.0842000000005</v>
      </c>
      <c r="F18" s="105">
        <v>3537.9664833333341</v>
      </c>
      <c r="G18" s="105">
        <v>12.786</v>
      </c>
      <c r="H18" s="105">
        <v>2.0233333333333336E-2</v>
      </c>
      <c r="I18" s="105">
        <v>14.721500000000001</v>
      </c>
      <c r="J18" s="105"/>
      <c r="K18" s="105">
        <v>10.566633333333334</v>
      </c>
      <c r="L18" s="105">
        <v>1.0555666666666668</v>
      </c>
      <c r="M18" s="105"/>
      <c r="N18" s="105"/>
      <c r="O18" s="105">
        <v>143.18745000000004</v>
      </c>
      <c r="P18" s="204">
        <f t="shared" si="0"/>
        <v>8199.5620000000035</v>
      </c>
      <c r="Q18" s="103"/>
    </row>
    <row r="19" spans="2:17" ht="13" x14ac:dyDescent="0.3">
      <c r="B19" s="192">
        <v>2014</v>
      </c>
      <c r="C19" s="193" t="s">
        <v>2</v>
      </c>
      <c r="D19" s="100">
        <v>2562.293216666666</v>
      </c>
      <c r="E19" s="101">
        <v>1703.7679333333331</v>
      </c>
      <c r="F19" s="101">
        <v>3383.8924166666661</v>
      </c>
      <c r="G19" s="101">
        <v>11.687999999999999</v>
      </c>
      <c r="H19" s="101">
        <v>1.1583333333333333E-2</v>
      </c>
      <c r="I19" s="101">
        <v>24.656350000000003</v>
      </c>
      <c r="J19" s="101"/>
      <c r="K19" s="101">
        <v>9.2650000000000006</v>
      </c>
      <c r="L19" s="101">
        <v>1.0387166666666667</v>
      </c>
      <c r="M19" s="101"/>
      <c r="N19" s="101"/>
      <c r="O19" s="101">
        <v>233.63358333333335</v>
      </c>
      <c r="P19" s="205">
        <f t="shared" si="0"/>
        <v>7930.246799999999</v>
      </c>
      <c r="Q19" s="103"/>
    </row>
    <row r="20" spans="2:17" ht="13" x14ac:dyDescent="0.3">
      <c r="B20" s="194"/>
      <c r="C20" s="195" t="s">
        <v>3</v>
      </c>
      <c r="D20" s="102">
        <v>2386.6475499999997</v>
      </c>
      <c r="E20" s="103">
        <v>1411.1359333333332</v>
      </c>
      <c r="F20" s="103">
        <v>3014.5716499999994</v>
      </c>
      <c r="G20" s="103">
        <v>10.321999999999999</v>
      </c>
      <c r="H20" s="103">
        <v>1.1083333333333334E-2</v>
      </c>
      <c r="I20" s="103">
        <v>33.659316666666669</v>
      </c>
      <c r="J20" s="103"/>
      <c r="K20" s="103">
        <v>8.938483333333334</v>
      </c>
      <c r="L20" s="103">
        <v>1.0988500000000001</v>
      </c>
      <c r="M20" s="103"/>
      <c r="N20" s="103"/>
      <c r="O20" s="103">
        <v>133.47163333333339</v>
      </c>
      <c r="P20" s="203">
        <f t="shared" si="0"/>
        <v>6999.8565000000008</v>
      </c>
      <c r="Q20" s="103"/>
    </row>
    <row r="21" spans="2:17" ht="13" x14ac:dyDescent="0.3">
      <c r="B21" s="194"/>
      <c r="C21" s="195" t="s">
        <v>4</v>
      </c>
      <c r="D21" s="102">
        <v>2689.8022166666674</v>
      </c>
      <c r="E21" s="103">
        <v>1715.0700166666663</v>
      </c>
      <c r="F21" s="103">
        <v>3269.7317333333335</v>
      </c>
      <c r="G21" s="103">
        <v>12.212</v>
      </c>
      <c r="H21" s="103">
        <v>3.9649999999999998E-2</v>
      </c>
      <c r="I21" s="103">
        <v>44.533583333333318</v>
      </c>
      <c r="J21" s="103"/>
      <c r="K21" s="103">
        <v>10.827233333333332</v>
      </c>
      <c r="L21" s="103">
        <v>0.82596666666666674</v>
      </c>
      <c r="M21" s="103"/>
      <c r="N21" s="103"/>
      <c r="O21" s="103">
        <v>85.486283333333319</v>
      </c>
      <c r="P21" s="203">
        <f t="shared" si="0"/>
        <v>7828.5286833333339</v>
      </c>
      <c r="Q21" s="103"/>
    </row>
    <row r="22" spans="2:17" ht="13" x14ac:dyDescent="0.3">
      <c r="B22" s="194"/>
      <c r="C22" s="195" t="s">
        <v>5</v>
      </c>
      <c r="D22" s="102">
        <v>2635.5362</v>
      </c>
      <c r="E22" s="103">
        <v>1524.9454833333325</v>
      </c>
      <c r="F22" s="103">
        <v>3071.3528833333312</v>
      </c>
      <c r="G22" s="103">
        <v>10.14</v>
      </c>
      <c r="H22" s="103">
        <v>4.5600000000000002E-2</v>
      </c>
      <c r="I22" s="103">
        <v>31.257233333333339</v>
      </c>
      <c r="J22" s="103"/>
      <c r="K22" s="103">
        <v>10.235699999999998</v>
      </c>
      <c r="L22" s="103">
        <v>1.1670666666666667</v>
      </c>
      <c r="M22" s="103"/>
      <c r="N22" s="103"/>
      <c r="O22" s="103">
        <v>92.709950000000006</v>
      </c>
      <c r="P22" s="203">
        <f t="shared" si="0"/>
        <v>7377.3901166666656</v>
      </c>
      <c r="Q22" s="103"/>
    </row>
    <row r="23" spans="2:17" ht="13" x14ac:dyDescent="0.3">
      <c r="B23" s="194"/>
      <c r="C23" s="195" t="s">
        <v>6</v>
      </c>
      <c r="D23" s="102">
        <v>2673.4920833333331</v>
      </c>
      <c r="E23" s="103">
        <v>1578.9692666666665</v>
      </c>
      <c r="F23" s="103">
        <v>3220.581699999997</v>
      </c>
      <c r="G23" s="103">
        <v>12.154</v>
      </c>
      <c r="H23" s="103">
        <v>5.4716666666666663E-2</v>
      </c>
      <c r="I23" s="103">
        <v>35.141633333333331</v>
      </c>
      <c r="J23" s="103"/>
      <c r="K23" s="103">
        <v>22.912383333333331</v>
      </c>
      <c r="L23" s="103">
        <v>0.93183333333333329</v>
      </c>
      <c r="M23" s="103"/>
      <c r="N23" s="103"/>
      <c r="O23" s="103">
        <v>84.269383333333323</v>
      </c>
      <c r="P23" s="203">
        <f t="shared" si="0"/>
        <v>7628.5069999999969</v>
      </c>
      <c r="Q23" s="103"/>
    </row>
    <row r="24" spans="2:17" ht="13" x14ac:dyDescent="0.3">
      <c r="B24" s="194"/>
      <c r="C24" s="195" t="s">
        <v>7</v>
      </c>
      <c r="D24" s="102">
        <v>2425.3950166666673</v>
      </c>
      <c r="E24" s="103">
        <v>1469.780216666667</v>
      </c>
      <c r="F24" s="103">
        <v>2931.7574166666682</v>
      </c>
      <c r="G24" s="103">
        <v>12.047000000000001</v>
      </c>
      <c r="H24" s="103">
        <v>5.0866666666666664E-2</v>
      </c>
      <c r="I24" s="103">
        <v>59.343016666666657</v>
      </c>
      <c r="J24" s="103"/>
      <c r="K24" s="103">
        <v>29.234116666666665</v>
      </c>
      <c r="L24" s="103">
        <v>1.3535666666666666</v>
      </c>
      <c r="M24" s="103"/>
      <c r="N24" s="103"/>
      <c r="O24" s="103">
        <v>80.969649999999987</v>
      </c>
      <c r="P24" s="203">
        <f t="shared" si="0"/>
        <v>7009.9308666666684</v>
      </c>
      <c r="Q24" s="103"/>
    </row>
    <row r="25" spans="2:17" ht="13" x14ac:dyDescent="0.3">
      <c r="B25" s="194"/>
      <c r="C25" s="195" t="s">
        <v>8</v>
      </c>
      <c r="D25" s="102">
        <v>2506.7042333333334</v>
      </c>
      <c r="E25" s="103">
        <v>1494.4983333333332</v>
      </c>
      <c r="F25" s="103">
        <v>2961.2070166666676</v>
      </c>
      <c r="G25" s="103">
        <v>11.134</v>
      </c>
      <c r="H25" s="103">
        <v>3.6633333333333337E-2</v>
      </c>
      <c r="I25" s="103">
        <v>44.555333333333337</v>
      </c>
      <c r="J25" s="103"/>
      <c r="K25" s="103">
        <v>22.717099999999995</v>
      </c>
      <c r="L25" s="103">
        <v>0.93803333333333339</v>
      </c>
      <c r="M25" s="103"/>
      <c r="N25" s="103"/>
      <c r="O25" s="103">
        <v>64.160450000000012</v>
      </c>
      <c r="P25" s="203">
        <f t="shared" si="0"/>
        <v>7105.9511333333339</v>
      </c>
      <c r="Q25" s="103"/>
    </row>
    <row r="26" spans="2:17" ht="13" x14ac:dyDescent="0.3">
      <c r="B26" s="194"/>
      <c r="C26" s="195" t="s">
        <v>9</v>
      </c>
      <c r="D26" s="102">
        <v>2384.6163666666666</v>
      </c>
      <c r="E26" s="103">
        <v>1562.3094833333334</v>
      </c>
      <c r="F26" s="103">
        <v>2994.2705000000001</v>
      </c>
      <c r="G26" s="103">
        <v>11.816133333333333</v>
      </c>
      <c r="H26" s="103">
        <v>9.4666666666666666E-3</v>
      </c>
      <c r="I26" s="103">
        <v>26.76336666666667</v>
      </c>
      <c r="J26" s="103"/>
      <c r="K26" s="103">
        <v>17.55875</v>
      </c>
      <c r="L26" s="103">
        <v>1.1324000000000001</v>
      </c>
      <c r="M26" s="103"/>
      <c r="N26" s="103"/>
      <c r="O26" s="103">
        <v>74.894466666666673</v>
      </c>
      <c r="P26" s="203">
        <f t="shared" si="0"/>
        <v>7073.3709333333345</v>
      </c>
      <c r="Q26" s="103"/>
    </row>
    <row r="27" spans="2:17" ht="13" x14ac:dyDescent="0.3">
      <c r="B27" s="194"/>
      <c r="C27" s="195" t="s">
        <v>10</v>
      </c>
      <c r="D27" s="102">
        <v>2333.9461499999993</v>
      </c>
      <c r="E27" s="103">
        <v>1374.8869166666664</v>
      </c>
      <c r="F27" s="103">
        <v>2878.0377333333336</v>
      </c>
      <c r="G27" s="103">
        <v>11.000116666666667</v>
      </c>
      <c r="H27" s="103">
        <v>1.7633333333333334E-2</v>
      </c>
      <c r="I27" s="103">
        <v>30.73085</v>
      </c>
      <c r="J27" s="103"/>
      <c r="K27" s="103">
        <v>15.226866666666666</v>
      </c>
      <c r="L27" s="103">
        <v>1.9345000000000001</v>
      </c>
      <c r="M27" s="103"/>
      <c r="N27" s="103"/>
      <c r="O27" s="103">
        <v>233.04495</v>
      </c>
      <c r="P27" s="203">
        <f t="shared" si="0"/>
        <v>6878.8257166666663</v>
      </c>
      <c r="Q27" s="103"/>
    </row>
    <row r="28" spans="2:17" ht="13" x14ac:dyDescent="0.3">
      <c r="B28" s="194"/>
      <c r="C28" s="195" t="s">
        <v>11</v>
      </c>
      <c r="D28" s="102">
        <v>2466.4020499999997</v>
      </c>
      <c r="E28" s="103">
        <v>1482.1110666666677</v>
      </c>
      <c r="F28" s="103">
        <v>2939.9433999999997</v>
      </c>
      <c r="G28" s="103">
        <v>12.513016666666665</v>
      </c>
      <c r="H28" s="103"/>
      <c r="I28" s="103">
        <v>37.294266666666665</v>
      </c>
      <c r="J28" s="103"/>
      <c r="K28" s="103">
        <v>15.62745</v>
      </c>
      <c r="L28" s="103">
        <v>2.2780666666666667</v>
      </c>
      <c r="M28" s="103"/>
      <c r="N28" s="103"/>
      <c r="O28" s="103">
        <v>36.916433333333337</v>
      </c>
      <c r="P28" s="203">
        <f t="shared" si="0"/>
        <v>6993.0857500000011</v>
      </c>
      <c r="Q28" s="103"/>
    </row>
    <row r="29" spans="2:17" ht="13" x14ac:dyDescent="0.3">
      <c r="B29" s="194"/>
      <c r="C29" s="195" t="s">
        <v>12</v>
      </c>
      <c r="D29" s="102">
        <v>2363.2505499999997</v>
      </c>
      <c r="E29" s="103">
        <v>1408.835600000001</v>
      </c>
      <c r="F29" s="103">
        <v>2789.3727333333309</v>
      </c>
      <c r="G29" s="103">
        <v>13.33325</v>
      </c>
      <c r="H29" s="103"/>
      <c r="I29" s="103">
        <v>44.830716666666653</v>
      </c>
      <c r="J29" s="103"/>
      <c r="K29" s="103">
        <v>18.368099999999998</v>
      </c>
      <c r="L29" s="103">
        <v>1.5365500000000001</v>
      </c>
      <c r="M29" s="103"/>
      <c r="N29" s="103"/>
      <c r="O29" s="103">
        <v>41.269000000000013</v>
      </c>
      <c r="P29" s="203">
        <f t="shared" si="0"/>
        <v>6680.7964999999976</v>
      </c>
      <c r="Q29" s="103"/>
    </row>
    <row r="30" spans="2:17" ht="13.5" thickBot="1" x14ac:dyDescent="0.35">
      <c r="B30" s="194"/>
      <c r="C30" s="195" t="s">
        <v>13</v>
      </c>
      <c r="D30" s="104">
        <v>2673.6726166666667</v>
      </c>
      <c r="E30" s="105">
        <v>1518.3760999999997</v>
      </c>
      <c r="F30" s="105">
        <v>2971.0406500000004</v>
      </c>
      <c r="G30" s="105">
        <v>17.087016666666667</v>
      </c>
      <c r="H30" s="105"/>
      <c r="I30" s="105">
        <v>35.638466666666659</v>
      </c>
      <c r="J30" s="105"/>
      <c r="K30" s="105">
        <v>20.155499999999996</v>
      </c>
      <c r="L30" s="105">
        <v>1.4805166666666667</v>
      </c>
      <c r="M30" s="105"/>
      <c r="N30" s="105"/>
      <c r="O30" s="105">
        <v>7.8575999999999997</v>
      </c>
      <c r="P30" s="204">
        <f t="shared" si="0"/>
        <v>7245.3084666666664</v>
      </c>
      <c r="Q30" s="103"/>
    </row>
    <row r="31" spans="2:17" ht="13" x14ac:dyDescent="0.3">
      <c r="B31" s="192">
        <v>2015</v>
      </c>
      <c r="C31" s="197" t="s">
        <v>2</v>
      </c>
      <c r="D31" s="100">
        <v>2722.3656499999997</v>
      </c>
      <c r="E31" s="101">
        <v>1546.7615499999993</v>
      </c>
      <c r="F31" s="101">
        <v>2932.6487666666685</v>
      </c>
      <c r="G31" s="101">
        <v>13.983516666666667</v>
      </c>
      <c r="H31" s="101"/>
      <c r="I31" s="101">
        <v>14.061633333333335</v>
      </c>
      <c r="J31" s="101"/>
      <c r="K31" s="101">
        <v>17.345266666666667</v>
      </c>
      <c r="L31" s="101">
        <v>1.7962833333333335</v>
      </c>
      <c r="M31" s="101"/>
      <c r="N31" s="101"/>
      <c r="O31" s="101">
        <v>12.805583333333335</v>
      </c>
      <c r="P31" s="205">
        <f t="shared" si="0"/>
        <v>7261.768250000001</v>
      </c>
      <c r="Q31" s="103"/>
    </row>
    <row r="32" spans="2:17" ht="13" x14ac:dyDescent="0.3">
      <c r="B32" s="194"/>
      <c r="C32" s="198" t="s">
        <v>3</v>
      </c>
      <c r="D32" s="102">
        <v>2595.7058999999995</v>
      </c>
      <c r="E32" s="103">
        <v>1477.6932833333335</v>
      </c>
      <c r="F32" s="103">
        <v>2711.153766666665</v>
      </c>
      <c r="G32" s="103">
        <v>12.594516666666665</v>
      </c>
      <c r="H32" s="103"/>
      <c r="I32" s="103">
        <v>10.43805</v>
      </c>
      <c r="J32" s="103"/>
      <c r="K32" s="103">
        <v>13.216633333333334</v>
      </c>
      <c r="L32" s="103">
        <v>1.1731</v>
      </c>
      <c r="M32" s="103"/>
      <c r="N32" s="103"/>
      <c r="O32" s="103">
        <v>12.515683333333335</v>
      </c>
      <c r="P32" s="203">
        <f t="shared" si="0"/>
        <v>6834.4909333333308</v>
      </c>
      <c r="Q32" s="103"/>
    </row>
    <row r="33" spans="2:17" ht="13" x14ac:dyDescent="0.3">
      <c r="B33" s="194"/>
      <c r="C33" s="198" t="s">
        <v>4</v>
      </c>
      <c r="D33" s="102">
        <v>2523.0009166666682</v>
      </c>
      <c r="E33" s="103">
        <v>1856.758166666667</v>
      </c>
      <c r="F33" s="103">
        <v>3015.8445666666667</v>
      </c>
      <c r="G33" s="103">
        <v>14.136466666666667</v>
      </c>
      <c r="H33" s="103"/>
      <c r="I33" s="103">
        <v>12.700016666666665</v>
      </c>
      <c r="J33" s="103"/>
      <c r="K33" s="103">
        <v>17.250266666666668</v>
      </c>
      <c r="L33" s="103">
        <v>2.7557999999999998</v>
      </c>
      <c r="M33" s="103"/>
      <c r="N33" s="103"/>
      <c r="O33" s="103">
        <v>13.027183333333337</v>
      </c>
      <c r="P33" s="203">
        <f t="shared" si="0"/>
        <v>7455.4733833333357</v>
      </c>
      <c r="Q33" s="103"/>
    </row>
    <row r="34" spans="2:17" ht="13" x14ac:dyDescent="0.3">
      <c r="B34" s="194"/>
      <c r="C34" s="198" t="s">
        <v>5</v>
      </c>
      <c r="D34" s="102">
        <v>2261.445216666667</v>
      </c>
      <c r="E34" s="103">
        <v>1715.4627999999993</v>
      </c>
      <c r="F34" s="103">
        <v>2823.6015499999999</v>
      </c>
      <c r="G34" s="103">
        <v>12.106533333333335</v>
      </c>
      <c r="H34" s="103"/>
      <c r="I34" s="103">
        <v>8.0319833333333346</v>
      </c>
      <c r="J34" s="103"/>
      <c r="K34" s="103">
        <v>15.549849999999999</v>
      </c>
      <c r="L34" s="103">
        <v>1.3045499999999999</v>
      </c>
      <c r="M34" s="103"/>
      <c r="N34" s="103"/>
      <c r="O34" s="103">
        <v>8.8431166666666652</v>
      </c>
      <c r="P34" s="203">
        <f t="shared" si="0"/>
        <v>6846.3455999999996</v>
      </c>
      <c r="Q34" s="103"/>
    </row>
    <row r="35" spans="2:17" ht="13" x14ac:dyDescent="0.3">
      <c r="B35" s="194"/>
      <c r="C35" s="198" t="s">
        <v>6</v>
      </c>
      <c r="D35" s="102">
        <v>2078.2029499999999</v>
      </c>
      <c r="E35" s="103">
        <v>1694.3045999999999</v>
      </c>
      <c r="F35" s="103">
        <v>2759.5402166666654</v>
      </c>
      <c r="G35" s="103">
        <v>12.810916666666667</v>
      </c>
      <c r="H35" s="103"/>
      <c r="I35" s="103">
        <v>10.196350000000002</v>
      </c>
      <c r="J35" s="103"/>
      <c r="K35" s="103">
        <v>15.643983333333335</v>
      </c>
      <c r="L35" s="103">
        <v>1.6476833333333336</v>
      </c>
      <c r="M35" s="103"/>
      <c r="N35" s="103"/>
      <c r="O35" s="103">
        <v>8.2139500000000005</v>
      </c>
      <c r="P35" s="203">
        <f t="shared" si="0"/>
        <v>6580.5606499999985</v>
      </c>
      <c r="Q35" s="103"/>
    </row>
    <row r="36" spans="2:17" ht="13" x14ac:dyDescent="0.3">
      <c r="B36" s="194"/>
      <c r="C36" s="198" t="s">
        <v>7</v>
      </c>
      <c r="D36" s="102">
        <v>1833.4943666666672</v>
      </c>
      <c r="E36" s="103">
        <v>1625.4038500000004</v>
      </c>
      <c r="F36" s="103">
        <v>2673.3885666666683</v>
      </c>
      <c r="G36" s="103">
        <v>11.892116666666666</v>
      </c>
      <c r="H36" s="103"/>
      <c r="I36" s="103">
        <v>6.144099999999999</v>
      </c>
      <c r="J36" s="103"/>
      <c r="K36" s="103">
        <v>15.22335</v>
      </c>
      <c r="L36" s="103">
        <v>1.4616333333333336</v>
      </c>
      <c r="M36" s="103"/>
      <c r="N36" s="103"/>
      <c r="O36" s="103">
        <v>7.9826333333333332</v>
      </c>
      <c r="P36" s="203">
        <f t="shared" si="0"/>
        <v>6174.9906166666697</v>
      </c>
      <c r="Q36" s="103"/>
    </row>
    <row r="37" spans="2:17" ht="13" x14ac:dyDescent="0.3">
      <c r="B37" s="194"/>
      <c r="C37" s="198" t="s">
        <v>8</v>
      </c>
      <c r="D37" s="102">
        <v>1990.4703666666669</v>
      </c>
      <c r="E37" s="103">
        <v>1716.1513833333338</v>
      </c>
      <c r="F37" s="103">
        <v>2650.7376500000005</v>
      </c>
      <c r="G37" s="103">
        <v>11.40775</v>
      </c>
      <c r="H37" s="103"/>
      <c r="I37" s="103">
        <v>6.2571833333333329</v>
      </c>
      <c r="J37" s="103">
        <v>0.5718833333333333</v>
      </c>
      <c r="K37" s="103">
        <v>15.984349999999999</v>
      </c>
      <c r="L37" s="103">
        <v>1.2478</v>
      </c>
      <c r="M37" s="103"/>
      <c r="N37" s="103"/>
      <c r="O37" s="103">
        <v>9.1826833333333333</v>
      </c>
      <c r="P37" s="203">
        <f t="shared" si="0"/>
        <v>6402.011050000001</v>
      </c>
      <c r="Q37" s="103"/>
    </row>
    <row r="38" spans="2:17" ht="13" x14ac:dyDescent="0.3">
      <c r="B38" s="194"/>
      <c r="C38" s="198" t="s">
        <v>9</v>
      </c>
      <c r="D38" s="102">
        <v>1985.6027333333327</v>
      </c>
      <c r="E38" s="103">
        <v>1809.0961166666666</v>
      </c>
      <c r="F38" s="103">
        <v>2608.7623833333332</v>
      </c>
      <c r="G38" s="103">
        <v>11.436783333333334</v>
      </c>
      <c r="H38" s="103"/>
      <c r="I38" s="103">
        <v>5.3774166666666661</v>
      </c>
      <c r="J38" s="103">
        <v>0.80943333333333323</v>
      </c>
      <c r="K38" s="103">
        <v>16.441083333333331</v>
      </c>
      <c r="L38" s="103">
        <v>0.94910000000000005</v>
      </c>
      <c r="M38" s="103"/>
      <c r="N38" s="103"/>
      <c r="O38" s="103">
        <v>6.6419499999999996</v>
      </c>
      <c r="P38" s="203">
        <f t="shared" si="0"/>
        <v>6445.1169999999984</v>
      </c>
      <c r="Q38" s="103"/>
    </row>
    <row r="39" spans="2:17" ht="13" x14ac:dyDescent="0.3">
      <c r="B39" s="194"/>
      <c r="C39" s="198" t="s">
        <v>10</v>
      </c>
      <c r="D39" s="102">
        <v>1878.8634666666671</v>
      </c>
      <c r="E39" s="103">
        <v>1740.843783333333</v>
      </c>
      <c r="F39" s="103">
        <v>2614.7370166666665</v>
      </c>
      <c r="G39" s="103">
        <v>12.348766666666666</v>
      </c>
      <c r="H39" s="103"/>
      <c r="I39" s="103">
        <v>6.4101833333333342</v>
      </c>
      <c r="J39" s="103">
        <v>0.86581666666666668</v>
      </c>
      <c r="K39" s="103">
        <v>16.441083333333331</v>
      </c>
      <c r="L39" s="103">
        <v>0.56473333333333342</v>
      </c>
      <c r="M39" s="103"/>
      <c r="N39" s="103"/>
      <c r="O39" s="103">
        <v>7.128166666666667</v>
      </c>
      <c r="P39" s="203">
        <f t="shared" si="0"/>
        <v>6278.2030166666673</v>
      </c>
      <c r="Q39" s="103"/>
    </row>
    <row r="40" spans="2:17" ht="13" x14ac:dyDescent="0.3">
      <c r="B40" s="196"/>
      <c r="C40" s="198" t="s">
        <v>11</v>
      </c>
      <c r="D40" s="102">
        <v>1839.2176166666668</v>
      </c>
      <c r="E40" s="103">
        <v>1784.1816166666665</v>
      </c>
      <c r="F40" s="103">
        <v>2696.5851166666675</v>
      </c>
      <c r="G40" s="103">
        <v>12.109366666666666</v>
      </c>
      <c r="H40" s="103"/>
      <c r="I40" s="103">
        <v>6.3831666666666669</v>
      </c>
      <c r="J40" s="103">
        <v>0.13088333333333332</v>
      </c>
      <c r="K40" s="103">
        <v>16.783366666666666</v>
      </c>
      <c r="L40" s="103">
        <v>0.31324999999999997</v>
      </c>
      <c r="M40" s="103"/>
      <c r="N40" s="103"/>
      <c r="O40" s="103">
        <v>8.0973333333333315</v>
      </c>
      <c r="P40" s="203">
        <f t="shared" ref="P40:P42" si="1">SUM(D40:O40)</f>
        <v>6363.8017166666668</v>
      </c>
      <c r="Q40" s="103"/>
    </row>
    <row r="41" spans="2:17" ht="13" x14ac:dyDescent="0.3">
      <c r="B41" s="194"/>
      <c r="C41" s="198" t="s">
        <v>12</v>
      </c>
      <c r="D41" s="102">
        <v>1897.8170500000003</v>
      </c>
      <c r="E41" s="103">
        <v>1689.4708500000002</v>
      </c>
      <c r="F41" s="103">
        <v>2645.9792499999999</v>
      </c>
      <c r="G41" s="103">
        <v>8.7582333333333331</v>
      </c>
      <c r="H41" s="103"/>
      <c r="I41" s="103">
        <v>6.4607166666666664</v>
      </c>
      <c r="J41" s="103">
        <v>0.32086666666666669</v>
      </c>
      <c r="K41" s="103">
        <v>17.7562</v>
      </c>
      <c r="L41" s="103">
        <v>0.7688666666666667</v>
      </c>
      <c r="M41" s="103"/>
      <c r="N41" s="103"/>
      <c r="O41" s="103">
        <v>9.4201666666666668</v>
      </c>
      <c r="P41" s="203">
        <f t="shared" si="1"/>
        <v>6276.752199999999</v>
      </c>
      <c r="Q41" s="103"/>
    </row>
    <row r="42" spans="2:17" ht="13.5" thickBot="1" x14ac:dyDescent="0.35">
      <c r="B42" s="199"/>
      <c r="C42" s="200" t="s">
        <v>13</v>
      </c>
      <c r="D42" s="104">
        <v>1914.5220499999991</v>
      </c>
      <c r="E42" s="105">
        <v>1782.3506999999997</v>
      </c>
      <c r="F42" s="105">
        <v>2772.5912166666667</v>
      </c>
      <c r="G42" s="105">
        <v>13.82795</v>
      </c>
      <c r="H42" s="105"/>
      <c r="I42" s="105">
        <v>7.9230999999999998</v>
      </c>
      <c r="J42" s="105">
        <v>0.19456666666666667</v>
      </c>
      <c r="K42" s="105">
        <v>17.7562</v>
      </c>
      <c r="L42" s="105">
        <v>0.85836666666666672</v>
      </c>
      <c r="M42" s="105"/>
      <c r="N42" s="105"/>
      <c r="O42" s="105">
        <v>11.968166666666669</v>
      </c>
      <c r="P42" s="204">
        <f t="shared" si="1"/>
        <v>6521.9923166666649</v>
      </c>
      <c r="Q42" s="103"/>
    </row>
    <row r="43" spans="2:17" ht="13" x14ac:dyDescent="0.3">
      <c r="B43" s="192">
        <v>2016</v>
      </c>
      <c r="C43" s="197" t="s">
        <v>2</v>
      </c>
      <c r="D43" s="100">
        <v>1641.4576666666667</v>
      </c>
      <c r="E43" s="101">
        <v>1728.8846999999996</v>
      </c>
      <c r="F43" s="101">
        <v>2730.6412333333315</v>
      </c>
      <c r="G43" s="101">
        <v>12.905333333333335</v>
      </c>
      <c r="H43" s="101"/>
      <c r="I43" s="101">
        <v>7.172133333333333</v>
      </c>
      <c r="J43" s="101">
        <v>0.15898333333333334</v>
      </c>
      <c r="K43" s="101">
        <v>65.47508333333333</v>
      </c>
      <c r="L43" s="101">
        <v>1.1452833333333337</v>
      </c>
      <c r="M43" s="101"/>
      <c r="N43" s="101"/>
      <c r="O43" s="101">
        <v>23.496600000000008</v>
      </c>
      <c r="P43" s="205">
        <f t="shared" ref="P43:P45" si="2">SUM(D43:O43)</f>
        <v>6211.3370166666655</v>
      </c>
      <c r="Q43" s="103"/>
    </row>
    <row r="44" spans="2:17" ht="13" x14ac:dyDescent="0.3">
      <c r="B44" s="194"/>
      <c r="C44" s="198" t="s">
        <v>3</v>
      </c>
      <c r="D44" s="102">
        <v>1595.2796166666662</v>
      </c>
      <c r="E44" s="103">
        <v>1673.8923000000002</v>
      </c>
      <c r="F44" s="103">
        <v>2525.0533333333333</v>
      </c>
      <c r="G44" s="103">
        <v>15.629766666666667</v>
      </c>
      <c r="H44" s="103"/>
      <c r="I44" s="103">
        <v>8.5743333333333318</v>
      </c>
      <c r="J44" s="103">
        <v>0.18293333333333334</v>
      </c>
      <c r="K44" s="103">
        <v>31.994666666666664</v>
      </c>
      <c r="L44" s="103">
        <v>0.85473333333333334</v>
      </c>
      <c r="M44" s="103"/>
      <c r="N44" s="103"/>
      <c r="O44" s="103">
        <v>28.227933333333329</v>
      </c>
      <c r="P44" s="203">
        <f t="shared" si="2"/>
        <v>5879.6896166666666</v>
      </c>
      <c r="Q44" s="103"/>
    </row>
    <row r="45" spans="2:17" ht="13" x14ac:dyDescent="0.3">
      <c r="B45" s="194"/>
      <c r="C45" s="198" t="s">
        <v>4</v>
      </c>
      <c r="D45" s="102">
        <v>1633.8425500000001</v>
      </c>
      <c r="E45" s="103">
        <v>1939.8796833333336</v>
      </c>
      <c r="F45" s="103">
        <v>2739.0473833333331</v>
      </c>
      <c r="G45" s="103">
        <v>14.236033333333333</v>
      </c>
      <c r="H45" s="103"/>
      <c r="I45" s="103">
        <v>15.222999999999999</v>
      </c>
      <c r="J45" s="103">
        <v>3.0875166666666667</v>
      </c>
      <c r="K45" s="103">
        <v>8.2341833333333323</v>
      </c>
      <c r="L45" s="103">
        <v>0.68598333333333339</v>
      </c>
      <c r="M45" s="103"/>
      <c r="N45" s="103"/>
      <c r="O45" s="103">
        <v>30.342766666666666</v>
      </c>
      <c r="P45" s="203">
        <f t="shared" si="2"/>
        <v>6384.5790999999999</v>
      </c>
      <c r="Q45" s="103"/>
    </row>
    <row r="46" spans="2:17" ht="13" x14ac:dyDescent="0.3">
      <c r="B46" s="196"/>
      <c r="C46" s="198" t="s">
        <v>5</v>
      </c>
      <c r="D46" s="102">
        <v>1432.6118666666664</v>
      </c>
      <c r="E46" s="103">
        <v>1785.7936333333323</v>
      </c>
      <c r="F46" s="103">
        <v>2639.8162999999995</v>
      </c>
      <c r="G46" s="103">
        <v>13.034116666666666</v>
      </c>
      <c r="H46" s="103"/>
      <c r="I46" s="103">
        <v>9.13035</v>
      </c>
      <c r="J46" s="103">
        <v>7.1497166666666674</v>
      </c>
      <c r="K46" s="103">
        <v>5.1209666666666669</v>
      </c>
      <c r="L46" s="103">
        <v>0.51631666666666665</v>
      </c>
      <c r="M46" s="103"/>
      <c r="N46" s="103"/>
      <c r="O46" s="103">
        <v>13.825333333333333</v>
      </c>
      <c r="P46" s="203">
        <f t="shared" ref="P46:P49" si="3">SUM(D46:O46)</f>
        <v>5906.998599999999</v>
      </c>
      <c r="Q46" s="103"/>
    </row>
    <row r="47" spans="2:17" ht="13" x14ac:dyDescent="0.3">
      <c r="B47" s="194"/>
      <c r="C47" s="198" t="s">
        <v>6</v>
      </c>
      <c r="D47" s="102">
        <v>1746.8261999999993</v>
      </c>
      <c r="E47" s="103">
        <v>1911.795800000001</v>
      </c>
      <c r="F47" s="103">
        <v>2648.6975500000008</v>
      </c>
      <c r="G47" s="103">
        <v>13.173466666666666</v>
      </c>
      <c r="H47" s="103"/>
      <c r="I47" s="103">
        <v>6.4545666666666666</v>
      </c>
      <c r="J47" s="103">
        <v>2.4470333333333336</v>
      </c>
      <c r="K47" s="103">
        <v>2.5223499999999999</v>
      </c>
      <c r="L47" s="103">
        <v>0.73863333333333336</v>
      </c>
      <c r="M47" s="103"/>
      <c r="N47" s="103"/>
      <c r="O47" s="103">
        <v>15.373399999999997</v>
      </c>
      <c r="P47" s="203">
        <f t="shared" si="3"/>
        <v>6348.0290000000014</v>
      </c>
      <c r="Q47" s="103"/>
    </row>
    <row r="48" spans="2:17" ht="13" x14ac:dyDescent="0.3">
      <c r="B48" s="194"/>
      <c r="C48" s="198" t="s">
        <v>7</v>
      </c>
      <c r="D48" s="102">
        <v>1624.703133333333</v>
      </c>
      <c r="E48" s="103">
        <v>1868.7796500000002</v>
      </c>
      <c r="F48" s="103">
        <v>2379.3414833333341</v>
      </c>
      <c r="G48" s="103">
        <v>10.542916666666667</v>
      </c>
      <c r="H48" s="103"/>
      <c r="I48" s="103">
        <v>6.1420166666666667</v>
      </c>
      <c r="J48" s="103">
        <v>3.4143833333333333</v>
      </c>
      <c r="K48" s="103">
        <v>4.7289499999999993</v>
      </c>
      <c r="L48" s="103">
        <v>0.28585000000000005</v>
      </c>
      <c r="M48" s="103"/>
      <c r="N48" s="103"/>
      <c r="O48" s="103">
        <v>18.27858333333333</v>
      </c>
      <c r="P48" s="203">
        <f t="shared" si="3"/>
        <v>5916.2169666666668</v>
      </c>
      <c r="Q48" s="103"/>
    </row>
    <row r="49" spans="2:17" ht="13" x14ac:dyDescent="0.3">
      <c r="B49" s="194"/>
      <c r="C49" s="198" t="s">
        <v>8</v>
      </c>
      <c r="D49" s="102">
        <v>1518.6202166666662</v>
      </c>
      <c r="E49" s="103">
        <v>1873.2239333333337</v>
      </c>
      <c r="F49" s="103">
        <v>2475.5596166666669</v>
      </c>
      <c r="G49" s="103">
        <v>10.236549999999999</v>
      </c>
      <c r="H49" s="103"/>
      <c r="I49" s="103">
        <v>7.3759333333333332</v>
      </c>
      <c r="J49" s="103">
        <v>3.6345166666666668</v>
      </c>
      <c r="K49" s="103">
        <v>3.4305833333333338</v>
      </c>
      <c r="L49" s="103">
        <v>0.77585000000000004</v>
      </c>
      <c r="M49" s="103"/>
      <c r="N49" s="103"/>
      <c r="O49" s="103">
        <v>43.076650000000001</v>
      </c>
      <c r="P49" s="203">
        <f t="shared" si="3"/>
        <v>5935.9338500000003</v>
      </c>
      <c r="Q49" s="103"/>
    </row>
    <row r="50" spans="2:17" ht="13" x14ac:dyDescent="0.3">
      <c r="B50" s="196"/>
      <c r="C50" s="198" t="s">
        <v>9</v>
      </c>
      <c r="D50" s="102">
        <v>1423.1858166666666</v>
      </c>
      <c r="E50" s="103">
        <v>1969.5484999999996</v>
      </c>
      <c r="F50" s="103">
        <v>2497.0259166666651</v>
      </c>
      <c r="G50" s="103">
        <v>9.1276500000000009</v>
      </c>
      <c r="H50" s="103"/>
      <c r="I50" s="103">
        <v>6.9336333333333338</v>
      </c>
      <c r="J50" s="103">
        <v>1.9757000000000002</v>
      </c>
      <c r="K50" s="103">
        <v>4.7392499999999993</v>
      </c>
      <c r="L50" s="103">
        <v>0.90793333333333337</v>
      </c>
      <c r="M50" s="103"/>
      <c r="N50" s="103"/>
      <c r="O50" s="103">
        <v>56.441283333333338</v>
      </c>
      <c r="P50" s="203">
        <f t="shared" ref="P50:P57" si="4">SUM(D50:O50)</f>
        <v>5969.8856833333302</v>
      </c>
      <c r="Q50" s="103"/>
    </row>
    <row r="51" spans="2:17" ht="13" x14ac:dyDescent="0.3">
      <c r="B51" s="194"/>
      <c r="C51" s="198" t="s">
        <v>10</v>
      </c>
      <c r="D51" s="102">
        <v>1401.2022499999998</v>
      </c>
      <c r="E51" s="103">
        <v>1816.0990333333336</v>
      </c>
      <c r="F51" s="103">
        <v>2476.2767166666672</v>
      </c>
      <c r="G51" s="103">
        <v>9.4676166666666663</v>
      </c>
      <c r="H51" s="103"/>
      <c r="I51" s="103">
        <v>4.7506500000000003</v>
      </c>
      <c r="J51" s="103">
        <v>1.8632</v>
      </c>
      <c r="K51" s="103">
        <v>4.25345</v>
      </c>
      <c r="L51" s="103">
        <v>0.13444999999999999</v>
      </c>
      <c r="M51" s="103"/>
      <c r="N51" s="103"/>
      <c r="O51" s="103">
        <v>68.772449999999992</v>
      </c>
      <c r="P51" s="203">
        <f t="shared" si="4"/>
        <v>5782.8198166666671</v>
      </c>
      <c r="Q51" s="103"/>
    </row>
    <row r="52" spans="2:17" ht="13" x14ac:dyDescent="0.3">
      <c r="B52" s="194"/>
      <c r="C52" s="198" t="s">
        <v>11</v>
      </c>
      <c r="D52" s="102">
        <v>1480.6893833333336</v>
      </c>
      <c r="E52" s="103">
        <v>1872.9838000000002</v>
      </c>
      <c r="F52" s="103">
        <v>2614.6911000000018</v>
      </c>
      <c r="G52" s="103">
        <v>9.5306833333333341</v>
      </c>
      <c r="H52" s="103"/>
      <c r="I52" s="103">
        <v>4.800583333333333</v>
      </c>
      <c r="J52" s="103">
        <v>0.90203333333333335</v>
      </c>
      <c r="K52" s="103">
        <v>10.427333333333333</v>
      </c>
      <c r="L52" s="103">
        <v>0.16291666666666665</v>
      </c>
      <c r="M52" s="103"/>
      <c r="N52" s="103"/>
      <c r="O52" s="103">
        <v>57.139833333333335</v>
      </c>
      <c r="P52" s="203">
        <f t="shared" si="4"/>
        <v>6051.3276666666707</v>
      </c>
      <c r="Q52" s="103"/>
    </row>
    <row r="53" spans="2:17" ht="13" x14ac:dyDescent="0.3">
      <c r="B53" s="196"/>
      <c r="C53" s="198" t="s">
        <v>12</v>
      </c>
      <c r="D53" s="102">
        <v>1470.5087166666663</v>
      </c>
      <c r="E53" s="103">
        <v>1729.3554666666664</v>
      </c>
      <c r="F53" s="103">
        <v>2469.3783499999986</v>
      </c>
      <c r="G53" s="103">
        <v>9.140666666666668</v>
      </c>
      <c r="H53" s="103"/>
      <c r="I53" s="103">
        <v>4.5609666666666664</v>
      </c>
      <c r="J53" s="103">
        <v>0.59260000000000002</v>
      </c>
      <c r="K53" s="103">
        <v>9.4209833333333357</v>
      </c>
      <c r="L53" s="103">
        <v>9.7083333333333327E-2</v>
      </c>
      <c r="M53" s="103"/>
      <c r="N53" s="103"/>
      <c r="O53" s="103">
        <v>47.923216666666661</v>
      </c>
      <c r="P53" s="203">
        <f t="shared" si="4"/>
        <v>5740.9780499999979</v>
      </c>
      <c r="Q53" s="103"/>
    </row>
    <row r="54" spans="2:17" ht="13.5" thickBot="1" x14ac:dyDescent="0.35">
      <c r="B54" s="199"/>
      <c r="C54" s="200" t="s">
        <v>13</v>
      </c>
      <c r="D54" s="104">
        <v>1479.598</v>
      </c>
      <c r="E54" s="105">
        <v>1920.8101666666671</v>
      </c>
      <c r="F54" s="105">
        <v>2426.5788166666662</v>
      </c>
      <c r="G54" s="105">
        <v>9.5816333333333326</v>
      </c>
      <c r="H54" s="105"/>
      <c r="I54" s="105">
        <v>4.3192666666666666</v>
      </c>
      <c r="J54" s="105">
        <v>0.84721666666666662</v>
      </c>
      <c r="K54" s="105">
        <v>6.6863833333333336</v>
      </c>
      <c r="L54" s="105">
        <v>0.14588333333333334</v>
      </c>
      <c r="M54" s="105"/>
      <c r="N54" s="105"/>
      <c r="O54" s="105">
        <v>57.043799999999997</v>
      </c>
      <c r="P54" s="204">
        <f t="shared" si="4"/>
        <v>5905.6111666666675</v>
      </c>
      <c r="Q54" s="103"/>
    </row>
    <row r="55" spans="2:17" ht="13" x14ac:dyDescent="0.3">
      <c r="B55" s="192">
        <v>2017</v>
      </c>
      <c r="C55" s="197" t="s">
        <v>2</v>
      </c>
      <c r="D55" s="100">
        <v>1332.1779333333332</v>
      </c>
      <c r="E55" s="101">
        <v>1893.5441833333339</v>
      </c>
      <c r="F55" s="101">
        <v>2661.0315500000011</v>
      </c>
      <c r="G55" s="101">
        <v>7.9792500000000004</v>
      </c>
      <c r="H55" s="101"/>
      <c r="I55" s="101">
        <v>4.0034000000000001</v>
      </c>
      <c r="J55" s="101">
        <v>0.26466666666666666</v>
      </c>
      <c r="K55" s="101">
        <v>7.3422166666666673</v>
      </c>
      <c r="L55" s="101">
        <v>0.36048333333333338</v>
      </c>
      <c r="M55" s="101"/>
      <c r="N55" s="101"/>
      <c r="O55" s="101">
        <v>45.851499999999994</v>
      </c>
      <c r="P55" s="205">
        <f t="shared" si="4"/>
        <v>5952.5551833333338</v>
      </c>
      <c r="Q55" s="103"/>
    </row>
    <row r="56" spans="2:17" ht="13" x14ac:dyDescent="0.3">
      <c r="B56" s="194"/>
      <c r="C56" s="198" t="s">
        <v>3</v>
      </c>
      <c r="D56" s="102">
        <v>1218.9218666666663</v>
      </c>
      <c r="E56" s="103">
        <v>1697.2245833333332</v>
      </c>
      <c r="F56" s="103">
        <v>2103.7949833333328</v>
      </c>
      <c r="G56" s="103">
        <v>8.5667000000000009</v>
      </c>
      <c r="H56" s="103"/>
      <c r="I56" s="103">
        <v>3.1328</v>
      </c>
      <c r="J56" s="103">
        <v>0.21293333333333334</v>
      </c>
      <c r="K56" s="103">
        <v>6.2250166666666695</v>
      </c>
      <c r="L56" s="103">
        <v>0.44708333333333328</v>
      </c>
      <c r="M56" s="103"/>
      <c r="N56" s="103"/>
      <c r="O56" s="103">
        <v>43.313566666666652</v>
      </c>
      <c r="P56" s="203">
        <f t="shared" si="4"/>
        <v>5081.8395333333319</v>
      </c>
      <c r="Q56" s="103"/>
    </row>
    <row r="57" spans="2:17" ht="13" x14ac:dyDescent="0.3">
      <c r="B57" s="194"/>
      <c r="C57" s="198" t="s">
        <v>4</v>
      </c>
      <c r="D57" s="102">
        <v>1391.7875166666665</v>
      </c>
      <c r="E57" s="103">
        <v>2017.9481499999999</v>
      </c>
      <c r="F57" s="103">
        <v>2319.9328999999998</v>
      </c>
      <c r="G57" s="103">
        <v>9.4977666666666671</v>
      </c>
      <c r="H57" s="103"/>
      <c r="I57" s="103">
        <v>2.9147000000000003</v>
      </c>
      <c r="J57" s="103">
        <v>0.19258333333333333</v>
      </c>
      <c r="K57" s="103">
        <v>10.693416666666668</v>
      </c>
      <c r="L57" s="103">
        <v>0.52550000000000008</v>
      </c>
      <c r="M57" s="103"/>
      <c r="N57" s="103"/>
      <c r="O57" s="103">
        <v>55.207000000000001</v>
      </c>
      <c r="P57" s="203">
        <f t="shared" si="4"/>
        <v>5808.6995333333334</v>
      </c>
      <c r="Q57" s="103"/>
    </row>
    <row r="58" spans="2:17" ht="13" x14ac:dyDescent="0.3">
      <c r="B58" s="196"/>
      <c r="C58" s="198" t="s">
        <v>5</v>
      </c>
      <c r="D58" s="102">
        <v>1240.1188166666664</v>
      </c>
      <c r="E58" s="103">
        <v>1684.4665333333332</v>
      </c>
      <c r="F58" s="103">
        <v>2048.0789999999997</v>
      </c>
      <c r="G58" s="103">
        <v>9.2111999999999998</v>
      </c>
      <c r="H58" s="103"/>
      <c r="I58" s="103">
        <v>2.6347833333333335</v>
      </c>
      <c r="J58" s="103">
        <v>0.18823333333333336</v>
      </c>
      <c r="K58" s="103">
        <v>9.6033666666666662</v>
      </c>
      <c r="L58" s="103">
        <v>0.19803333333333334</v>
      </c>
      <c r="M58" s="103"/>
      <c r="N58" s="103"/>
      <c r="O58" s="103">
        <v>63.440616666666664</v>
      </c>
      <c r="P58" s="203">
        <f t="shared" ref="P58:P69" si="5">SUM(D58:O58)</f>
        <v>5057.9405833333312</v>
      </c>
      <c r="Q58" s="103"/>
    </row>
    <row r="59" spans="2:17" ht="13" x14ac:dyDescent="0.3">
      <c r="B59" s="194"/>
      <c r="C59" s="198" t="s">
        <v>6</v>
      </c>
      <c r="D59" s="102">
        <v>1283.7097166666672</v>
      </c>
      <c r="E59" s="103">
        <v>1892.3161000000002</v>
      </c>
      <c r="F59" s="103">
        <v>2179.640566666666</v>
      </c>
      <c r="G59" s="103">
        <v>10.43665</v>
      </c>
      <c r="H59" s="103"/>
      <c r="I59" s="103">
        <v>2.4195666666666669</v>
      </c>
      <c r="J59" s="103">
        <v>0.14671666666666666</v>
      </c>
      <c r="K59" s="103">
        <v>10.607149999999997</v>
      </c>
      <c r="L59" s="103">
        <v>0.55354999999999999</v>
      </c>
      <c r="M59" s="103"/>
      <c r="N59" s="103"/>
      <c r="O59" s="103">
        <v>69.698066666666691</v>
      </c>
      <c r="P59" s="203">
        <f t="shared" si="5"/>
        <v>5449.5280833333327</v>
      </c>
      <c r="Q59" s="103"/>
    </row>
    <row r="60" spans="2:17" ht="13" x14ac:dyDescent="0.3">
      <c r="B60" s="194"/>
      <c r="C60" s="198" t="s">
        <v>7</v>
      </c>
      <c r="D60" s="102">
        <v>1143.1353000000004</v>
      </c>
      <c r="E60" s="103">
        <v>1814.0184333333336</v>
      </c>
      <c r="F60" s="103">
        <v>2009.8227666666662</v>
      </c>
      <c r="G60" s="103">
        <v>8.8364499999999992</v>
      </c>
      <c r="H60" s="103"/>
      <c r="I60" s="103">
        <v>2.2267166666666665</v>
      </c>
      <c r="J60" s="103">
        <v>0.19976666666666668</v>
      </c>
      <c r="K60" s="103">
        <v>10.841950000000001</v>
      </c>
      <c r="L60" s="103">
        <v>0.45510000000000006</v>
      </c>
      <c r="M60" s="103"/>
      <c r="N60" s="103"/>
      <c r="O60" s="103">
        <v>73.866733333333343</v>
      </c>
      <c r="P60" s="203">
        <f t="shared" si="5"/>
        <v>5063.4032166666675</v>
      </c>
      <c r="Q60" s="103"/>
    </row>
    <row r="61" spans="2:17" ht="13" x14ac:dyDescent="0.3">
      <c r="B61" s="196"/>
      <c r="C61" s="198" t="s">
        <v>8</v>
      </c>
      <c r="D61" s="102">
        <v>1138.5159666666673</v>
      </c>
      <c r="E61" s="103">
        <v>1773.6017500000005</v>
      </c>
      <c r="F61" s="103">
        <v>1952.4937500000003</v>
      </c>
      <c r="G61" s="103">
        <v>8.6472666666666669</v>
      </c>
      <c r="H61" s="103"/>
      <c r="I61" s="103">
        <v>2.0309666666666666</v>
      </c>
      <c r="J61" s="103">
        <v>0.1447</v>
      </c>
      <c r="K61" s="103">
        <v>9.0690333333333335</v>
      </c>
      <c r="L61" s="103">
        <v>0.25698333333333334</v>
      </c>
      <c r="M61" s="103"/>
      <c r="N61" s="103"/>
      <c r="O61" s="103">
        <v>100.34080000000002</v>
      </c>
      <c r="P61" s="203">
        <f t="shared" si="5"/>
        <v>4985.1012166666678</v>
      </c>
      <c r="Q61" s="103"/>
    </row>
    <row r="62" spans="2:17" ht="13" x14ac:dyDescent="0.3">
      <c r="B62" s="194"/>
      <c r="C62" s="198" t="s">
        <v>9</v>
      </c>
      <c r="D62" s="102">
        <v>1148.5199666666663</v>
      </c>
      <c r="E62" s="103">
        <v>1867.0685166666667</v>
      </c>
      <c r="F62" s="103">
        <v>2009.4458833333329</v>
      </c>
      <c r="G62" s="103">
        <v>8.0029000000000003</v>
      </c>
      <c r="H62" s="103"/>
      <c r="I62" s="103">
        <v>1.7866</v>
      </c>
      <c r="J62" s="103">
        <v>0.13936666666666669</v>
      </c>
      <c r="K62" s="103">
        <v>10.226099999999999</v>
      </c>
      <c r="L62" s="103">
        <v>0.23873333333333333</v>
      </c>
      <c r="M62" s="103"/>
      <c r="N62" s="103"/>
      <c r="O62" s="103">
        <v>85.810449999999989</v>
      </c>
      <c r="P62" s="203">
        <f t="shared" si="5"/>
        <v>5131.2385166666663</v>
      </c>
      <c r="Q62" s="103"/>
    </row>
    <row r="63" spans="2:17" ht="13" x14ac:dyDescent="0.3">
      <c r="B63" s="194"/>
      <c r="C63" s="198" t="s">
        <v>10</v>
      </c>
      <c r="D63" s="102">
        <v>1117.9218499999999</v>
      </c>
      <c r="E63" s="103">
        <v>1665.1580166666672</v>
      </c>
      <c r="F63" s="103">
        <v>1810.0897666666667</v>
      </c>
      <c r="G63" s="103">
        <v>7.5259500000000008</v>
      </c>
      <c r="H63" s="103"/>
      <c r="I63" s="103">
        <v>1.1723000000000001</v>
      </c>
      <c r="J63" s="103">
        <v>0.24621666666666664</v>
      </c>
      <c r="K63" s="103">
        <v>6.7091833333333346</v>
      </c>
      <c r="L63" s="103">
        <v>0.47456666666666669</v>
      </c>
      <c r="M63" s="103"/>
      <c r="N63" s="103"/>
      <c r="O63" s="103">
        <v>91.260199999999998</v>
      </c>
      <c r="P63" s="203">
        <f t="shared" si="5"/>
        <v>4700.5580500000005</v>
      </c>
      <c r="Q63" s="103"/>
    </row>
    <row r="64" spans="2:17" ht="13" x14ac:dyDescent="0.3">
      <c r="B64" s="196"/>
      <c r="C64" s="198" t="s">
        <v>11</v>
      </c>
      <c r="D64" s="102">
        <v>1076.1329333333342</v>
      </c>
      <c r="E64" s="103">
        <v>1670.4344833333337</v>
      </c>
      <c r="F64" s="103">
        <v>1705.3501166666651</v>
      </c>
      <c r="G64" s="103">
        <v>7.8195499999999996</v>
      </c>
      <c r="H64" s="103"/>
      <c r="I64" s="103">
        <v>1.3172000000000001</v>
      </c>
      <c r="J64" s="103">
        <v>0.16056666666666666</v>
      </c>
      <c r="K64" s="103">
        <v>7.8416166666666669</v>
      </c>
      <c r="L64" s="103">
        <v>0.36206666666666665</v>
      </c>
      <c r="M64" s="103"/>
      <c r="N64" s="103"/>
      <c r="O64" s="103">
        <v>107.84565000000001</v>
      </c>
      <c r="P64" s="203">
        <f t="shared" si="5"/>
        <v>4577.2641833333337</v>
      </c>
      <c r="Q64" s="103"/>
    </row>
    <row r="65" spans="2:17" ht="13" x14ac:dyDescent="0.3">
      <c r="B65" s="194"/>
      <c r="C65" s="198" t="s">
        <v>12</v>
      </c>
      <c r="D65" s="102">
        <v>1038.9234500000005</v>
      </c>
      <c r="E65" s="103">
        <v>1623.6775999999995</v>
      </c>
      <c r="F65" s="103">
        <v>1640.9970333333326</v>
      </c>
      <c r="G65" s="103">
        <v>6.3306333333333331</v>
      </c>
      <c r="H65" s="103"/>
      <c r="I65" s="103">
        <v>0.92698333333333327</v>
      </c>
      <c r="J65" s="103">
        <v>0.10780000000000001</v>
      </c>
      <c r="K65" s="103">
        <v>8.2766666666666655</v>
      </c>
      <c r="L65" s="103">
        <v>0.43425000000000002</v>
      </c>
      <c r="M65" s="103"/>
      <c r="N65" s="103"/>
      <c r="O65" s="103">
        <v>98.703916666666657</v>
      </c>
      <c r="P65" s="203">
        <f t="shared" si="5"/>
        <v>4418.3783333333322</v>
      </c>
      <c r="Q65" s="103"/>
    </row>
    <row r="66" spans="2:17" ht="13.5" thickBot="1" x14ac:dyDescent="0.35">
      <c r="B66" s="199"/>
      <c r="C66" s="200" t="s">
        <v>13</v>
      </c>
      <c r="D66" s="104">
        <v>1035.7397500000004</v>
      </c>
      <c r="E66" s="105">
        <v>1871.5706500000001</v>
      </c>
      <c r="F66" s="105">
        <v>1585.6175666666661</v>
      </c>
      <c r="G66" s="105">
        <v>6.935883333333333</v>
      </c>
      <c r="H66" s="105"/>
      <c r="I66" s="105">
        <v>1.1947833333333333</v>
      </c>
      <c r="J66" s="105">
        <v>0.10508333333333333</v>
      </c>
      <c r="K66" s="105">
        <v>7.2343999999999991</v>
      </c>
      <c r="L66" s="105">
        <v>0.54861666666666664</v>
      </c>
      <c r="M66" s="105"/>
      <c r="N66" s="105"/>
      <c r="O66" s="105">
        <v>56.790849999999999</v>
      </c>
      <c r="P66" s="204">
        <f t="shared" si="5"/>
        <v>4565.7375833333335</v>
      </c>
      <c r="Q66" s="103"/>
    </row>
    <row r="67" spans="2:17" ht="13" x14ac:dyDescent="0.3">
      <c r="B67" s="192">
        <v>2018</v>
      </c>
      <c r="C67" s="197" t="s">
        <v>2</v>
      </c>
      <c r="D67" s="100">
        <v>1030.3675833333332</v>
      </c>
      <c r="E67" s="101">
        <v>2230.9370833333337</v>
      </c>
      <c r="F67" s="101">
        <v>1615.7365333333339</v>
      </c>
      <c r="G67" s="101">
        <v>6.6141666666666667</v>
      </c>
      <c r="H67" s="101"/>
      <c r="I67" s="101">
        <v>1.14855</v>
      </c>
      <c r="J67" s="101">
        <v>0.26484999999999997</v>
      </c>
      <c r="K67" s="101">
        <v>11.190333333333335</v>
      </c>
      <c r="L67" s="101">
        <v>0.30918333333333337</v>
      </c>
      <c r="M67" s="101"/>
      <c r="N67" s="101"/>
      <c r="O67" s="101">
        <v>60.553766666666647</v>
      </c>
      <c r="P67" s="205">
        <f t="shared" si="5"/>
        <v>4957.1220499999999</v>
      </c>
      <c r="Q67" s="103"/>
    </row>
    <row r="68" spans="2:17" ht="13" x14ac:dyDescent="0.3">
      <c r="B68" s="194"/>
      <c r="C68" s="198" t="s">
        <v>3</v>
      </c>
      <c r="D68" s="102">
        <v>850.48878333333312</v>
      </c>
      <c r="E68" s="103">
        <v>2048.1421500000001</v>
      </c>
      <c r="F68" s="103">
        <v>1437.5622666666663</v>
      </c>
      <c r="G68" s="103">
        <v>5.9902833333333332</v>
      </c>
      <c r="H68" s="103"/>
      <c r="I68" s="103">
        <v>0.7420500000000001</v>
      </c>
      <c r="J68" s="103">
        <v>0.25896666666666668</v>
      </c>
      <c r="K68" s="103">
        <v>11.661133333333332</v>
      </c>
      <c r="L68" s="103">
        <v>0.30551666666666666</v>
      </c>
      <c r="M68" s="103"/>
      <c r="N68" s="103"/>
      <c r="O68" s="103">
        <v>48.127616666666661</v>
      </c>
      <c r="P68" s="203">
        <f t="shared" si="5"/>
        <v>4403.2787666666654</v>
      </c>
      <c r="Q68" s="103"/>
    </row>
    <row r="69" spans="2:17" ht="13" x14ac:dyDescent="0.3">
      <c r="B69" s="194"/>
      <c r="C69" s="198" t="s">
        <v>4</v>
      </c>
      <c r="D69" s="102">
        <v>941.71345000000053</v>
      </c>
      <c r="E69" s="103">
        <v>2340.9173500000006</v>
      </c>
      <c r="F69" s="103">
        <v>1567.0013666666669</v>
      </c>
      <c r="G69" s="103">
        <v>6.5738000000000003</v>
      </c>
      <c r="H69" s="103"/>
      <c r="I69" s="103">
        <v>0.74798333333333322</v>
      </c>
      <c r="J69" s="103">
        <v>0.14531666666666668</v>
      </c>
      <c r="K69" s="103">
        <v>14.472100000000001</v>
      </c>
      <c r="L69" s="103">
        <v>0.41635</v>
      </c>
      <c r="M69" s="103"/>
      <c r="N69" s="103"/>
      <c r="O69" s="103">
        <v>51.604600000000012</v>
      </c>
      <c r="P69" s="203">
        <f t="shared" si="5"/>
        <v>4923.5923166666689</v>
      </c>
      <c r="Q69" s="103"/>
    </row>
    <row r="70" spans="2:17" ht="13" x14ac:dyDescent="0.3">
      <c r="B70" s="196"/>
      <c r="C70" s="198" t="s">
        <v>5</v>
      </c>
      <c r="D70" s="102">
        <v>895.01608333333354</v>
      </c>
      <c r="E70" s="103">
        <v>2209.9788833333332</v>
      </c>
      <c r="F70" s="103">
        <v>1518.554766666666</v>
      </c>
      <c r="G70" s="103">
        <v>5.6262333333333334</v>
      </c>
      <c r="H70" s="103"/>
      <c r="I70" s="103">
        <v>0.29535</v>
      </c>
      <c r="J70" s="103">
        <v>0.15675</v>
      </c>
      <c r="K70" s="103">
        <v>10.839416666666667</v>
      </c>
      <c r="L70" s="103">
        <v>0.29566666666666663</v>
      </c>
      <c r="M70" s="103"/>
      <c r="N70" s="103"/>
      <c r="O70" s="103">
        <v>48.324650000000005</v>
      </c>
      <c r="P70" s="203">
        <f t="shared" ref="P70:P74" si="6">SUM(D70:O70)</f>
        <v>4689.0877999999993</v>
      </c>
      <c r="Q70" s="103"/>
    </row>
    <row r="71" spans="2:17" ht="13" x14ac:dyDescent="0.3">
      <c r="B71" s="194"/>
      <c r="C71" s="198" t="s">
        <v>6</v>
      </c>
      <c r="D71" s="102">
        <v>949.11613333333366</v>
      </c>
      <c r="E71" s="103">
        <v>2252.6859166666663</v>
      </c>
      <c r="F71" s="103">
        <v>1589.4241000000011</v>
      </c>
      <c r="G71" s="103">
        <v>5.7082666666666668</v>
      </c>
      <c r="H71" s="103"/>
      <c r="I71" s="103">
        <v>6.7266666666666669E-2</v>
      </c>
      <c r="J71" s="103">
        <v>0.18685000000000002</v>
      </c>
      <c r="K71" s="103">
        <v>10.87273333333334</v>
      </c>
      <c r="L71" s="103">
        <v>0.18753333333333336</v>
      </c>
      <c r="M71" s="103"/>
      <c r="N71" s="103"/>
      <c r="O71" s="103">
        <v>60.878933333333343</v>
      </c>
      <c r="P71" s="203">
        <f t="shared" si="6"/>
        <v>4869.1277333333355</v>
      </c>
      <c r="Q71" s="103"/>
    </row>
    <row r="72" spans="2:17" ht="13" x14ac:dyDescent="0.3">
      <c r="B72" s="194"/>
      <c r="C72" s="198" t="s">
        <v>7</v>
      </c>
      <c r="D72" s="102">
        <v>920.08190000000013</v>
      </c>
      <c r="E72" s="103">
        <v>2178.2172499999997</v>
      </c>
      <c r="F72" s="103">
        <v>1449.9315833333335</v>
      </c>
      <c r="G72" s="103">
        <v>5.5654000000000003</v>
      </c>
      <c r="H72" s="103"/>
      <c r="I72" s="103">
        <v>2.5466666666666665E-2</v>
      </c>
      <c r="J72" s="103">
        <v>0.12318333333333334</v>
      </c>
      <c r="K72" s="103">
        <v>17.947983333333333</v>
      </c>
      <c r="L72" s="103">
        <v>8.168333333333333E-2</v>
      </c>
      <c r="M72" s="103"/>
      <c r="N72" s="103"/>
      <c r="O72" s="103">
        <v>59.94786666666667</v>
      </c>
      <c r="P72" s="203">
        <f t="shared" si="6"/>
        <v>4631.9223166666679</v>
      </c>
      <c r="Q72" s="103"/>
    </row>
    <row r="73" spans="2:17" ht="13" x14ac:dyDescent="0.3">
      <c r="B73" s="194"/>
      <c r="C73" s="198" t="s">
        <v>8</v>
      </c>
      <c r="D73" s="102">
        <v>883.64656666666644</v>
      </c>
      <c r="E73" s="103">
        <v>2123.9850500000002</v>
      </c>
      <c r="F73" s="103">
        <v>1439.4689166666665</v>
      </c>
      <c r="G73" s="103">
        <v>5.6701166666666669</v>
      </c>
      <c r="H73" s="103"/>
      <c r="I73" s="103">
        <v>1.0183333333333334E-2</v>
      </c>
      <c r="J73" s="103">
        <v>0.18296666666666667</v>
      </c>
      <c r="K73" s="103">
        <v>11.283633333333334</v>
      </c>
      <c r="L73" s="103">
        <v>3.0800000000000001E-2</v>
      </c>
      <c r="M73" s="103"/>
      <c r="N73" s="103"/>
      <c r="O73" s="103">
        <v>59.033516666666657</v>
      </c>
      <c r="P73" s="203">
        <f t="shared" si="6"/>
        <v>4523.3117499999998</v>
      </c>
      <c r="Q73" s="103"/>
    </row>
    <row r="74" spans="2:17" ht="13" x14ac:dyDescent="0.3">
      <c r="B74" s="194"/>
      <c r="C74" s="198" t="s">
        <v>9</v>
      </c>
      <c r="D74" s="102">
        <v>848.30083333333346</v>
      </c>
      <c r="E74" s="103">
        <v>2140.539816666666</v>
      </c>
      <c r="F74" s="103">
        <v>1504.4121166666664</v>
      </c>
      <c r="G74" s="103">
        <v>6.0980833333333333</v>
      </c>
      <c r="H74" s="103"/>
      <c r="I74" s="103">
        <v>1.8433333333333333E-2</v>
      </c>
      <c r="J74" s="103">
        <v>0.13486666666666666</v>
      </c>
      <c r="K74" s="103">
        <v>24.271449999999998</v>
      </c>
      <c r="L74" s="103">
        <v>8.9916666666666659E-2</v>
      </c>
      <c r="M74" s="103"/>
      <c r="N74" s="103"/>
      <c r="O74" s="103">
        <v>52.089166666666671</v>
      </c>
      <c r="P74" s="203">
        <f t="shared" si="6"/>
        <v>4575.9546833333325</v>
      </c>
      <c r="Q74" s="103"/>
    </row>
    <row r="75" spans="2:17" ht="13" x14ac:dyDescent="0.3">
      <c r="B75" s="196"/>
      <c r="C75" s="198" t="s">
        <v>10</v>
      </c>
      <c r="D75" s="102">
        <v>981.96521666666649</v>
      </c>
      <c r="E75" s="103">
        <v>1842.4288333333341</v>
      </c>
      <c r="F75" s="103">
        <v>1428.4728999999991</v>
      </c>
      <c r="G75" s="103">
        <v>5.441183333333333</v>
      </c>
      <c r="H75" s="103"/>
      <c r="I75" s="103"/>
      <c r="J75" s="103">
        <v>0.22746666666666668</v>
      </c>
      <c r="K75" s="103">
        <v>4.3334333333333346</v>
      </c>
      <c r="L75" s="103">
        <v>0.16923333333333335</v>
      </c>
      <c r="M75" s="103"/>
      <c r="N75" s="103"/>
      <c r="O75" s="103">
        <v>47.59586666666668</v>
      </c>
      <c r="P75" s="203">
        <f t="shared" ref="P75:P81" si="7">SUM(D75:O75)</f>
        <v>4310.6341333333321</v>
      </c>
      <c r="Q75" s="103"/>
    </row>
    <row r="76" spans="2:17" ht="13" x14ac:dyDescent="0.3">
      <c r="B76" s="196"/>
      <c r="C76" s="198" t="s">
        <v>11</v>
      </c>
      <c r="D76" s="102">
        <v>1154.4431999999997</v>
      </c>
      <c r="E76" s="103">
        <v>1866.0538999999997</v>
      </c>
      <c r="F76" s="103">
        <v>1556.4272333333329</v>
      </c>
      <c r="G76" s="103">
        <v>5.7529666666666666</v>
      </c>
      <c r="H76" s="103"/>
      <c r="I76" s="103"/>
      <c r="J76" s="103">
        <v>0.18428333333333335</v>
      </c>
      <c r="K76" s="103">
        <v>4.5789999999999997</v>
      </c>
      <c r="L76" s="103">
        <v>0.15505000000000002</v>
      </c>
      <c r="M76" s="103"/>
      <c r="N76" s="103"/>
      <c r="O76" s="103">
        <v>45.201333333333324</v>
      </c>
      <c r="P76" s="203">
        <f t="shared" si="7"/>
        <v>4632.7969666666659</v>
      </c>
      <c r="Q76" s="103"/>
    </row>
    <row r="77" spans="2:17" ht="13" x14ac:dyDescent="0.3">
      <c r="B77" s="194"/>
      <c r="C77" s="198" t="s">
        <v>12</v>
      </c>
      <c r="D77" s="102">
        <v>1303.6894499999996</v>
      </c>
      <c r="E77" s="103">
        <v>1708.6874500000001</v>
      </c>
      <c r="F77" s="103">
        <v>1483.8025499999994</v>
      </c>
      <c r="G77" s="103">
        <v>5.3838333333333335</v>
      </c>
      <c r="H77" s="103"/>
      <c r="I77" s="103"/>
      <c r="J77" s="103">
        <v>0.23101666666666668</v>
      </c>
      <c r="K77" s="103">
        <v>4.1917833333333334</v>
      </c>
      <c r="L77" s="103">
        <v>0.14623333333333335</v>
      </c>
      <c r="M77" s="103"/>
      <c r="N77" s="103"/>
      <c r="O77" s="103">
        <v>42.831316666666666</v>
      </c>
      <c r="P77" s="203">
        <f t="shared" si="7"/>
        <v>4548.9636333333328</v>
      </c>
      <c r="Q77" s="103"/>
    </row>
    <row r="78" spans="2:17" ht="13.5" thickBot="1" x14ac:dyDescent="0.35">
      <c r="B78" s="199"/>
      <c r="C78" s="200" t="s">
        <v>13</v>
      </c>
      <c r="D78" s="104">
        <v>1000.6465999999999</v>
      </c>
      <c r="E78" s="105">
        <v>1745.9929833333331</v>
      </c>
      <c r="F78" s="105">
        <v>1443.14375</v>
      </c>
      <c r="G78" s="105">
        <v>4.9666500000000005</v>
      </c>
      <c r="H78" s="105"/>
      <c r="I78" s="105"/>
      <c r="J78" s="105">
        <v>0.16258333333333333</v>
      </c>
      <c r="K78" s="105">
        <v>3.7169833333333333</v>
      </c>
      <c r="L78" s="105">
        <v>0.35171666666666668</v>
      </c>
      <c r="M78" s="105"/>
      <c r="N78" s="105"/>
      <c r="O78" s="105">
        <v>82.375</v>
      </c>
      <c r="P78" s="204">
        <f t="shared" si="7"/>
        <v>4281.3562666666676</v>
      </c>
      <c r="Q78" s="103"/>
    </row>
    <row r="79" spans="2:17" ht="13" x14ac:dyDescent="0.3">
      <c r="B79" s="192">
        <v>2019</v>
      </c>
      <c r="C79" s="197" t="s">
        <v>2</v>
      </c>
      <c r="D79" s="100">
        <v>1104.964733333333</v>
      </c>
      <c r="E79" s="101">
        <v>995.98178333333317</v>
      </c>
      <c r="F79" s="101">
        <v>1453.8661666666665</v>
      </c>
      <c r="G79" s="101">
        <v>6.2376500000000004</v>
      </c>
      <c r="H79" s="101"/>
      <c r="I79" s="101"/>
      <c r="J79" s="101">
        <v>0.19854999999999998</v>
      </c>
      <c r="K79" s="101">
        <v>5.7115</v>
      </c>
      <c r="L79" s="101">
        <v>0.34649999999999997</v>
      </c>
      <c r="M79" s="101"/>
      <c r="N79" s="101"/>
      <c r="O79" s="101">
        <v>49.951983333333331</v>
      </c>
      <c r="P79" s="205">
        <f t="shared" si="7"/>
        <v>3617.2588666666661</v>
      </c>
      <c r="Q79" s="103"/>
    </row>
    <row r="80" spans="2:17" ht="13" x14ac:dyDescent="0.3">
      <c r="B80" s="194"/>
      <c r="C80" s="198" t="s">
        <v>3</v>
      </c>
      <c r="D80" s="102">
        <v>906.192366666667</v>
      </c>
      <c r="E80" s="103">
        <v>998.07119999999998</v>
      </c>
      <c r="F80" s="103">
        <v>1329.3537166666674</v>
      </c>
      <c r="G80" s="103">
        <v>4.8292999999999999</v>
      </c>
      <c r="H80" s="103"/>
      <c r="I80" s="103"/>
      <c r="J80" s="103">
        <v>0.19931666666666667</v>
      </c>
      <c r="K80" s="103">
        <v>6.47675</v>
      </c>
      <c r="L80" s="103">
        <v>0.26479999999999998</v>
      </c>
      <c r="M80" s="103"/>
      <c r="N80" s="103"/>
      <c r="O80" s="103">
        <v>34.535600000000002</v>
      </c>
      <c r="P80" s="203">
        <f t="shared" si="7"/>
        <v>3279.9230500000008</v>
      </c>
      <c r="Q80" s="103"/>
    </row>
    <row r="81" spans="2:17" ht="13" x14ac:dyDescent="0.3">
      <c r="B81" s="194"/>
      <c r="C81" s="198" t="s">
        <v>4</v>
      </c>
      <c r="D81" s="102">
        <v>1083.2901166666663</v>
      </c>
      <c r="E81" s="103">
        <v>1217.22405</v>
      </c>
      <c r="F81" s="103">
        <v>1505.640633333333</v>
      </c>
      <c r="G81" s="103">
        <v>5.6147999999999989</v>
      </c>
      <c r="H81" s="103"/>
      <c r="I81" s="103"/>
      <c r="J81" s="103">
        <v>0.16361666666666669</v>
      </c>
      <c r="K81" s="103">
        <v>4.5870500000000005</v>
      </c>
      <c r="L81" s="103">
        <v>0.30723333333333336</v>
      </c>
      <c r="M81" s="103"/>
      <c r="N81" s="103"/>
      <c r="O81" s="103">
        <v>37.630050000000011</v>
      </c>
      <c r="P81" s="203">
        <f t="shared" si="7"/>
        <v>3854.4575499999996</v>
      </c>
      <c r="Q81" s="103"/>
    </row>
    <row r="82" spans="2:17" ht="13" x14ac:dyDescent="0.3">
      <c r="B82" s="196"/>
      <c r="C82" s="198" t="s">
        <v>5</v>
      </c>
      <c r="D82" s="102">
        <v>949.37553333333324</v>
      </c>
      <c r="E82" s="103">
        <v>1304.7361166666665</v>
      </c>
      <c r="F82" s="103">
        <v>1436.0020999999999</v>
      </c>
      <c r="G82" s="103">
        <v>4.3724166666666662</v>
      </c>
      <c r="H82" s="103"/>
      <c r="I82" s="103"/>
      <c r="J82" s="103">
        <v>5.7000000000000002E-2</v>
      </c>
      <c r="K82" s="103">
        <v>4.9254833333333332</v>
      </c>
      <c r="L82" s="103">
        <v>0.24726666666666669</v>
      </c>
      <c r="M82" s="103"/>
      <c r="N82" s="103"/>
      <c r="O82" s="103">
        <v>28.974333333333334</v>
      </c>
      <c r="P82" s="203">
        <f t="shared" ref="P82:P93" si="8">SUM(D82:O82)</f>
        <v>3728.6902499999997</v>
      </c>
      <c r="Q82" s="103"/>
    </row>
    <row r="83" spans="2:17" ht="13" x14ac:dyDescent="0.3">
      <c r="B83" s="194"/>
      <c r="C83" s="198" t="s">
        <v>6</v>
      </c>
      <c r="D83" s="102">
        <v>834.76451666666628</v>
      </c>
      <c r="E83" s="103">
        <v>1077.9167833333331</v>
      </c>
      <c r="F83" s="103">
        <v>1374.0851999999993</v>
      </c>
      <c r="G83" s="103">
        <v>3.8706166666666668</v>
      </c>
      <c r="H83" s="103"/>
      <c r="I83" s="103"/>
      <c r="J83" s="103">
        <v>0.14300000000000002</v>
      </c>
      <c r="K83" s="103">
        <v>5.0592833333333331</v>
      </c>
      <c r="L83" s="103">
        <v>0.16896666666666668</v>
      </c>
      <c r="M83" s="103"/>
      <c r="N83" s="103"/>
      <c r="O83" s="103">
        <v>43.479733333333328</v>
      </c>
      <c r="P83" s="203">
        <f t="shared" si="8"/>
        <v>3339.4880999999987</v>
      </c>
      <c r="Q83" s="103"/>
    </row>
    <row r="84" spans="2:17" ht="13" x14ac:dyDescent="0.3">
      <c r="B84" s="194"/>
      <c r="C84" s="198" t="s">
        <v>7</v>
      </c>
      <c r="D84" s="102">
        <v>755.76448333333349</v>
      </c>
      <c r="E84" s="103">
        <v>1083.3293999999999</v>
      </c>
      <c r="F84" s="103">
        <v>1374.0851999999993</v>
      </c>
      <c r="G84" s="103">
        <v>4.2174166666666668</v>
      </c>
      <c r="H84" s="103"/>
      <c r="I84" s="103"/>
      <c r="J84" s="103">
        <v>0.154</v>
      </c>
      <c r="K84" s="103">
        <v>4.7659333333333338</v>
      </c>
      <c r="L84" s="103">
        <v>0.29570000000000002</v>
      </c>
      <c r="M84" s="103"/>
      <c r="N84" s="103"/>
      <c r="O84" s="103">
        <v>49.82938333333334</v>
      </c>
      <c r="P84" s="203">
        <f t="shared" si="8"/>
        <v>3272.4415166666658</v>
      </c>
      <c r="Q84" s="103"/>
    </row>
    <row r="85" spans="2:17" ht="13" x14ac:dyDescent="0.3">
      <c r="B85" s="196"/>
      <c r="C85" s="198" t="s">
        <v>8</v>
      </c>
      <c r="D85" s="102">
        <v>828.41866666666647</v>
      </c>
      <c r="E85" s="103">
        <v>980.75951666666663</v>
      </c>
      <c r="F85" s="103">
        <v>1282.6217000000006</v>
      </c>
      <c r="G85" s="103">
        <v>4.8487333333333336</v>
      </c>
      <c r="H85" s="103"/>
      <c r="I85" s="103"/>
      <c r="J85" s="103">
        <v>6.9000000000000006E-2</v>
      </c>
      <c r="K85" s="103">
        <v>5.154183333333334</v>
      </c>
      <c r="L85" s="103">
        <v>0.10773333333333332</v>
      </c>
      <c r="M85" s="103"/>
      <c r="N85" s="103"/>
      <c r="O85" s="103">
        <v>52.451233333333334</v>
      </c>
      <c r="P85" s="203">
        <f t="shared" si="8"/>
        <v>3154.4307666666668</v>
      </c>
      <c r="Q85" s="103"/>
    </row>
    <row r="86" spans="2:17" ht="13" x14ac:dyDescent="0.3">
      <c r="B86" s="194"/>
      <c r="C86" s="198" t="s">
        <v>9</v>
      </c>
      <c r="D86" s="102">
        <v>779.3678666666666</v>
      </c>
      <c r="E86" s="103">
        <v>1204.5087499999995</v>
      </c>
      <c r="F86" s="103">
        <v>1376.1800833333334</v>
      </c>
      <c r="G86" s="103">
        <v>5.2052000000000005</v>
      </c>
      <c r="H86" s="103"/>
      <c r="I86" s="103"/>
      <c r="J86" s="103">
        <v>4.3000000000000003E-2</v>
      </c>
      <c r="K86" s="103">
        <v>5.9774500000000002</v>
      </c>
      <c r="L86" s="103">
        <v>0.14233333333333334</v>
      </c>
      <c r="M86" s="103"/>
      <c r="N86" s="103"/>
      <c r="O86" s="103">
        <v>52.524716666666663</v>
      </c>
      <c r="P86" s="203">
        <f t="shared" si="8"/>
        <v>3423.9493999999991</v>
      </c>
      <c r="Q86" s="103"/>
    </row>
    <row r="87" spans="2:17" ht="13" x14ac:dyDescent="0.3">
      <c r="B87" s="194"/>
      <c r="C87" s="198" t="s">
        <v>10</v>
      </c>
      <c r="D87" s="102">
        <v>750.99516666666659</v>
      </c>
      <c r="E87" s="103">
        <v>1079.9653666666668</v>
      </c>
      <c r="F87" s="103">
        <v>1448.5095666666662</v>
      </c>
      <c r="G87" s="103">
        <v>4.2136666666666667</v>
      </c>
      <c r="H87" s="103"/>
      <c r="I87" s="103"/>
      <c r="J87" s="103">
        <v>4.0999999999999995E-2</v>
      </c>
      <c r="K87" s="103">
        <v>4.9394333333333336</v>
      </c>
      <c r="L87" s="103">
        <v>0.26673333333333332</v>
      </c>
      <c r="M87" s="103"/>
      <c r="N87" s="103"/>
      <c r="O87" s="103">
        <v>35.235666666666674</v>
      </c>
      <c r="P87" s="203">
        <f t="shared" si="8"/>
        <v>3324.1665999999996</v>
      </c>
      <c r="Q87" s="103"/>
    </row>
    <row r="88" spans="2:17" ht="13" x14ac:dyDescent="0.3">
      <c r="B88" s="196"/>
      <c r="C88" s="198" t="s">
        <v>11</v>
      </c>
      <c r="D88" s="102">
        <v>775.79028333333315</v>
      </c>
      <c r="E88" s="103">
        <v>1598.67795</v>
      </c>
      <c r="F88" s="103">
        <v>1538.0274166666666</v>
      </c>
      <c r="G88" s="103">
        <v>4.5443333333333333</v>
      </c>
      <c r="H88" s="103"/>
      <c r="I88" s="103"/>
      <c r="J88" s="103">
        <v>7.8E-2</v>
      </c>
      <c r="K88" s="103">
        <v>6.85555</v>
      </c>
      <c r="L88" s="103">
        <v>0.15573333333333333</v>
      </c>
      <c r="M88" s="103"/>
      <c r="N88" s="103"/>
      <c r="O88" s="103">
        <v>43.617566666666669</v>
      </c>
      <c r="P88" s="203">
        <f t="shared" si="8"/>
        <v>3967.7468333333336</v>
      </c>
      <c r="Q88" s="103"/>
    </row>
    <row r="89" spans="2:17" ht="13" x14ac:dyDescent="0.3">
      <c r="B89" s="194"/>
      <c r="C89" s="198" t="s">
        <v>12</v>
      </c>
      <c r="D89" s="102">
        <v>683.59258333333344</v>
      </c>
      <c r="E89" s="103">
        <v>1492.0103999999994</v>
      </c>
      <c r="F89" s="103">
        <v>1381.3023500000002</v>
      </c>
      <c r="G89" s="103">
        <v>3.7483166666666667</v>
      </c>
      <c r="H89" s="103"/>
      <c r="I89" s="103"/>
      <c r="J89" s="103">
        <v>4.9000000000000002E-2</v>
      </c>
      <c r="K89" s="103">
        <v>4.3957166666666661</v>
      </c>
      <c r="L89" s="103">
        <v>8.14E-2</v>
      </c>
      <c r="M89" s="103"/>
      <c r="N89" s="103"/>
      <c r="O89" s="103">
        <v>51.807083333333338</v>
      </c>
      <c r="P89" s="203">
        <f t="shared" si="8"/>
        <v>3616.9868499999998</v>
      </c>
      <c r="Q89" s="103"/>
    </row>
    <row r="90" spans="2:17" ht="13.5" thickBot="1" x14ac:dyDescent="0.35">
      <c r="B90" s="199"/>
      <c r="C90" s="200" t="s">
        <v>13</v>
      </c>
      <c r="D90" s="104">
        <v>679.40861666666683</v>
      </c>
      <c r="E90" s="105">
        <v>1528.9437833333329</v>
      </c>
      <c r="F90" s="105">
        <v>1284.6113</v>
      </c>
      <c r="G90" s="105">
        <v>4.2402833333333341</v>
      </c>
      <c r="H90" s="105"/>
      <c r="I90" s="105"/>
      <c r="J90" s="105">
        <v>0.10800000000000001</v>
      </c>
      <c r="K90" s="105">
        <v>5.0270166666666647</v>
      </c>
      <c r="L90" s="105">
        <v>0.12426666666666666</v>
      </c>
      <c r="M90" s="105"/>
      <c r="N90" s="105"/>
      <c r="O90" s="105">
        <v>73.775983333333329</v>
      </c>
      <c r="P90" s="204">
        <f t="shared" si="8"/>
        <v>3576.2392500000001</v>
      </c>
      <c r="Q90" s="103"/>
    </row>
    <row r="91" spans="2:17" ht="13" x14ac:dyDescent="0.3">
      <c r="B91" s="192">
        <v>2020</v>
      </c>
      <c r="C91" s="197" t="s">
        <v>2</v>
      </c>
      <c r="D91" s="100">
        <v>724.22771666666654</v>
      </c>
      <c r="E91" s="101">
        <v>1529.1440499999994</v>
      </c>
      <c r="F91" s="101">
        <v>1482.933333333332</v>
      </c>
      <c r="G91" s="101">
        <v>3.9383833333333333</v>
      </c>
      <c r="H91" s="101"/>
      <c r="I91" s="101"/>
      <c r="J91" s="101">
        <v>0.10100000000000001</v>
      </c>
      <c r="K91" s="101">
        <v>6.4548000000000005</v>
      </c>
      <c r="L91" s="101">
        <v>0.13131666666666669</v>
      </c>
      <c r="M91" s="101"/>
      <c r="N91" s="101"/>
      <c r="O91" s="101">
        <v>79.864033333333325</v>
      </c>
      <c r="P91" s="205">
        <f t="shared" si="8"/>
        <v>3826.7946333333316</v>
      </c>
      <c r="Q91" s="103"/>
    </row>
    <row r="92" spans="2:17" ht="13" x14ac:dyDescent="0.3">
      <c r="B92" s="194"/>
      <c r="C92" s="198" t="s">
        <v>3</v>
      </c>
      <c r="D92" s="102">
        <v>636.55353333333312</v>
      </c>
      <c r="E92" s="103">
        <v>1413.5606500000001</v>
      </c>
      <c r="F92" s="103">
        <v>1183.0590833333335</v>
      </c>
      <c r="G92" s="103">
        <v>3.6409500000000006</v>
      </c>
      <c r="H92" s="103"/>
      <c r="I92" s="103"/>
      <c r="J92" s="103">
        <v>0.08</v>
      </c>
      <c r="K92" s="103">
        <v>9.2654166666666669</v>
      </c>
      <c r="L92" s="103">
        <v>8.5766666666666658E-2</v>
      </c>
      <c r="M92" s="103"/>
      <c r="N92" s="103"/>
      <c r="O92" s="103">
        <v>91.408383333333347</v>
      </c>
      <c r="P92" s="203">
        <f t="shared" si="8"/>
        <v>3337.6537833333332</v>
      </c>
      <c r="Q92" s="103"/>
    </row>
    <row r="93" spans="2:17" ht="13" x14ac:dyDescent="0.3">
      <c r="B93" s="194"/>
      <c r="C93" s="198" t="s">
        <v>4</v>
      </c>
      <c r="D93" s="102">
        <v>840.85358333333306</v>
      </c>
      <c r="E93" s="103">
        <v>1531.7242500000002</v>
      </c>
      <c r="F93" s="103">
        <v>1424.9152833333333</v>
      </c>
      <c r="G93" s="103">
        <v>4.3538999999999994</v>
      </c>
      <c r="H93" s="103"/>
      <c r="I93" s="103"/>
      <c r="J93" s="103">
        <v>0.13500000000000001</v>
      </c>
      <c r="K93" s="103">
        <v>9.2708000000000013</v>
      </c>
      <c r="L93" s="103">
        <v>0.14581666666666665</v>
      </c>
      <c r="M93" s="103"/>
      <c r="N93" s="103"/>
      <c r="O93" s="103">
        <v>110.12010000000001</v>
      </c>
      <c r="P93" s="203">
        <f t="shared" si="8"/>
        <v>3921.5187333333333</v>
      </c>
      <c r="Q93" s="103"/>
    </row>
    <row r="94" spans="2:17" ht="13" x14ac:dyDescent="0.3">
      <c r="B94" s="196"/>
      <c r="C94" s="198" t="s">
        <v>5</v>
      </c>
      <c r="D94" s="102">
        <v>571.27966666666669</v>
      </c>
      <c r="E94" s="103">
        <v>1407.4417666666664</v>
      </c>
      <c r="F94" s="103">
        <v>1305.5287166666662</v>
      </c>
      <c r="G94" s="103">
        <v>4.4439666666666664</v>
      </c>
      <c r="H94" s="103"/>
      <c r="I94" s="103"/>
      <c r="J94" s="103">
        <v>0.14000000000000001</v>
      </c>
      <c r="K94" s="103">
        <v>19.617199999999997</v>
      </c>
      <c r="L94" s="103">
        <v>0.1731833333333333</v>
      </c>
      <c r="M94" s="103"/>
      <c r="N94" s="103"/>
      <c r="O94" s="103">
        <v>119.54339999999999</v>
      </c>
      <c r="P94" s="203">
        <f t="shared" ref="P94:P105" si="9">SUM(D94:O94)</f>
        <v>3428.1678999999995</v>
      </c>
      <c r="Q94" s="103"/>
    </row>
    <row r="95" spans="2:17" ht="13" x14ac:dyDescent="0.3">
      <c r="B95" s="194"/>
      <c r="C95" s="198" t="s">
        <v>6</v>
      </c>
      <c r="D95" s="102">
        <v>586.8901666666668</v>
      </c>
      <c r="E95" s="103">
        <v>1343.5092333333334</v>
      </c>
      <c r="F95" s="103">
        <v>1214.1418166666658</v>
      </c>
      <c r="G95" s="103">
        <v>4.8357000000000001</v>
      </c>
      <c r="H95" s="103"/>
      <c r="I95" s="103"/>
      <c r="J95" s="103">
        <v>0.128</v>
      </c>
      <c r="K95" s="103">
        <v>8.9676333333333336</v>
      </c>
      <c r="L95" s="103">
        <v>0.33606666666666668</v>
      </c>
      <c r="M95" s="103"/>
      <c r="N95" s="103"/>
      <c r="O95" s="103">
        <v>78.479249999999979</v>
      </c>
      <c r="P95" s="203">
        <f t="shared" si="9"/>
        <v>3237.2878666666661</v>
      </c>
      <c r="Q95" s="103"/>
    </row>
    <row r="96" spans="2:17" ht="13" x14ac:dyDescent="0.3">
      <c r="B96" s="194"/>
      <c r="C96" s="198" t="s">
        <v>7</v>
      </c>
      <c r="D96" s="102">
        <v>604.60258333333331</v>
      </c>
      <c r="E96" s="103">
        <v>1277.1209166666667</v>
      </c>
      <c r="F96" s="103">
        <v>1461.5399166666668</v>
      </c>
      <c r="G96" s="103">
        <v>5.0148333333333337</v>
      </c>
      <c r="H96" s="103"/>
      <c r="I96" s="103"/>
      <c r="J96" s="103">
        <v>9.8000000000000004E-2</v>
      </c>
      <c r="K96" s="103">
        <v>6.9454333333333338</v>
      </c>
      <c r="L96" s="103">
        <v>0.32016666666666665</v>
      </c>
      <c r="M96" s="103"/>
      <c r="N96" s="103"/>
      <c r="O96" s="103">
        <v>84.845516666666668</v>
      </c>
      <c r="P96" s="203">
        <f t="shared" si="9"/>
        <v>3440.4873666666667</v>
      </c>
      <c r="Q96" s="103"/>
    </row>
    <row r="97" spans="2:17" ht="13" x14ac:dyDescent="0.3">
      <c r="B97" s="196"/>
      <c r="C97" s="198" t="s">
        <v>8</v>
      </c>
      <c r="D97" s="102">
        <v>563.96270000000004</v>
      </c>
      <c r="E97" s="103">
        <v>1361.0538666666664</v>
      </c>
      <c r="F97" s="103">
        <v>1331.4642333333318</v>
      </c>
      <c r="G97" s="103">
        <v>5.5332333333333334</v>
      </c>
      <c r="H97" s="103"/>
      <c r="I97" s="103"/>
      <c r="J97" s="103">
        <v>8.7000000000000008E-2</v>
      </c>
      <c r="K97" s="103">
        <v>4.1627333333333336</v>
      </c>
      <c r="L97" s="103">
        <v>0.54283333333333328</v>
      </c>
      <c r="M97" s="103"/>
      <c r="N97" s="103"/>
      <c r="O97" s="103">
        <v>45.453516666666665</v>
      </c>
      <c r="P97" s="203">
        <f t="shared" si="9"/>
        <v>3312.260116666665</v>
      </c>
      <c r="Q97" s="103"/>
    </row>
    <row r="98" spans="2:17" ht="13" x14ac:dyDescent="0.3">
      <c r="B98" s="194"/>
      <c r="C98" s="198" t="s">
        <v>9</v>
      </c>
      <c r="D98" s="102">
        <v>516.38501666666662</v>
      </c>
      <c r="E98" s="103">
        <v>1407.7387000000001</v>
      </c>
      <c r="F98" s="103">
        <v>1240.9247999999993</v>
      </c>
      <c r="G98" s="103">
        <v>4.6929166666666671</v>
      </c>
      <c r="H98" s="103"/>
      <c r="I98" s="103"/>
      <c r="J98" s="103">
        <v>0.11799999999999999</v>
      </c>
      <c r="K98" s="103">
        <v>4.166716666666666</v>
      </c>
      <c r="L98" s="103">
        <v>0.43998333333333328</v>
      </c>
      <c r="M98" s="103"/>
      <c r="N98" s="103"/>
      <c r="O98" s="103">
        <v>95.25181666666667</v>
      </c>
      <c r="P98" s="203">
        <f t="shared" si="9"/>
        <v>3269.7179499999993</v>
      </c>
      <c r="Q98" s="103"/>
    </row>
    <row r="99" spans="2:17" ht="13" x14ac:dyDescent="0.3">
      <c r="B99" s="194"/>
      <c r="C99" s="198" t="s">
        <v>10</v>
      </c>
      <c r="D99" s="102">
        <v>457.89951666666661</v>
      </c>
      <c r="E99" s="103">
        <v>1217.7499833333336</v>
      </c>
      <c r="F99" s="103">
        <v>1116.8324</v>
      </c>
      <c r="G99" s="103">
        <v>5.2436500000000006</v>
      </c>
      <c r="H99" s="103"/>
      <c r="I99" s="103"/>
      <c r="J99" s="103">
        <v>9.8000000000000004E-2</v>
      </c>
      <c r="K99" s="103">
        <v>6.1730333333333345</v>
      </c>
      <c r="L99" s="103">
        <v>0.37516666666666665</v>
      </c>
      <c r="M99" s="103"/>
      <c r="N99" s="103"/>
      <c r="O99" s="103">
        <v>116.02863333333332</v>
      </c>
      <c r="P99" s="203">
        <f t="shared" si="9"/>
        <v>2920.4003833333336</v>
      </c>
      <c r="Q99" s="103"/>
    </row>
    <row r="100" spans="2:17" ht="13" x14ac:dyDescent="0.3">
      <c r="B100" s="196"/>
      <c r="C100" s="198" t="s">
        <v>11</v>
      </c>
      <c r="D100" s="102">
        <v>566.37831666666682</v>
      </c>
      <c r="E100" s="103">
        <v>1290.9096499999998</v>
      </c>
      <c r="F100" s="103">
        <v>1081.6454999999994</v>
      </c>
      <c r="G100" s="103">
        <v>5.5382999999999996</v>
      </c>
      <c r="H100" s="103"/>
      <c r="I100" s="103"/>
      <c r="J100" s="103">
        <v>0.124</v>
      </c>
      <c r="K100" s="103">
        <v>4.5537500000000026</v>
      </c>
      <c r="L100" s="103">
        <v>0.2823</v>
      </c>
      <c r="M100" s="103"/>
      <c r="N100" s="103"/>
      <c r="O100" s="103">
        <v>77.083349999999996</v>
      </c>
      <c r="P100" s="203">
        <f t="shared" si="9"/>
        <v>3026.5151666666661</v>
      </c>
      <c r="Q100" s="103"/>
    </row>
    <row r="101" spans="2:17" ht="13" x14ac:dyDescent="0.3">
      <c r="B101" s="194"/>
      <c r="C101" s="198" t="s">
        <v>12</v>
      </c>
      <c r="D101" s="102">
        <v>560.08551666666654</v>
      </c>
      <c r="E101" s="103">
        <v>1315.5757499999997</v>
      </c>
      <c r="F101" s="103">
        <v>1107.5508333333332</v>
      </c>
      <c r="G101" s="103">
        <v>3.3164499999999997</v>
      </c>
      <c r="H101" s="103"/>
      <c r="I101" s="103"/>
      <c r="J101" s="103">
        <v>8.8999999999999996E-2</v>
      </c>
      <c r="K101" s="103">
        <v>3.3851166666666663</v>
      </c>
      <c r="L101" s="103">
        <v>0.11976666666666666</v>
      </c>
      <c r="M101" s="103"/>
      <c r="N101" s="103"/>
      <c r="O101" s="103">
        <v>81.952999999999989</v>
      </c>
      <c r="P101" s="203">
        <f t="shared" si="9"/>
        <v>3072.075433333333</v>
      </c>
      <c r="Q101" s="103"/>
    </row>
    <row r="102" spans="2:17" ht="13.5" thickBot="1" x14ac:dyDescent="0.35">
      <c r="B102" s="199"/>
      <c r="C102" s="200" t="s">
        <v>13</v>
      </c>
      <c r="D102" s="104">
        <v>527.76476666666667</v>
      </c>
      <c r="E102" s="105">
        <v>1326.4707166666667</v>
      </c>
      <c r="F102" s="105">
        <v>1057.2520666666667</v>
      </c>
      <c r="G102" s="105">
        <v>3.9403833333333331</v>
      </c>
      <c r="H102" s="105"/>
      <c r="I102" s="105"/>
      <c r="J102" s="105">
        <v>0.15900000000000003</v>
      </c>
      <c r="K102" s="105">
        <v>6.6900499999999976</v>
      </c>
      <c r="L102" s="105">
        <v>0.11663333333333332</v>
      </c>
      <c r="M102" s="105"/>
      <c r="N102" s="105"/>
      <c r="O102" s="105">
        <v>74.595699999999994</v>
      </c>
      <c r="P102" s="204">
        <f t="shared" si="9"/>
        <v>2996.989316666667</v>
      </c>
      <c r="Q102" s="103"/>
    </row>
    <row r="103" spans="2:17" ht="13" x14ac:dyDescent="0.3">
      <c r="B103" s="192">
        <v>2021</v>
      </c>
      <c r="C103" s="197" t="s">
        <v>2</v>
      </c>
      <c r="D103" s="100">
        <v>375.92580000000015</v>
      </c>
      <c r="E103" s="101">
        <v>1198.6859833333335</v>
      </c>
      <c r="F103" s="101">
        <v>975.59570000000019</v>
      </c>
      <c r="G103" s="101">
        <v>3.8502666666666667</v>
      </c>
      <c r="H103" s="101"/>
      <c r="I103" s="101"/>
      <c r="J103" s="101">
        <v>0.08</v>
      </c>
      <c r="K103" s="101">
        <v>0.47450000000000003</v>
      </c>
      <c r="L103" s="101">
        <v>7.1916666666666657E-2</v>
      </c>
      <c r="M103" s="101"/>
      <c r="N103" s="101"/>
      <c r="O103" s="101">
        <v>55.742566666666661</v>
      </c>
      <c r="P103" s="205">
        <f t="shared" si="9"/>
        <v>2610.4267333333341</v>
      </c>
      <c r="Q103" s="103"/>
    </row>
    <row r="104" spans="2:17" ht="13" x14ac:dyDescent="0.3">
      <c r="B104" s="194"/>
      <c r="C104" s="198" t="s">
        <v>3</v>
      </c>
      <c r="D104" s="102">
        <v>377.07566666666662</v>
      </c>
      <c r="E104" s="103">
        <v>1148.2626833333334</v>
      </c>
      <c r="F104" s="103">
        <v>958.79674999999986</v>
      </c>
      <c r="G104" s="103">
        <v>3.4740333333333333</v>
      </c>
      <c r="H104" s="103"/>
      <c r="I104" s="103"/>
      <c r="J104" s="103">
        <v>0.13</v>
      </c>
      <c r="K104" s="103">
        <v>0.35354999999999998</v>
      </c>
      <c r="L104" s="103">
        <v>3.4799999999999998E-2</v>
      </c>
      <c r="M104" s="103"/>
      <c r="N104" s="103"/>
      <c r="O104" s="103">
        <v>39.390749999999997</v>
      </c>
      <c r="P104" s="203">
        <f t="shared" si="9"/>
        <v>2527.5182333333332</v>
      </c>
      <c r="Q104" s="103"/>
    </row>
    <row r="105" spans="2:17" ht="13" x14ac:dyDescent="0.3">
      <c r="B105" s="194"/>
      <c r="C105" s="198" t="s">
        <v>4</v>
      </c>
      <c r="D105" s="102">
        <v>419.91918333333319</v>
      </c>
      <c r="E105" s="103">
        <v>1292.8775666666672</v>
      </c>
      <c r="F105" s="103">
        <v>1556.9874000000009</v>
      </c>
      <c r="G105" s="103">
        <v>3.3252833333333331</v>
      </c>
      <c r="H105" s="103"/>
      <c r="I105" s="103"/>
      <c r="J105" s="103">
        <v>2.2000000000000002E-2</v>
      </c>
      <c r="K105" s="103">
        <v>0.47223333333333334</v>
      </c>
      <c r="L105" s="103">
        <v>0.23888333333333334</v>
      </c>
      <c r="M105" s="103"/>
      <c r="N105" s="103"/>
      <c r="O105" s="103">
        <v>60.741183333333325</v>
      </c>
      <c r="P105" s="203">
        <f t="shared" si="9"/>
        <v>3334.5837333333347</v>
      </c>
      <c r="Q105" s="103"/>
    </row>
    <row r="106" spans="2:17" ht="13" x14ac:dyDescent="0.3">
      <c r="B106" s="196"/>
      <c r="C106" s="198" t="s">
        <v>5</v>
      </c>
      <c r="D106" s="102">
        <v>398.3851499999999</v>
      </c>
      <c r="E106" s="103">
        <v>1326.5049166666668</v>
      </c>
      <c r="F106" s="103">
        <v>618.78786666666667</v>
      </c>
      <c r="G106" s="103">
        <v>2.9508999999999999</v>
      </c>
      <c r="H106" s="103"/>
      <c r="I106" s="103"/>
      <c r="J106" s="103">
        <v>0.14176666666666665</v>
      </c>
      <c r="K106" s="103">
        <v>0.21766666666666667</v>
      </c>
      <c r="L106" s="103">
        <v>7.1866666666666662E-2</v>
      </c>
      <c r="M106" s="103"/>
      <c r="N106" s="103"/>
      <c r="O106" s="103">
        <v>43.683033333333334</v>
      </c>
      <c r="P106" s="203">
        <f t="shared" ref="P106:P117" si="10">SUM(D106:O106)</f>
        <v>2390.7431666666662</v>
      </c>
      <c r="Q106" s="103"/>
    </row>
    <row r="107" spans="2:17" ht="13" x14ac:dyDescent="0.3">
      <c r="B107" s="194"/>
      <c r="C107" s="198" t="s">
        <v>6</v>
      </c>
      <c r="D107" s="102">
        <v>388.5398666666668</v>
      </c>
      <c r="E107" s="103">
        <v>1411.6796999999997</v>
      </c>
      <c r="F107" s="103">
        <v>606.68636666666703</v>
      </c>
      <c r="G107" s="103">
        <v>3.5349500000000003</v>
      </c>
      <c r="H107" s="103"/>
      <c r="I107" s="103"/>
      <c r="J107" s="103">
        <v>0.12658333333333333</v>
      </c>
      <c r="K107" s="103">
        <v>0.23268333333333333</v>
      </c>
      <c r="L107" s="103">
        <v>6.1249999999999999E-2</v>
      </c>
      <c r="M107" s="103"/>
      <c r="N107" s="103"/>
      <c r="O107" s="103">
        <v>64.923749999999998</v>
      </c>
      <c r="P107" s="203">
        <f t="shared" si="10"/>
        <v>2475.7851500000002</v>
      </c>
      <c r="Q107" s="103"/>
    </row>
    <row r="108" spans="2:17" ht="13" x14ac:dyDescent="0.3">
      <c r="B108" s="194"/>
      <c r="C108" s="198" t="s">
        <v>7</v>
      </c>
      <c r="D108" s="102">
        <v>362.92721666666654</v>
      </c>
      <c r="E108" s="103">
        <v>1383.3776500000001</v>
      </c>
      <c r="F108" s="103">
        <v>590.54950000000008</v>
      </c>
      <c r="G108" s="103">
        <v>3.5473499999999998</v>
      </c>
      <c r="H108" s="103"/>
      <c r="I108" s="103"/>
      <c r="J108" s="103">
        <v>0.14976666666666666</v>
      </c>
      <c r="K108" s="103">
        <v>0.35873333333333335</v>
      </c>
      <c r="L108" s="103">
        <v>8.5583333333333345E-2</v>
      </c>
      <c r="M108" s="103"/>
      <c r="N108" s="103"/>
      <c r="O108" s="103">
        <v>57.992416666666664</v>
      </c>
      <c r="P108" s="203">
        <f t="shared" si="10"/>
        <v>2398.9882166666666</v>
      </c>
      <c r="Q108" s="103"/>
    </row>
    <row r="109" spans="2:17" ht="13" x14ac:dyDescent="0.3">
      <c r="B109" s="196"/>
      <c r="C109" s="198" t="s">
        <v>8</v>
      </c>
      <c r="D109" s="102">
        <v>299.20635000000004</v>
      </c>
      <c r="E109" s="103">
        <v>1438.7997166666662</v>
      </c>
      <c r="F109" s="103">
        <v>576.79208333333338</v>
      </c>
      <c r="G109" s="103">
        <v>3.2143833333333331</v>
      </c>
      <c r="H109" s="103"/>
      <c r="I109" s="103"/>
      <c r="J109" s="103">
        <v>0.24229999999999999</v>
      </c>
      <c r="K109" s="103">
        <v>0.39406666666666662</v>
      </c>
      <c r="L109" s="103">
        <v>7.9000000000000001E-2</v>
      </c>
      <c r="M109" s="103"/>
      <c r="N109" s="103"/>
      <c r="O109" s="103">
        <v>49.308216666666659</v>
      </c>
      <c r="P109" s="203">
        <f t="shared" si="10"/>
        <v>2368.0361166666667</v>
      </c>
      <c r="Q109" s="103"/>
    </row>
    <row r="110" spans="2:17" ht="13" x14ac:dyDescent="0.3">
      <c r="B110" s="194"/>
      <c r="C110" s="198" t="s">
        <v>9</v>
      </c>
      <c r="D110" s="102">
        <v>249.0658</v>
      </c>
      <c r="E110" s="103">
        <v>1417.1203166666662</v>
      </c>
      <c r="F110" s="103">
        <v>508.31773333333342</v>
      </c>
      <c r="G110" s="103">
        <v>3.1010333333333331</v>
      </c>
      <c r="H110" s="103"/>
      <c r="I110" s="103"/>
      <c r="J110" s="103">
        <v>5.4000000000000006E-2</v>
      </c>
      <c r="K110" s="103">
        <v>0.46061666666666667</v>
      </c>
      <c r="L110" s="103">
        <v>6.1616666666666667E-2</v>
      </c>
      <c r="M110" s="103"/>
      <c r="N110" s="103"/>
      <c r="O110" s="103">
        <v>35.715016666666664</v>
      </c>
      <c r="P110" s="203">
        <f t="shared" si="10"/>
        <v>2213.8961333333332</v>
      </c>
      <c r="Q110" s="103"/>
    </row>
    <row r="111" spans="2:17" ht="13" x14ac:dyDescent="0.3">
      <c r="B111" s="194"/>
      <c r="C111" s="198" t="s">
        <v>10</v>
      </c>
      <c r="D111" s="102">
        <v>221.74578333333329</v>
      </c>
      <c r="E111" s="103">
        <v>1302.813466666667</v>
      </c>
      <c r="F111" s="103">
        <v>486.66481666666647</v>
      </c>
      <c r="G111" s="103">
        <v>3.3243166666666664</v>
      </c>
      <c r="H111" s="103"/>
      <c r="I111" s="103"/>
      <c r="J111" s="103">
        <v>4.7516666666666672E-2</v>
      </c>
      <c r="K111" s="103">
        <v>0.45520000000000005</v>
      </c>
      <c r="L111" s="103">
        <v>5.8583333333333334E-2</v>
      </c>
      <c r="M111" s="103"/>
      <c r="N111" s="103"/>
      <c r="O111" s="103">
        <v>32.159166666666671</v>
      </c>
      <c r="P111" s="203">
        <f t="shared" si="10"/>
        <v>2047.2688500000002</v>
      </c>
      <c r="Q111" s="103"/>
    </row>
    <row r="112" spans="2:17" ht="13" x14ac:dyDescent="0.3">
      <c r="B112" s="196"/>
      <c r="C112" s="198" t="s">
        <v>11</v>
      </c>
      <c r="D112" s="102">
        <v>237.24171666666669</v>
      </c>
      <c r="E112" s="103">
        <v>1385.3629166666665</v>
      </c>
      <c r="F112" s="103">
        <v>505.97981666666681</v>
      </c>
      <c r="G112" s="103">
        <v>2.3417666666666666</v>
      </c>
      <c r="H112" s="103"/>
      <c r="I112" s="103"/>
      <c r="J112" s="103">
        <v>7.2866666666666663E-2</v>
      </c>
      <c r="K112" s="103">
        <v>0.7131333333333334</v>
      </c>
      <c r="L112" s="103">
        <v>4.3333333333333331E-4</v>
      </c>
      <c r="M112" s="103"/>
      <c r="N112" s="103"/>
      <c r="O112" s="103">
        <v>33.824916666666667</v>
      </c>
      <c r="P112" s="203">
        <f t="shared" si="10"/>
        <v>2165.537566666666</v>
      </c>
      <c r="Q112" s="103"/>
    </row>
    <row r="113" spans="2:17" ht="13" x14ac:dyDescent="0.3">
      <c r="B113" s="194"/>
      <c r="C113" s="198" t="s">
        <v>12</v>
      </c>
      <c r="D113" s="102">
        <v>214.03778333333329</v>
      </c>
      <c r="E113" s="103">
        <v>1372.1036166666665</v>
      </c>
      <c r="F113" s="103">
        <v>475.93350000000004</v>
      </c>
      <c r="G113" s="103">
        <v>2.3212833333333336</v>
      </c>
      <c r="H113" s="103"/>
      <c r="I113" s="103"/>
      <c r="J113" s="103">
        <v>8.0266666666666681E-2</v>
      </c>
      <c r="K113" s="103">
        <v>0.75624999999999998</v>
      </c>
      <c r="L113" s="103">
        <v>0.18746666666666667</v>
      </c>
      <c r="M113" s="103"/>
      <c r="N113" s="103"/>
      <c r="O113" s="103">
        <v>31.451699999999999</v>
      </c>
      <c r="P113" s="203">
        <f t="shared" si="10"/>
        <v>2096.8718666666664</v>
      </c>
      <c r="Q113" s="103"/>
    </row>
    <row r="114" spans="2:17" ht="13.5" thickBot="1" x14ac:dyDescent="0.35">
      <c r="B114" s="199"/>
      <c r="C114" s="200" t="s">
        <v>13</v>
      </c>
      <c r="D114" s="104">
        <v>229.47683333333342</v>
      </c>
      <c r="E114" s="105">
        <v>1366.7793500000002</v>
      </c>
      <c r="F114" s="105">
        <v>447.6302500000001</v>
      </c>
      <c r="G114" s="105">
        <v>2.6134333333333335</v>
      </c>
      <c r="H114" s="105"/>
      <c r="I114" s="105"/>
      <c r="J114" s="105">
        <v>0.29511666666666664</v>
      </c>
      <c r="K114" s="105">
        <v>0.60648333333333326</v>
      </c>
      <c r="L114" s="105">
        <v>0.18026666666666669</v>
      </c>
      <c r="M114" s="105"/>
      <c r="N114" s="105"/>
      <c r="O114" s="105">
        <v>32.361450000000005</v>
      </c>
      <c r="P114" s="204">
        <f t="shared" si="10"/>
        <v>2079.9431833333338</v>
      </c>
      <c r="Q114" s="103"/>
    </row>
    <row r="115" spans="2:17" ht="13" x14ac:dyDescent="0.3">
      <c r="B115" s="192">
        <v>2022</v>
      </c>
      <c r="C115" s="197" t="s">
        <v>2</v>
      </c>
      <c r="D115" s="100">
        <v>243.27178333333342</v>
      </c>
      <c r="E115" s="101">
        <v>1318.6702833333327</v>
      </c>
      <c r="F115" s="101">
        <v>438.22426666666667</v>
      </c>
      <c r="G115" s="101">
        <v>1.6144666666666665</v>
      </c>
      <c r="H115" s="101"/>
      <c r="I115" s="101"/>
      <c r="J115" s="101"/>
      <c r="K115" s="101">
        <v>0.43998333333333339</v>
      </c>
      <c r="L115" s="101">
        <v>2.6316666666666669E-2</v>
      </c>
      <c r="M115" s="101"/>
      <c r="N115" s="101"/>
      <c r="O115" s="101">
        <v>35.745033333333332</v>
      </c>
      <c r="P115" s="205">
        <f t="shared" si="10"/>
        <v>2037.9921333333327</v>
      </c>
      <c r="Q115" s="103"/>
    </row>
    <row r="116" spans="2:17" ht="13" x14ac:dyDescent="0.3">
      <c r="B116" s="194"/>
      <c r="C116" s="198" t="s">
        <v>3</v>
      </c>
      <c r="D116" s="102">
        <v>181.0047666666666</v>
      </c>
      <c r="E116" s="103">
        <v>1203.0438666666664</v>
      </c>
      <c r="F116" s="103">
        <v>377.18258333333335</v>
      </c>
      <c r="G116" s="103">
        <v>1.1808333333333332</v>
      </c>
      <c r="H116" s="103"/>
      <c r="I116" s="103"/>
      <c r="J116" s="103"/>
      <c r="K116" s="103">
        <v>0.39696666666666658</v>
      </c>
      <c r="L116" s="103">
        <v>1.8433333333333336E-2</v>
      </c>
      <c r="M116" s="103"/>
      <c r="N116" s="103"/>
      <c r="O116" s="103">
        <v>28.269616666666664</v>
      </c>
      <c r="P116" s="203">
        <f t="shared" si="10"/>
        <v>1791.0970666666667</v>
      </c>
      <c r="Q116" s="103"/>
    </row>
    <row r="117" spans="2:17" ht="13" x14ac:dyDescent="0.3">
      <c r="B117" s="194"/>
      <c r="C117" s="198" t="s">
        <v>4</v>
      </c>
      <c r="D117" s="102">
        <v>216.75353333333342</v>
      </c>
      <c r="E117" s="103">
        <v>1339.8831500000003</v>
      </c>
      <c r="F117" s="103">
        <v>414.31461666666667</v>
      </c>
      <c r="G117" s="103">
        <v>1.2562833333333332</v>
      </c>
      <c r="H117" s="103"/>
      <c r="I117" s="103"/>
      <c r="J117" s="103"/>
      <c r="K117" s="103">
        <v>0.39318333333333338</v>
      </c>
      <c r="L117" s="103">
        <v>4.7733333333333336E-2</v>
      </c>
      <c r="M117" s="103"/>
      <c r="N117" s="103"/>
      <c r="O117" s="103">
        <v>64.990200000000002</v>
      </c>
      <c r="P117" s="203">
        <f t="shared" si="10"/>
        <v>2037.6387000000007</v>
      </c>
      <c r="Q117" s="103"/>
    </row>
    <row r="118" spans="2:17" ht="13" x14ac:dyDescent="0.3">
      <c r="B118" s="196"/>
      <c r="C118" s="198" t="s">
        <v>5</v>
      </c>
      <c r="D118" s="102">
        <v>279.64586666666668</v>
      </c>
      <c r="E118" s="103">
        <v>1003.7677999999999</v>
      </c>
      <c r="F118" s="103">
        <v>367.08985000000001</v>
      </c>
      <c r="G118" s="103">
        <v>1.2548333333333335</v>
      </c>
      <c r="H118" s="103"/>
      <c r="I118" s="103"/>
      <c r="J118" s="103"/>
      <c r="K118" s="103">
        <v>0.38181666666666664</v>
      </c>
      <c r="L118" s="103">
        <v>8.1883333333333336E-2</v>
      </c>
      <c r="M118" s="103"/>
      <c r="N118" s="103"/>
      <c r="O118" s="103">
        <v>56.628949999999996</v>
      </c>
      <c r="P118" s="203">
        <f t="shared" ref="P118:P129" si="11">SUM(D118:O118)</f>
        <v>1708.8510000000001</v>
      </c>
      <c r="Q118" s="103"/>
    </row>
    <row r="119" spans="2:17" ht="13" x14ac:dyDescent="0.3">
      <c r="B119" s="194"/>
      <c r="C119" s="198" t="s">
        <v>6</v>
      </c>
      <c r="D119" s="102">
        <v>229.65498333333335</v>
      </c>
      <c r="E119" s="103">
        <v>1042.4782833333336</v>
      </c>
      <c r="F119" s="103">
        <v>382.15928333333335</v>
      </c>
      <c r="G119" s="103">
        <v>1.3199833333333333</v>
      </c>
      <c r="H119" s="103"/>
      <c r="I119" s="103"/>
      <c r="J119" s="103"/>
      <c r="K119" s="103">
        <v>0.43264999999999998</v>
      </c>
      <c r="L119" s="103">
        <v>5.2333333333333329E-3</v>
      </c>
      <c r="M119" s="103"/>
      <c r="N119" s="103"/>
      <c r="O119" s="103">
        <v>71.983466666666686</v>
      </c>
      <c r="P119" s="203">
        <f t="shared" si="11"/>
        <v>1728.0338833333335</v>
      </c>
      <c r="Q119" s="103"/>
    </row>
    <row r="120" spans="2:17" ht="13" x14ac:dyDescent="0.3">
      <c r="B120" s="194"/>
      <c r="C120" s="198" t="s">
        <v>7</v>
      </c>
      <c r="D120" s="102">
        <v>184.41263333333333</v>
      </c>
      <c r="E120" s="103">
        <v>1161.2824500000004</v>
      </c>
      <c r="F120" s="103">
        <v>424.17236666666668</v>
      </c>
      <c r="G120" s="103">
        <v>1.0884166666666668</v>
      </c>
      <c r="H120" s="103"/>
      <c r="I120" s="103"/>
      <c r="J120" s="103"/>
      <c r="K120" s="103">
        <v>0.25455000000000005</v>
      </c>
      <c r="L120" s="103">
        <v>1.0700000000000001E-2</v>
      </c>
      <c r="M120" s="103"/>
      <c r="N120" s="103"/>
      <c r="O120" s="103">
        <v>53.100966666666665</v>
      </c>
      <c r="P120" s="203">
        <f t="shared" si="11"/>
        <v>1824.3220833333339</v>
      </c>
      <c r="Q120" s="103"/>
    </row>
    <row r="121" spans="2:17" ht="13" x14ac:dyDescent="0.3">
      <c r="B121" s="196"/>
      <c r="C121" s="198" t="s">
        <v>8</v>
      </c>
      <c r="D121" s="102">
        <v>201.68356666666662</v>
      </c>
      <c r="E121" s="103">
        <v>1193.7991999999997</v>
      </c>
      <c r="F121" s="103">
        <v>331.73768333333339</v>
      </c>
      <c r="G121" s="103">
        <v>0.85521666666666663</v>
      </c>
      <c r="H121" s="103"/>
      <c r="I121" s="103"/>
      <c r="J121" s="103"/>
      <c r="K121" s="103">
        <v>0.3404166666666667</v>
      </c>
      <c r="L121" s="103">
        <v>5.251666666666667E-2</v>
      </c>
      <c r="M121" s="103"/>
      <c r="N121" s="103"/>
      <c r="O121" s="103">
        <v>41.917716666666664</v>
      </c>
      <c r="P121" s="203">
        <f t="shared" si="11"/>
        <v>1770.3863166666663</v>
      </c>
      <c r="Q121" s="103"/>
    </row>
    <row r="122" spans="2:17" ht="13" x14ac:dyDescent="0.3">
      <c r="B122" s="194"/>
      <c r="C122" s="198" t="s">
        <v>9</v>
      </c>
      <c r="D122" s="102">
        <v>208.95654999999999</v>
      </c>
      <c r="E122" s="103">
        <v>1259.0021166666663</v>
      </c>
      <c r="F122" s="103">
        <v>347.39978333333323</v>
      </c>
      <c r="G122" s="103">
        <v>1.1572</v>
      </c>
      <c r="H122" s="103"/>
      <c r="I122" s="103"/>
      <c r="J122" s="103"/>
      <c r="K122" s="103">
        <v>0.27448333333333336</v>
      </c>
      <c r="L122" s="103">
        <v>6.4083333333333339E-2</v>
      </c>
      <c r="M122" s="103"/>
      <c r="N122" s="103"/>
      <c r="O122" s="103">
        <v>48.545766666666673</v>
      </c>
      <c r="P122" s="203">
        <f t="shared" si="11"/>
        <v>1865.3999833333332</v>
      </c>
      <c r="Q122" s="103"/>
    </row>
    <row r="123" spans="2:17" ht="13" x14ac:dyDescent="0.3">
      <c r="B123" s="194"/>
      <c r="C123" s="198" t="s">
        <v>10</v>
      </c>
      <c r="D123" s="102">
        <v>126.77249999999999</v>
      </c>
      <c r="E123" s="103">
        <v>1184.0091166666662</v>
      </c>
      <c r="F123" s="103">
        <v>452.65243333333331</v>
      </c>
      <c r="G123" s="103">
        <v>0.8806166666666666</v>
      </c>
      <c r="H123" s="103"/>
      <c r="I123" s="103"/>
      <c r="J123" s="103"/>
      <c r="K123" s="103">
        <v>0.65150000000000008</v>
      </c>
      <c r="L123" s="103">
        <v>7.3183333333333322E-2</v>
      </c>
      <c r="M123" s="103"/>
      <c r="N123" s="103"/>
      <c r="O123" s="103">
        <v>28.831366666666668</v>
      </c>
      <c r="P123" s="203">
        <f t="shared" si="11"/>
        <v>1793.8707166666659</v>
      </c>
      <c r="Q123" s="103"/>
    </row>
    <row r="124" spans="2:17" ht="13" x14ac:dyDescent="0.3">
      <c r="B124" s="196"/>
      <c r="C124" s="198" t="s">
        <v>11</v>
      </c>
      <c r="D124" s="102">
        <v>130.87569999999997</v>
      </c>
      <c r="E124" s="103">
        <v>1188.4852166666662</v>
      </c>
      <c r="F124" s="103">
        <v>662.05018333333305</v>
      </c>
      <c r="G124" s="103">
        <v>0.42426666666666668</v>
      </c>
      <c r="H124" s="103"/>
      <c r="I124" s="103"/>
      <c r="J124" s="103"/>
      <c r="K124" s="103">
        <v>1.2475499999999999</v>
      </c>
      <c r="L124" s="103">
        <v>4.1766666666666667E-2</v>
      </c>
      <c r="M124" s="103"/>
      <c r="N124" s="103"/>
      <c r="O124" s="103">
        <v>30.251283333333333</v>
      </c>
      <c r="P124" s="203">
        <f t="shared" si="11"/>
        <v>2013.375966666666</v>
      </c>
      <c r="Q124" s="103"/>
    </row>
    <row r="125" spans="2:17" ht="13" x14ac:dyDescent="0.3">
      <c r="B125" s="194"/>
      <c r="C125" s="198" t="s">
        <v>12</v>
      </c>
      <c r="D125" s="102">
        <v>105.16946666666665</v>
      </c>
      <c r="E125" s="103">
        <v>1269.5786499999997</v>
      </c>
      <c r="F125" s="103">
        <v>282.41436666666669</v>
      </c>
      <c r="G125" s="103">
        <v>0.25241666666666668</v>
      </c>
      <c r="H125" s="103"/>
      <c r="I125" s="103"/>
      <c r="J125" s="103"/>
      <c r="K125" s="103">
        <v>0.80463333333333342</v>
      </c>
      <c r="L125" s="103">
        <v>6.666666666666667E-5</v>
      </c>
      <c r="M125" s="103"/>
      <c r="N125" s="103"/>
      <c r="O125" s="103">
        <v>29.457366666666669</v>
      </c>
      <c r="P125" s="203">
        <f t="shared" si="11"/>
        <v>1687.6769666666667</v>
      </c>
      <c r="Q125" s="103"/>
    </row>
    <row r="126" spans="2:17" ht="13.5" thickBot="1" x14ac:dyDescent="0.35">
      <c r="B126" s="199"/>
      <c r="C126" s="200" t="s">
        <v>13</v>
      </c>
      <c r="D126" s="104">
        <v>93.996233333333336</v>
      </c>
      <c r="E126" s="105">
        <v>1093.4600666666668</v>
      </c>
      <c r="F126" s="105">
        <v>286.16188333333355</v>
      </c>
      <c r="G126" s="105">
        <v>0.31356666666666666</v>
      </c>
      <c r="H126" s="105"/>
      <c r="I126" s="105"/>
      <c r="J126" s="105"/>
      <c r="K126" s="105">
        <v>1.1213</v>
      </c>
      <c r="L126" s="105"/>
      <c r="M126" s="105"/>
      <c r="N126" s="105"/>
      <c r="O126" s="105">
        <v>28.988883333333337</v>
      </c>
      <c r="P126" s="204">
        <f t="shared" si="11"/>
        <v>1504.0419333333336</v>
      </c>
      <c r="Q126" s="210"/>
    </row>
    <row r="127" spans="2:17" ht="13" x14ac:dyDescent="0.3">
      <c r="B127" s="192">
        <v>2023</v>
      </c>
      <c r="C127" s="197" t="s">
        <v>2</v>
      </c>
      <c r="D127" s="100">
        <v>100.15445000000003</v>
      </c>
      <c r="E127" s="101">
        <v>1238.6714999999995</v>
      </c>
      <c r="F127" s="101">
        <v>285.60504999999995</v>
      </c>
      <c r="G127" s="101">
        <v>0.18890000000000001</v>
      </c>
      <c r="H127" s="101"/>
      <c r="I127" s="101"/>
      <c r="J127" s="101"/>
      <c r="K127" s="101">
        <v>1.0581833333333333</v>
      </c>
      <c r="L127" s="101">
        <v>9.6166666666666675E-3</v>
      </c>
      <c r="M127" s="101"/>
      <c r="N127" s="101"/>
      <c r="O127" s="101">
        <v>32.748433333333331</v>
      </c>
      <c r="P127" s="205">
        <f t="shared" si="11"/>
        <v>1658.4361333333329</v>
      </c>
      <c r="Q127" s="210"/>
    </row>
    <row r="128" spans="2:17" ht="13" x14ac:dyDescent="0.3">
      <c r="B128" s="194"/>
      <c r="C128" s="198" t="s">
        <v>3</v>
      </c>
      <c r="D128" s="102">
        <v>84.807066666666657</v>
      </c>
      <c r="E128" s="103">
        <v>1096.7949166666667</v>
      </c>
      <c r="F128" s="103">
        <v>244.60413333333341</v>
      </c>
      <c r="G128" s="103">
        <v>0.23163333333333333</v>
      </c>
      <c r="H128" s="103"/>
      <c r="I128" s="103"/>
      <c r="J128" s="103"/>
      <c r="K128" s="103">
        <v>2.7851333333333335</v>
      </c>
      <c r="L128" s="103"/>
      <c r="M128" s="103"/>
      <c r="N128" s="103"/>
      <c r="O128" s="103">
        <v>50.534299999999973</v>
      </c>
      <c r="P128" s="203">
        <f t="shared" si="11"/>
        <v>1479.7571833333336</v>
      </c>
      <c r="Q128" s="210"/>
    </row>
    <row r="129" spans="2:17" ht="13" x14ac:dyDescent="0.3">
      <c r="B129" s="194"/>
      <c r="C129" s="198" t="s">
        <v>4</v>
      </c>
      <c r="D129" s="102">
        <v>99.071783333333329</v>
      </c>
      <c r="E129" s="103">
        <v>1204.7746666666665</v>
      </c>
      <c r="F129" s="103">
        <v>280.29970000000009</v>
      </c>
      <c r="G129" s="103">
        <v>0.15778333333333333</v>
      </c>
      <c r="H129" s="103"/>
      <c r="I129" s="103"/>
      <c r="J129" s="103"/>
      <c r="K129" s="103">
        <v>1.6086666666666667</v>
      </c>
      <c r="L129" s="103"/>
      <c r="M129" s="103"/>
      <c r="N129" s="103"/>
      <c r="O129" s="103">
        <v>34.991883333333334</v>
      </c>
      <c r="P129" s="203">
        <f t="shared" si="11"/>
        <v>1620.9044833333332</v>
      </c>
      <c r="Q129" s="210"/>
    </row>
    <row r="130" spans="2:17" ht="13" x14ac:dyDescent="0.3">
      <c r="B130" s="196"/>
      <c r="C130" s="198" t="s">
        <v>5</v>
      </c>
      <c r="D130" s="102">
        <v>86.713433333333356</v>
      </c>
      <c r="E130" s="103">
        <v>1024.7997666666663</v>
      </c>
      <c r="F130" s="103">
        <v>242.36326666666668</v>
      </c>
      <c r="G130" s="103">
        <v>5.3066666666666665E-2</v>
      </c>
      <c r="H130" s="103"/>
      <c r="I130" s="103"/>
      <c r="J130" s="103"/>
      <c r="K130" s="103">
        <v>1.1831333333333334</v>
      </c>
      <c r="L130" s="103"/>
      <c r="M130" s="103"/>
      <c r="N130" s="103"/>
      <c r="O130" s="103">
        <v>27.437583333333336</v>
      </c>
      <c r="P130" s="203">
        <f t="shared" ref="P130:P141" si="12">SUM(D130:O130)</f>
        <v>1382.5502499999998</v>
      </c>
      <c r="Q130" s="210"/>
    </row>
    <row r="131" spans="2:17" ht="13" x14ac:dyDescent="0.3">
      <c r="B131" s="194"/>
      <c r="C131" s="198" t="s">
        <v>6</v>
      </c>
      <c r="D131" s="102">
        <v>88.084683333333317</v>
      </c>
      <c r="E131" s="103">
        <v>1039.0211666666667</v>
      </c>
      <c r="F131" s="103">
        <v>264.44103333333339</v>
      </c>
      <c r="G131" s="103">
        <v>0.14428333333333332</v>
      </c>
      <c r="H131" s="103"/>
      <c r="I131" s="103"/>
      <c r="J131" s="103"/>
      <c r="K131" s="103">
        <v>0.26619999999999999</v>
      </c>
      <c r="L131" s="103"/>
      <c r="M131" s="103"/>
      <c r="N131" s="103"/>
      <c r="O131" s="103">
        <v>29.242866666666664</v>
      </c>
      <c r="P131" s="203">
        <f t="shared" si="12"/>
        <v>1421.2002333333335</v>
      </c>
      <c r="Q131" s="210"/>
    </row>
    <row r="132" spans="2:17" ht="13" x14ac:dyDescent="0.3">
      <c r="B132" s="194"/>
      <c r="C132" s="198" t="s">
        <v>7</v>
      </c>
      <c r="D132" s="102">
        <v>79.271166666666673</v>
      </c>
      <c r="E132" s="103">
        <v>959.46036666666646</v>
      </c>
      <c r="F132" s="103">
        <v>241.90480000000002</v>
      </c>
      <c r="G132" s="103">
        <v>9.5700000000000007E-2</v>
      </c>
      <c r="H132" s="103"/>
      <c r="I132" s="103"/>
      <c r="J132" s="103"/>
      <c r="K132" s="103">
        <v>0.63191666666666668</v>
      </c>
      <c r="L132" s="103"/>
      <c r="M132" s="103"/>
      <c r="N132" s="103"/>
      <c r="O132" s="103">
        <v>26.090450000000001</v>
      </c>
      <c r="P132" s="203">
        <f t="shared" si="12"/>
        <v>1307.4543999999999</v>
      </c>
      <c r="Q132" s="210"/>
    </row>
    <row r="133" spans="2:17" ht="13" x14ac:dyDescent="0.3">
      <c r="B133" s="196"/>
      <c r="C133" s="198" t="s">
        <v>8</v>
      </c>
      <c r="D133" s="102">
        <v>74.377949999999998</v>
      </c>
      <c r="E133" s="103">
        <v>993.80484999999987</v>
      </c>
      <c r="F133" s="103">
        <v>239.02800000000008</v>
      </c>
      <c r="G133" s="103">
        <v>0.13821666666666665</v>
      </c>
      <c r="H133" s="103"/>
      <c r="I133" s="103"/>
      <c r="J133" s="103"/>
      <c r="K133" s="103">
        <v>0.34488333333333332</v>
      </c>
      <c r="L133" s="103">
        <v>3.3066666666666668E-2</v>
      </c>
      <c r="M133" s="103"/>
      <c r="N133" s="103"/>
      <c r="O133" s="103">
        <v>26.504649999999998</v>
      </c>
      <c r="P133" s="203">
        <f t="shared" si="12"/>
        <v>1334.2316166666667</v>
      </c>
      <c r="Q133" s="210"/>
    </row>
    <row r="134" spans="2:17" ht="13" x14ac:dyDescent="0.3">
      <c r="B134" s="194"/>
      <c r="C134" s="198" t="s">
        <v>9</v>
      </c>
      <c r="D134" s="102">
        <v>76.416883333333388</v>
      </c>
      <c r="E134" s="103">
        <v>1007.7424666666666</v>
      </c>
      <c r="F134" s="103">
        <v>243.92235000000002</v>
      </c>
      <c r="G134" s="103">
        <v>5.701666666666666E-2</v>
      </c>
      <c r="H134" s="103"/>
      <c r="I134" s="103"/>
      <c r="J134" s="103"/>
      <c r="K134" s="103">
        <v>0.27041666666666664</v>
      </c>
      <c r="L134" s="103"/>
      <c r="M134" s="103"/>
      <c r="N134" s="103"/>
      <c r="O134" s="103">
        <v>27.882800000000007</v>
      </c>
      <c r="P134" s="203">
        <f t="shared" si="12"/>
        <v>1356.2919333333334</v>
      </c>
      <c r="Q134" s="210"/>
    </row>
    <row r="135" spans="2:17" ht="13" x14ac:dyDescent="0.3">
      <c r="B135" s="194"/>
      <c r="C135" s="198" t="s">
        <v>10</v>
      </c>
      <c r="D135" s="102">
        <v>72.420033333333322</v>
      </c>
      <c r="E135" s="103">
        <v>1021.4554000000002</v>
      </c>
      <c r="F135" s="103">
        <v>211.54126666666662</v>
      </c>
      <c r="G135" s="103">
        <v>0.11555000000000001</v>
      </c>
      <c r="H135" s="103"/>
      <c r="I135" s="103"/>
      <c r="J135" s="103"/>
      <c r="K135" s="103">
        <v>0.63786666666666658</v>
      </c>
      <c r="L135" s="103"/>
      <c r="M135" s="103"/>
      <c r="N135" s="103"/>
      <c r="O135" s="103">
        <v>27.670983333333336</v>
      </c>
      <c r="P135" s="203">
        <f t="shared" si="12"/>
        <v>1333.8411000000003</v>
      </c>
      <c r="Q135" s="210"/>
    </row>
    <row r="136" spans="2:17" ht="13" x14ac:dyDescent="0.3">
      <c r="B136" s="196"/>
      <c r="C136" s="198" t="s">
        <v>11</v>
      </c>
      <c r="D136" s="102">
        <v>83.696616666666671</v>
      </c>
      <c r="E136" s="103">
        <v>1002.8204333333332</v>
      </c>
      <c r="F136" s="103">
        <v>219.1744166666667</v>
      </c>
      <c r="G136" s="103">
        <v>3.1666666666666665E-4</v>
      </c>
      <c r="H136" s="103"/>
      <c r="I136" s="103"/>
      <c r="J136" s="103"/>
      <c r="K136" s="103">
        <v>1.4970833333333333</v>
      </c>
      <c r="L136" s="103"/>
      <c r="M136" s="103"/>
      <c r="N136" s="103"/>
      <c r="O136" s="103">
        <v>32.676299999999998</v>
      </c>
      <c r="P136" s="203">
        <f t="shared" si="12"/>
        <v>1339.8651666666669</v>
      </c>
      <c r="Q136" s="210"/>
    </row>
    <row r="137" spans="2:17" ht="13" x14ac:dyDescent="0.3">
      <c r="B137" s="194"/>
      <c r="C137" s="198" t="s">
        <v>12</v>
      </c>
      <c r="D137" s="102">
        <v>84.252233333333351</v>
      </c>
      <c r="E137" s="103">
        <v>1001.7624666666666</v>
      </c>
      <c r="F137" s="103">
        <v>221.83795000000003</v>
      </c>
      <c r="G137" s="103">
        <v>8.1666666666666671E-4</v>
      </c>
      <c r="H137" s="103"/>
      <c r="I137" s="103"/>
      <c r="J137" s="103"/>
      <c r="K137" s="103">
        <v>0.66449999999999998</v>
      </c>
      <c r="L137" s="103"/>
      <c r="M137" s="103"/>
      <c r="N137" s="103"/>
      <c r="O137" s="103">
        <v>36.29975000000001</v>
      </c>
      <c r="P137" s="203">
        <f t="shared" si="12"/>
        <v>1344.8177166666667</v>
      </c>
      <c r="Q137" s="210"/>
    </row>
    <row r="138" spans="2:17" ht="13.5" thickBot="1" x14ac:dyDescent="0.35">
      <c r="B138" s="199"/>
      <c r="C138" s="200" t="s">
        <v>13</v>
      </c>
      <c r="D138" s="104">
        <v>97.378266666666661</v>
      </c>
      <c r="E138" s="105">
        <v>883.80599999999981</v>
      </c>
      <c r="F138" s="105">
        <v>216.78741666666667</v>
      </c>
      <c r="G138" s="105">
        <v>2.3333333333333333E-4</v>
      </c>
      <c r="H138" s="105"/>
      <c r="I138" s="105"/>
      <c r="J138" s="105"/>
      <c r="K138" s="105">
        <v>0.41775000000000001</v>
      </c>
      <c r="L138" s="105"/>
      <c r="M138" s="105"/>
      <c r="N138" s="105"/>
      <c r="O138" s="105">
        <v>41.708266666666681</v>
      </c>
      <c r="P138" s="204">
        <f t="shared" si="12"/>
        <v>1240.0979333333335</v>
      </c>
      <c r="Q138" s="210"/>
    </row>
    <row r="139" spans="2:17" ht="13" x14ac:dyDescent="0.3">
      <c r="B139" s="192">
        <v>2024</v>
      </c>
      <c r="C139" s="197" t="s">
        <v>2</v>
      </c>
      <c r="D139" s="100">
        <v>118.87690000000001</v>
      </c>
      <c r="E139" s="101">
        <v>1073.1766500000001</v>
      </c>
      <c r="F139" s="101">
        <v>218.71889999999993</v>
      </c>
      <c r="G139" s="101">
        <v>0.11445000000000001</v>
      </c>
      <c r="H139" s="101"/>
      <c r="I139" s="101"/>
      <c r="J139" s="101"/>
      <c r="K139" s="101">
        <v>0.49344999999999994</v>
      </c>
      <c r="L139" s="101">
        <v>6.666666666666667E-5</v>
      </c>
      <c r="M139" s="101"/>
      <c r="N139" s="101"/>
      <c r="O139" s="101">
        <v>51.033733333333331</v>
      </c>
      <c r="P139" s="205">
        <f t="shared" si="12"/>
        <v>1462.4141500000001</v>
      </c>
      <c r="Q139" s="210"/>
    </row>
    <row r="140" spans="2:17" ht="13" x14ac:dyDescent="0.3">
      <c r="B140" s="194"/>
      <c r="C140" s="198" t="s">
        <v>3</v>
      </c>
      <c r="D140" s="102">
        <v>99.797749999999994</v>
      </c>
      <c r="E140" s="103">
        <v>905.27328333333332</v>
      </c>
      <c r="F140" s="103">
        <v>194.2955833333333</v>
      </c>
      <c r="G140" s="103">
        <v>0.13618333333333332</v>
      </c>
      <c r="H140" s="103"/>
      <c r="I140" s="103"/>
      <c r="J140" s="103"/>
      <c r="K140" s="103">
        <v>0.45138333333333336</v>
      </c>
      <c r="L140" s="103"/>
      <c r="M140" s="103"/>
      <c r="N140" s="103"/>
      <c r="O140" s="103">
        <v>41.25569999999999</v>
      </c>
      <c r="P140" s="203">
        <f t="shared" si="12"/>
        <v>1241.2098833333332</v>
      </c>
      <c r="Q140" s="210"/>
    </row>
    <row r="141" spans="2:17" ht="13" x14ac:dyDescent="0.3">
      <c r="B141" s="194"/>
      <c r="C141" s="198" t="s">
        <v>4</v>
      </c>
      <c r="D141" s="102">
        <v>111.1379833333333</v>
      </c>
      <c r="E141" s="103">
        <v>939.16196666666644</v>
      </c>
      <c r="F141" s="103">
        <v>205.92529999999996</v>
      </c>
      <c r="G141" s="103">
        <v>0.1764</v>
      </c>
      <c r="H141" s="103"/>
      <c r="I141" s="103"/>
      <c r="J141" s="103"/>
      <c r="K141" s="103">
        <v>0.46540000000000004</v>
      </c>
      <c r="L141" s="103"/>
      <c r="M141" s="103"/>
      <c r="N141" s="103"/>
      <c r="O141" s="103">
        <v>42.200366666666675</v>
      </c>
      <c r="P141" s="203">
        <f t="shared" si="12"/>
        <v>1299.0674166666663</v>
      </c>
      <c r="Q141" s="210"/>
    </row>
    <row r="142" spans="2:17" ht="13" x14ac:dyDescent="0.3">
      <c r="B142" s="196"/>
      <c r="C142" s="198" t="s">
        <v>5</v>
      </c>
      <c r="D142" s="102">
        <v>123.96934999999995</v>
      </c>
      <c r="E142" s="103">
        <v>956.49746666666613</v>
      </c>
      <c r="F142" s="103">
        <v>195.42508333333339</v>
      </c>
      <c r="G142" s="103">
        <v>7.3916666666666672E-2</v>
      </c>
      <c r="H142" s="103"/>
      <c r="I142" s="103"/>
      <c r="J142" s="103"/>
      <c r="K142" s="103">
        <v>0.58086666666666664</v>
      </c>
      <c r="L142" s="103"/>
      <c r="M142" s="103"/>
      <c r="N142" s="103"/>
      <c r="O142" s="103">
        <v>38.249266666666671</v>
      </c>
      <c r="P142" s="203">
        <f t="shared" ref="P142:P153" si="13">SUM(D142:O142)</f>
        <v>1314.7959499999995</v>
      </c>
      <c r="Q142" s="210"/>
    </row>
    <row r="143" spans="2:17" ht="13" x14ac:dyDescent="0.3">
      <c r="B143" s="194"/>
      <c r="C143" s="198" t="s">
        <v>6</v>
      </c>
      <c r="D143" s="102">
        <v>113.22493333333334</v>
      </c>
      <c r="E143" s="103">
        <v>929.2222499999998</v>
      </c>
      <c r="F143" s="103">
        <v>185.9900833333333</v>
      </c>
      <c r="G143" s="103">
        <v>0.24904999999999999</v>
      </c>
      <c r="H143" s="103"/>
      <c r="I143" s="103"/>
      <c r="J143" s="103"/>
      <c r="K143" s="103">
        <v>0.31681666666666669</v>
      </c>
      <c r="L143" s="103"/>
      <c r="M143" s="103"/>
      <c r="N143" s="103"/>
      <c r="O143" s="103">
        <v>32.030733333333345</v>
      </c>
      <c r="P143" s="203">
        <f t="shared" si="13"/>
        <v>1261.0338666666664</v>
      </c>
      <c r="Q143" s="210"/>
    </row>
    <row r="144" spans="2:17" ht="13" x14ac:dyDescent="0.3">
      <c r="B144" s="194"/>
      <c r="C144" s="198" t="s">
        <v>7</v>
      </c>
      <c r="D144" s="102">
        <v>112.29608333333333</v>
      </c>
      <c r="E144" s="103">
        <v>832.11670000000004</v>
      </c>
      <c r="F144" s="103">
        <v>175.65818333333337</v>
      </c>
      <c r="G144" s="103">
        <v>0.18378333333333333</v>
      </c>
      <c r="H144" s="103"/>
      <c r="I144" s="103"/>
      <c r="J144" s="103"/>
      <c r="K144" s="103">
        <v>1.220016666666667</v>
      </c>
      <c r="L144" s="103"/>
      <c r="M144" s="103"/>
      <c r="N144" s="103"/>
      <c r="O144" s="103">
        <v>32.301849999999995</v>
      </c>
      <c r="P144" s="203">
        <f t="shared" si="13"/>
        <v>1153.7766166666668</v>
      </c>
      <c r="Q144" s="210"/>
    </row>
    <row r="145" spans="2:17" ht="13" x14ac:dyDescent="0.3">
      <c r="B145" s="196"/>
      <c r="C145" s="198" t="s">
        <v>8</v>
      </c>
      <c r="D145" s="102">
        <v>137.43438333333333</v>
      </c>
      <c r="E145" s="103">
        <v>973.03980000000001</v>
      </c>
      <c r="F145" s="103">
        <v>178.49968333333337</v>
      </c>
      <c r="G145" s="103">
        <v>0.15138333333333334</v>
      </c>
      <c r="H145" s="103"/>
      <c r="I145" s="103"/>
      <c r="J145" s="103"/>
      <c r="K145" s="103">
        <v>2.164683333333334</v>
      </c>
      <c r="L145" s="103">
        <v>1.3333333333333334E-4</v>
      </c>
      <c r="M145" s="103"/>
      <c r="N145" s="103"/>
      <c r="O145" s="103">
        <v>35.297766666666661</v>
      </c>
      <c r="P145" s="203">
        <f t="shared" si="13"/>
        <v>1326.5878333333333</v>
      </c>
      <c r="Q145" s="210"/>
    </row>
    <row r="146" spans="2:17" ht="13" x14ac:dyDescent="0.3">
      <c r="B146" s="194"/>
      <c r="C146" s="198" t="s">
        <v>9</v>
      </c>
      <c r="D146" s="102">
        <v>99.193483333333333</v>
      </c>
      <c r="E146" s="103">
        <v>838.11245000000008</v>
      </c>
      <c r="F146" s="103">
        <v>170.64901666666674</v>
      </c>
      <c r="G146" s="103">
        <v>0.29543333333333333</v>
      </c>
      <c r="H146" s="103"/>
      <c r="I146" s="103"/>
      <c r="J146" s="103"/>
      <c r="K146" s="103">
        <v>2.7550500000000002</v>
      </c>
      <c r="L146" s="103"/>
      <c r="M146" s="103"/>
      <c r="N146" s="103"/>
      <c r="O146" s="103">
        <v>37.089966666666676</v>
      </c>
      <c r="P146" s="203">
        <f t="shared" si="13"/>
        <v>1148.0954000000002</v>
      </c>
      <c r="Q146" s="210"/>
    </row>
    <row r="147" spans="2:17" ht="13" x14ac:dyDescent="0.3">
      <c r="B147" s="194"/>
      <c r="C147" s="198" t="s">
        <v>10</v>
      </c>
      <c r="D147" s="102">
        <v>99.539733333333345</v>
      </c>
      <c r="E147" s="103">
        <v>1280.1335999999997</v>
      </c>
      <c r="F147" s="103">
        <v>161.96004999999997</v>
      </c>
      <c r="G147" s="103">
        <v>0.15308333333333335</v>
      </c>
      <c r="H147" s="103"/>
      <c r="I147" s="103"/>
      <c r="J147" s="103"/>
      <c r="K147" s="103">
        <v>1.2676499999999999</v>
      </c>
      <c r="L147" s="103">
        <v>1.6666666666666667E-5</v>
      </c>
      <c r="M147" s="103"/>
      <c r="N147" s="103"/>
      <c r="O147" s="103">
        <v>31.158733333333331</v>
      </c>
      <c r="P147" s="203">
        <f t="shared" si="13"/>
        <v>1574.2128666666663</v>
      </c>
      <c r="Q147" s="210"/>
    </row>
    <row r="148" spans="2:17" ht="13" x14ac:dyDescent="0.3">
      <c r="B148" s="196"/>
      <c r="C148" s="198" t="s">
        <v>11</v>
      </c>
      <c r="D148" s="102">
        <v>99.244733333333357</v>
      </c>
      <c r="E148" s="103">
        <v>1273.4576333333334</v>
      </c>
      <c r="F148" s="103">
        <v>163.99878333333331</v>
      </c>
      <c r="G148" s="103">
        <v>0.17416666666666666</v>
      </c>
      <c r="H148" s="103"/>
      <c r="I148" s="103"/>
      <c r="J148" s="103"/>
      <c r="K148" s="103">
        <v>3.1291000000000002</v>
      </c>
      <c r="L148" s="103">
        <v>4.7500000000000001E-2</v>
      </c>
      <c r="M148" s="103"/>
      <c r="N148" s="103"/>
      <c r="O148" s="103">
        <v>32.496916666666664</v>
      </c>
      <c r="P148" s="203">
        <f t="shared" si="13"/>
        <v>1572.5488333333335</v>
      </c>
      <c r="Q148" s="210"/>
    </row>
    <row r="149" spans="2:17" ht="13" x14ac:dyDescent="0.3">
      <c r="B149" s="194"/>
      <c r="C149" s="198" t="s">
        <v>12</v>
      </c>
      <c r="D149" s="102">
        <v>70.870100000000022</v>
      </c>
      <c r="E149" s="103">
        <v>1397.4621500000001</v>
      </c>
      <c r="F149" s="103">
        <v>158.59205000000006</v>
      </c>
      <c r="G149" s="103">
        <v>0.24888333333333335</v>
      </c>
      <c r="H149" s="103"/>
      <c r="I149" s="103"/>
      <c r="J149" s="103"/>
      <c r="K149" s="103">
        <v>4.4375999999999989</v>
      </c>
      <c r="L149" s="103">
        <v>3.1833333333333332E-3</v>
      </c>
      <c r="M149" s="103"/>
      <c r="N149" s="103"/>
      <c r="O149" s="103">
        <v>26.321100000000001</v>
      </c>
      <c r="P149" s="203">
        <f t="shared" si="13"/>
        <v>1657.9350666666669</v>
      </c>
      <c r="Q149" s="210"/>
    </row>
    <row r="150" spans="2:17" ht="13.5" thickBot="1" x14ac:dyDescent="0.35">
      <c r="B150" s="199"/>
      <c r="C150" s="200" t="s">
        <v>13</v>
      </c>
      <c r="D150" s="104">
        <v>49.525566666666663</v>
      </c>
      <c r="E150" s="105">
        <v>1025.8639500000002</v>
      </c>
      <c r="F150" s="105">
        <v>153.60108333333341</v>
      </c>
      <c r="G150" s="105">
        <v>0.48336666666666667</v>
      </c>
      <c r="H150" s="105"/>
      <c r="I150" s="105"/>
      <c r="J150" s="105"/>
      <c r="K150" s="105">
        <v>4.9476500000000012</v>
      </c>
      <c r="L150" s="105"/>
      <c r="M150" s="105"/>
      <c r="N150" s="105"/>
      <c r="O150" s="105">
        <v>18.679533333333339</v>
      </c>
      <c r="P150" s="204">
        <f t="shared" si="13"/>
        <v>1253.1011500000004</v>
      </c>
      <c r="Q150" s="210"/>
    </row>
    <row r="151" spans="2:17" ht="13" x14ac:dyDescent="0.3">
      <c r="B151" s="192">
        <v>2025</v>
      </c>
      <c r="C151" s="197" t="s">
        <v>2</v>
      </c>
      <c r="D151" s="100">
        <v>1042.8398166666666</v>
      </c>
      <c r="E151" s="101">
        <v>1207.3659666666661</v>
      </c>
      <c r="F151" s="101">
        <v>154.59381666666664</v>
      </c>
      <c r="G151" s="101">
        <v>1.2166666666666667E-3</v>
      </c>
      <c r="H151" s="101"/>
      <c r="I151" s="101"/>
      <c r="J151" s="101"/>
      <c r="K151" s="101">
        <v>7.7184500000000007</v>
      </c>
      <c r="L151" s="101"/>
      <c r="M151" s="101"/>
      <c r="N151" s="101"/>
      <c r="O151" s="101">
        <v>14.745316666666669</v>
      </c>
      <c r="P151" s="205">
        <f t="shared" si="13"/>
        <v>2427.2645833333327</v>
      </c>
      <c r="Q151" s="210"/>
    </row>
    <row r="152" spans="2:17" ht="13" x14ac:dyDescent="0.3">
      <c r="B152" s="194"/>
      <c r="C152" s="198" t="s">
        <v>3</v>
      </c>
      <c r="D152" s="102">
        <v>20.05115</v>
      </c>
      <c r="E152" s="103">
        <v>1027.5271999999995</v>
      </c>
      <c r="F152" s="103">
        <v>116.84553333333331</v>
      </c>
      <c r="G152" s="103">
        <v>5.0000000000000001E-4</v>
      </c>
      <c r="H152" s="103"/>
      <c r="I152" s="103"/>
      <c r="J152" s="103"/>
      <c r="K152" s="103">
        <v>0.19016666666666662</v>
      </c>
      <c r="L152" s="103"/>
      <c r="M152" s="103"/>
      <c r="N152" s="103"/>
      <c r="O152" s="103">
        <v>13.864399999999998</v>
      </c>
      <c r="P152" s="203">
        <f t="shared" si="13"/>
        <v>1178.4789499999997</v>
      </c>
      <c r="Q152" s="210"/>
    </row>
    <row r="153" spans="2:17" ht="13" x14ac:dyDescent="0.3">
      <c r="B153" s="194"/>
      <c r="C153" s="198" t="s">
        <v>4</v>
      </c>
      <c r="D153" s="102">
        <v>18.704816666666666</v>
      </c>
      <c r="E153" s="103">
        <v>936.03658333333351</v>
      </c>
      <c r="F153" s="103">
        <v>158.10471666666663</v>
      </c>
      <c r="G153" s="103">
        <v>7.1666666666666667E-4</v>
      </c>
      <c r="H153" s="103"/>
      <c r="I153" s="103"/>
      <c r="J153" s="103"/>
      <c r="K153" s="103">
        <v>9.7747833333333318</v>
      </c>
      <c r="L153" s="103"/>
      <c r="M153" s="103"/>
      <c r="N153" s="103"/>
      <c r="O153" s="103">
        <v>18.376333333333339</v>
      </c>
      <c r="P153" s="203">
        <f t="shared" si="13"/>
        <v>1140.9979500000002</v>
      </c>
      <c r="Q153" s="210"/>
    </row>
    <row r="154" spans="2:17" ht="13" x14ac:dyDescent="0.3">
      <c r="B154" s="194"/>
      <c r="C154" s="198" t="s">
        <v>5</v>
      </c>
      <c r="D154" s="102">
        <v>20.547799999999995</v>
      </c>
      <c r="E154" s="103">
        <v>887.58010000000002</v>
      </c>
      <c r="F154" s="103">
        <v>131.18498333333326</v>
      </c>
      <c r="G154" s="103"/>
      <c r="H154" s="103"/>
      <c r="I154" s="103"/>
      <c r="J154" s="103"/>
      <c r="K154" s="103">
        <v>9.4754333333333332</v>
      </c>
      <c r="L154" s="103"/>
      <c r="M154" s="103"/>
      <c r="N154" s="103"/>
      <c r="O154" s="103">
        <v>16.656933333333331</v>
      </c>
      <c r="P154" s="203">
        <f t="shared" ref="P154:P156" si="14">SUM(D154:O154)</f>
        <v>1065.44525</v>
      </c>
      <c r="Q154" s="210"/>
    </row>
    <row r="155" spans="2:17" ht="13" x14ac:dyDescent="0.3">
      <c r="B155" s="194"/>
      <c r="C155" s="198" t="s">
        <v>6</v>
      </c>
      <c r="D155" s="102">
        <v>10.118016666666669</v>
      </c>
      <c r="E155" s="103">
        <v>884.85105000000021</v>
      </c>
      <c r="F155" s="103">
        <v>145.99011666666669</v>
      </c>
      <c r="G155" s="103"/>
      <c r="H155" s="103"/>
      <c r="I155" s="103"/>
      <c r="J155" s="103"/>
      <c r="K155" s="103">
        <v>9.5957333333333352</v>
      </c>
      <c r="L155" s="103"/>
      <c r="M155" s="103"/>
      <c r="N155" s="103"/>
      <c r="O155" s="103">
        <v>15.854483333333334</v>
      </c>
      <c r="P155" s="203">
        <f t="shared" si="14"/>
        <v>1066.4094000000002</v>
      </c>
      <c r="Q155" s="210"/>
    </row>
    <row r="156" spans="2:17" ht="13.5" thickBot="1" x14ac:dyDescent="0.35">
      <c r="B156" s="199"/>
      <c r="C156" s="200" t="s">
        <v>7</v>
      </c>
      <c r="D156" s="104">
        <v>6.9772333333333334</v>
      </c>
      <c r="E156" s="105">
        <v>833.41434999999979</v>
      </c>
      <c r="F156" s="105">
        <v>138.52895000000001</v>
      </c>
      <c r="G156" s="105"/>
      <c r="H156" s="105"/>
      <c r="I156" s="105"/>
      <c r="J156" s="105"/>
      <c r="K156" s="105">
        <v>9.0419999999999998</v>
      </c>
      <c r="L156" s="105"/>
      <c r="M156" s="105"/>
      <c r="N156" s="105"/>
      <c r="O156" s="105">
        <v>14.377966666666666</v>
      </c>
      <c r="P156" s="204">
        <f t="shared" si="14"/>
        <v>1002.3404999999998</v>
      </c>
      <c r="Q156" s="210"/>
    </row>
    <row r="157" spans="2:17" ht="13.5" thickBot="1" x14ac:dyDescent="0.35">
      <c r="B157" s="207"/>
      <c r="C157" s="208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209"/>
      <c r="Q157" s="103"/>
    </row>
    <row r="158" spans="2:17" ht="15" thickBot="1" x14ac:dyDescent="0.4">
      <c r="B158" s="158" t="str">
        <f>VAR</f>
        <v>VAR. ACUM. Q2.2024-Q2.2025</v>
      </c>
      <c r="C158" s="159"/>
      <c r="D158" s="170">
        <f>+SUM(D151:D156)/SUM(D139:D144)-1</f>
        <v>0.64762827977107906</v>
      </c>
      <c r="E158" s="170">
        <f>+SUM(E151:E156)/SUM(E139:E144)-1</f>
        <v>2.5078205919369934E-2</v>
      </c>
      <c r="F158" s="170">
        <f>+SUM(F151:F156)/SUM(F139:F144)-1</f>
        <v>-0.28125962822297279</v>
      </c>
      <c r="G158" s="170">
        <f>+SUM(G151:G156)/SUM(G139:G144)-1</f>
        <v>-0.99739411355239438</v>
      </c>
      <c r="H158" s="170"/>
      <c r="I158" s="170"/>
      <c r="J158" s="170"/>
      <c r="K158" s="170">
        <f>+SUM(K151:K156)/SUM(K139:K144)-1</f>
        <v>11.981131540656476</v>
      </c>
      <c r="L158" s="170">
        <f>+SUM(L151:L156)/SUM(L139:L144)-1</f>
        <v>-1</v>
      </c>
      <c r="M158" s="170"/>
      <c r="N158" s="170"/>
      <c r="O158" s="170">
        <f>+SUM(O151:O156)/SUM(O139:O144)-1</f>
        <v>-0.60402083786343352</v>
      </c>
      <c r="P158" s="171">
        <f>+SUM(P151:P156)/SUM(P139:P144)-1</f>
        <v>1.922310188286791E-2</v>
      </c>
    </row>
    <row r="159" spans="2:17" ht="15" thickBot="1" x14ac:dyDescent="0.4">
      <c r="B159" s="172" t="str">
        <f>"PART. MERCADO ACUM-Q"&amp;RIGHT(VAR,6)</f>
        <v>PART. MERCADO ACUM-Q2.2025</v>
      </c>
      <c r="C159" s="159"/>
      <c r="D159" s="170">
        <f>SUM(D151:D156)/SUM($P$151:$P$156)</f>
        <v>0.14201850432337992</v>
      </c>
      <c r="E159" s="170">
        <f t="shared" ref="E159:G159" si="15">SUM(E151:E156)/SUM($P$151:$P$156)</f>
        <v>0.73300617918515687</v>
      </c>
      <c r="F159" s="170">
        <f t="shared" si="15"/>
        <v>0.10725224119828498</v>
      </c>
      <c r="G159" s="170">
        <f t="shared" si="15"/>
        <v>3.087619462693392E-7</v>
      </c>
      <c r="H159" s="170"/>
      <c r="I159" s="170"/>
      <c r="J159" s="170"/>
      <c r="K159" s="170">
        <f t="shared" ref="K159:L159" si="16">SUM(K151:K156)/SUM($P$151:$P$156)</f>
        <v>5.8110563245699501E-3</v>
      </c>
      <c r="L159" s="170">
        <f t="shared" si="16"/>
        <v>0</v>
      </c>
      <c r="M159" s="170"/>
      <c r="N159" s="170"/>
      <c r="O159" s="170">
        <f t="shared" ref="O159:P159" si="17">SUM(O151:O156)/SUM($P$151:$P$156)</f>
        <v>1.1911710206662027E-2</v>
      </c>
      <c r="P159" s="171">
        <f t="shared" si="17"/>
        <v>1</v>
      </c>
    </row>
    <row r="160" spans="2:17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9" x14ac:dyDescent="0.25"/>
    <row r="180" x14ac:dyDescent="0.25"/>
    <row r="183" x14ac:dyDescent="0.25"/>
  </sheetData>
  <phoneticPr fontId="21" type="noConversion"/>
  <pageMargins left="0.7" right="0.7" top="0.75" bottom="0.75" header="0.3" footer="0.3"/>
  <ignoredErrors>
    <ignoredError sqref="H159:J159 M159:N159 K159:L159 O159 L158 D159:G159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IU390"/>
  <sheetViews>
    <sheetView showGridLines="0" topLeftCell="A220" zoomScale="115" zoomScaleNormal="115" zoomScaleSheetLayoutView="100" workbookViewId="0">
      <selection activeCell="I222" sqref="I222"/>
    </sheetView>
  </sheetViews>
  <sheetFormatPr baseColWidth="10" defaultColWidth="0" defaultRowHeight="12.5" zeroHeight="1" x14ac:dyDescent="0.25"/>
  <cols>
    <col min="1" max="1" width="20" style="11" customWidth="1"/>
    <col min="2" max="2" width="7.26953125" style="11" customWidth="1"/>
    <col min="3" max="3" width="15.1796875" style="11" customWidth="1"/>
    <col min="4" max="4" width="11.26953125" style="11" customWidth="1"/>
    <col min="5" max="10" width="18.1796875" style="11" customWidth="1"/>
    <col min="11" max="255" width="18.1796875" style="11" hidden="1" customWidth="1"/>
    <col min="256" max="16384" width="0" style="11" hidden="1"/>
  </cols>
  <sheetData>
    <row r="1" spans="1:23" ht="33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3"/>
    </row>
    <row r="2" spans="1:23" s="7" customFormat="1" ht="14" x14ac:dyDescent="0.3">
      <c r="A2" s="1"/>
      <c r="B2" s="43" t="s">
        <v>39</v>
      </c>
      <c r="C2" s="18"/>
      <c r="D2" s="1"/>
      <c r="E2" s="31"/>
      <c r="F2" s="1"/>
      <c r="G2" s="1"/>
      <c r="H2" s="1"/>
      <c r="I2" s="1"/>
      <c r="J2" s="13"/>
    </row>
    <row r="3" spans="1:23" s="7" customFormat="1" ht="14" x14ac:dyDescent="0.3">
      <c r="A3" s="1"/>
      <c r="B3" s="43" t="s">
        <v>41</v>
      </c>
      <c r="C3" s="18"/>
      <c r="D3" s="1"/>
      <c r="E3" s="31"/>
      <c r="F3" s="1"/>
      <c r="G3" s="1"/>
      <c r="H3" s="1"/>
      <c r="I3" s="1"/>
      <c r="J3" s="13"/>
    </row>
    <row r="4" spans="1:23" ht="28.5" customHeight="1" thickBot="1" x14ac:dyDescent="0.3">
      <c r="A4" s="12"/>
      <c r="B4" s="12"/>
      <c r="C4" s="36" t="s">
        <v>18</v>
      </c>
      <c r="D4" s="12"/>
      <c r="E4" s="12"/>
      <c r="F4" s="12"/>
      <c r="G4" s="12"/>
      <c r="H4" s="12"/>
      <c r="I4" s="12"/>
      <c r="J4" s="13"/>
      <c r="R4" s="8"/>
    </row>
    <row r="5" spans="1:23" ht="23.5" thickBot="1" x14ac:dyDescent="0.3">
      <c r="A5" s="12"/>
      <c r="B5" s="13"/>
      <c r="C5" s="215" t="s">
        <v>14</v>
      </c>
      <c r="D5" s="221"/>
      <c r="E5" s="163" t="s">
        <v>20</v>
      </c>
      <c r="F5" s="164" t="s">
        <v>22</v>
      </c>
      <c r="G5" s="164" t="s">
        <v>21</v>
      </c>
      <c r="H5" s="164" t="s">
        <v>23</v>
      </c>
      <c r="I5" s="13"/>
      <c r="J5" s="13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12"/>
      <c r="B6" s="2"/>
      <c r="C6" s="222">
        <v>2000</v>
      </c>
      <c r="D6" s="223"/>
      <c r="E6" s="114">
        <v>1148286</v>
      </c>
      <c r="F6" s="115">
        <v>1627026</v>
      </c>
      <c r="G6" s="137">
        <v>701096</v>
      </c>
      <c r="H6" s="115">
        <v>933749</v>
      </c>
      <c r="I6" s="2"/>
      <c r="J6" s="1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2"/>
      <c r="B7" s="2"/>
      <c r="C7" s="213">
        <v>2001</v>
      </c>
      <c r="D7" s="214"/>
      <c r="E7" s="114">
        <v>1190693</v>
      </c>
      <c r="F7" s="115">
        <v>1752981</v>
      </c>
      <c r="G7" s="137">
        <v>807567</v>
      </c>
      <c r="H7" s="115">
        <v>1068780</v>
      </c>
      <c r="I7" s="2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2"/>
      <c r="B8" s="2"/>
      <c r="C8" s="213">
        <v>2002</v>
      </c>
      <c r="D8" s="214"/>
      <c r="E8" s="114">
        <v>1350470</v>
      </c>
      <c r="F8" s="115">
        <v>1700120</v>
      </c>
      <c r="G8" s="137">
        <v>932066</v>
      </c>
      <c r="H8" s="115">
        <v>1136731</v>
      </c>
      <c r="I8" s="2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12"/>
      <c r="B9" s="2"/>
      <c r="C9" s="213">
        <v>2003</v>
      </c>
      <c r="D9" s="214"/>
      <c r="E9" s="114">
        <v>1499129</v>
      </c>
      <c r="F9" s="115">
        <v>1497590</v>
      </c>
      <c r="G9" s="137">
        <v>980514</v>
      </c>
      <c r="H9" s="115">
        <v>1091777</v>
      </c>
      <c r="I9" s="2"/>
      <c r="J9" s="1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12"/>
      <c r="B10" s="2"/>
      <c r="C10" s="213">
        <v>2004</v>
      </c>
      <c r="D10" s="214"/>
      <c r="E10" s="114">
        <v>1628139</v>
      </c>
      <c r="F10" s="115">
        <v>1562292</v>
      </c>
      <c r="G10" s="137">
        <v>1071610</v>
      </c>
      <c r="H10" s="115">
        <v>1157583</v>
      </c>
      <c r="I10" s="2"/>
      <c r="J10" s="1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12"/>
      <c r="B11" s="2"/>
      <c r="C11" s="213">
        <v>2005</v>
      </c>
      <c r="D11" s="214"/>
      <c r="E11" s="114">
        <v>1695870</v>
      </c>
      <c r="F11" s="115">
        <v>1690427</v>
      </c>
      <c r="G11" s="137">
        <v>1130289</v>
      </c>
      <c r="H11" s="115">
        <v>1294469</v>
      </c>
      <c r="I11" s="2"/>
      <c r="J11" s="1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5">
      <c r="A12" s="12"/>
      <c r="B12" s="2"/>
      <c r="C12" s="213">
        <v>2006</v>
      </c>
      <c r="D12" s="214"/>
      <c r="E12" s="114">
        <v>1630355.0017805009</v>
      </c>
      <c r="F12" s="115">
        <v>1724650.5888491671</v>
      </c>
      <c r="G12" s="137">
        <v>1094888.7609999981</v>
      </c>
      <c r="H12" s="115">
        <v>1361105.9089999974</v>
      </c>
      <c r="I12" s="2"/>
      <c r="J12" s="1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12"/>
      <c r="B13" s="2"/>
      <c r="C13" s="213">
        <v>2007</v>
      </c>
      <c r="D13" s="214"/>
      <c r="E13" s="114">
        <v>1895063.9373500003</v>
      </c>
      <c r="F13" s="115">
        <v>1473967.8811833337</v>
      </c>
      <c r="G13" s="137">
        <v>1233041.9219999975</v>
      </c>
      <c r="H13" s="115">
        <v>1140721.4269999978</v>
      </c>
      <c r="I13" s="2"/>
      <c r="J13" s="1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5">
      <c r="A14" s="12"/>
      <c r="B14" s="2"/>
      <c r="C14" s="213">
        <v>2008</v>
      </c>
      <c r="D14" s="214"/>
      <c r="E14" s="114">
        <v>2486943.7519333335</v>
      </c>
      <c r="F14" s="115">
        <v>1352266.9900666659</v>
      </c>
      <c r="G14" s="137">
        <v>1525924.2509999988</v>
      </c>
      <c r="H14" s="115">
        <v>1030204.0049999991</v>
      </c>
      <c r="I14" s="2"/>
      <c r="J14" s="1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3" thickBot="1" x14ac:dyDescent="0.3">
      <c r="A15" s="12"/>
      <c r="B15" s="2"/>
      <c r="C15" s="213">
        <v>2009</v>
      </c>
      <c r="D15" s="214"/>
      <c r="E15" s="114">
        <v>2635344.4327833322</v>
      </c>
      <c r="F15" s="115">
        <v>1184351.5326499997</v>
      </c>
      <c r="G15" s="137">
        <v>1602935.7869999986</v>
      </c>
      <c r="H15" s="115">
        <v>873326.35899999831</v>
      </c>
      <c r="I15" s="2"/>
      <c r="J15" s="1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3.5" thickBot="1" x14ac:dyDescent="0.3">
      <c r="A16" s="12"/>
      <c r="B16" s="13"/>
      <c r="C16" s="166" t="s">
        <v>0</v>
      </c>
      <c r="D16" s="166" t="s">
        <v>1</v>
      </c>
      <c r="E16" s="163" t="s">
        <v>20</v>
      </c>
      <c r="F16" s="164" t="s">
        <v>22</v>
      </c>
      <c r="G16" s="164" t="s">
        <v>21</v>
      </c>
      <c r="H16" s="163" t="s">
        <v>23</v>
      </c>
      <c r="I16" s="13"/>
      <c r="J16" s="1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" x14ac:dyDescent="0.25">
      <c r="A17" s="12"/>
      <c r="B17" s="12"/>
      <c r="C17" s="38">
        <v>2010</v>
      </c>
      <c r="D17" s="91" t="s">
        <v>2</v>
      </c>
      <c r="E17" s="138">
        <v>229666.31116666665</v>
      </c>
      <c r="F17" s="139">
        <v>93628.974700000079</v>
      </c>
      <c r="G17" s="140">
        <v>138115.15699999977</v>
      </c>
      <c r="H17" s="139">
        <v>65852.460999999734</v>
      </c>
      <c r="I17" s="12"/>
      <c r="J17" s="13"/>
    </row>
    <row r="18" spans="1:10" x14ac:dyDescent="0.25">
      <c r="A18" s="12"/>
      <c r="B18" s="12"/>
      <c r="C18" s="38"/>
      <c r="D18" s="91" t="s">
        <v>19</v>
      </c>
      <c r="E18" s="138">
        <v>214449.46441666698</v>
      </c>
      <c r="F18" s="139">
        <v>85031.669016666536</v>
      </c>
      <c r="G18" s="140">
        <v>123564.14599999982</v>
      </c>
      <c r="H18" s="139">
        <v>58153.780999999959</v>
      </c>
      <c r="I18" s="12"/>
      <c r="J18" s="13"/>
    </row>
    <row r="19" spans="1:10" x14ac:dyDescent="0.25">
      <c r="A19" s="12"/>
      <c r="B19" s="12"/>
      <c r="C19" s="38"/>
      <c r="D19" s="91" t="s">
        <v>4</v>
      </c>
      <c r="E19" s="138">
        <v>259730.09833333315</v>
      </c>
      <c r="F19" s="139">
        <v>103597.18399999969</v>
      </c>
      <c r="G19" s="140">
        <v>148356.32499999987</v>
      </c>
      <c r="H19" s="139">
        <v>68482.515999999887</v>
      </c>
      <c r="I19" s="12"/>
      <c r="J19" s="13"/>
    </row>
    <row r="20" spans="1:10" x14ac:dyDescent="0.25">
      <c r="A20" s="12"/>
      <c r="B20" s="12"/>
      <c r="C20" s="38"/>
      <c r="D20" s="91" t="s">
        <v>5</v>
      </c>
      <c r="E20" s="138">
        <v>221986.62126666622</v>
      </c>
      <c r="F20" s="139">
        <v>91677.606216666536</v>
      </c>
      <c r="G20" s="140">
        <v>133913.5929999997</v>
      </c>
      <c r="H20" s="139">
        <v>65497.504999999845</v>
      </c>
      <c r="I20" s="12"/>
      <c r="J20" s="13"/>
    </row>
    <row r="21" spans="1:10" x14ac:dyDescent="0.25">
      <c r="A21" s="12"/>
      <c r="B21" s="12"/>
      <c r="C21" s="38"/>
      <c r="D21" s="91" t="s">
        <v>6</v>
      </c>
      <c r="E21" s="138">
        <v>233278.68628333334</v>
      </c>
      <c r="F21" s="139">
        <v>88913.041183333087</v>
      </c>
      <c r="G21" s="140">
        <v>141621.34599999996</v>
      </c>
      <c r="H21" s="139">
        <v>63760.470999999903</v>
      </c>
      <c r="I21" s="12"/>
      <c r="J21" s="13"/>
    </row>
    <row r="22" spans="1:10" x14ac:dyDescent="0.25">
      <c r="A22" s="12"/>
      <c r="B22" s="12"/>
      <c r="C22" s="38"/>
      <c r="D22" s="91" t="s">
        <v>7</v>
      </c>
      <c r="E22" s="138">
        <v>219402.14143333293</v>
      </c>
      <c r="F22" s="139">
        <v>85148.49173333314</v>
      </c>
      <c r="G22" s="140">
        <v>134260.01099999979</v>
      </c>
      <c r="H22" s="139">
        <v>60861.967999999913</v>
      </c>
      <c r="I22" s="41"/>
      <c r="J22" s="1"/>
    </row>
    <row r="23" spans="1:10" x14ac:dyDescent="0.25">
      <c r="A23" s="12"/>
      <c r="B23" s="12"/>
      <c r="C23" s="38"/>
      <c r="D23" s="91" t="s">
        <v>8</v>
      </c>
      <c r="E23" s="138">
        <v>228018.93873333273</v>
      </c>
      <c r="F23" s="139">
        <v>87570.512150000126</v>
      </c>
      <c r="G23" s="140">
        <v>139591.91400000014</v>
      </c>
      <c r="H23" s="139">
        <v>61901.953999999801</v>
      </c>
      <c r="I23" s="41"/>
      <c r="J23" s="1"/>
    </row>
    <row r="24" spans="1:10" x14ac:dyDescent="0.25">
      <c r="A24" s="12"/>
      <c r="B24" s="12"/>
      <c r="C24" s="38"/>
      <c r="D24" s="91" t="s">
        <v>9</v>
      </c>
      <c r="E24" s="138">
        <v>228998.00624999986</v>
      </c>
      <c r="F24" s="139">
        <v>90373.668833333184</v>
      </c>
      <c r="G24" s="140">
        <v>138977.48899999959</v>
      </c>
      <c r="H24" s="139">
        <v>63500.824999999997</v>
      </c>
      <c r="I24" s="41"/>
      <c r="J24" s="1"/>
    </row>
    <row r="25" spans="1:10" x14ac:dyDescent="0.25">
      <c r="A25" s="12"/>
      <c r="B25" s="12"/>
      <c r="C25" s="38"/>
      <c r="D25" s="91" t="s">
        <v>10</v>
      </c>
      <c r="E25" s="138">
        <v>221317.74020000073</v>
      </c>
      <c r="F25" s="139">
        <v>84604.309466666862</v>
      </c>
      <c r="G25" s="140">
        <v>136037.78499999992</v>
      </c>
      <c r="H25" s="139">
        <v>60555.869999999843</v>
      </c>
      <c r="I25" s="41"/>
      <c r="J25" s="1"/>
    </row>
    <row r="26" spans="1:10" x14ac:dyDescent="0.25">
      <c r="A26" s="12"/>
      <c r="B26" s="12"/>
      <c r="C26" s="38"/>
      <c r="D26" s="91" t="s">
        <v>11</v>
      </c>
      <c r="E26" s="138">
        <v>235873.37846666688</v>
      </c>
      <c r="F26" s="139">
        <v>85856.65196666673</v>
      </c>
      <c r="G26" s="140">
        <v>143469.44899999985</v>
      </c>
      <c r="H26" s="139">
        <v>61405.840000000011</v>
      </c>
      <c r="I26" s="41"/>
      <c r="J26" s="1"/>
    </row>
    <row r="27" spans="1:10" x14ac:dyDescent="0.25">
      <c r="A27" s="12"/>
      <c r="B27" s="12"/>
      <c r="C27" s="38"/>
      <c r="D27" s="91" t="s">
        <v>12</v>
      </c>
      <c r="E27" s="138">
        <v>236452.91503333347</v>
      </c>
      <c r="F27" s="139">
        <v>89622.750516666769</v>
      </c>
      <c r="G27" s="140">
        <v>143007.38299999968</v>
      </c>
      <c r="H27" s="139">
        <v>63391.666000000114</v>
      </c>
      <c r="I27" s="41"/>
      <c r="J27" s="1"/>
    </row>
    <row r="28" spans="1:10" x14ac:dyDescent="0.25">
      <c r="A28" s="12"/>
      <c r="B28" s="12"/>
      <c r="C28" s="38"/>
      <c r="D28" s="91" t="s">
        <v>13</v>
      </c>
      <c r="E28" s="138">
        <v>246406.20778333372</v>
      </c>
      <c r="F28" s="139">
        <v>88684.458383333447</v>
      </c>
      <c r="G28" s="140">
        <v>153161.69199999966</v>
      </c>
      <c r="H28" s="139">
        <v>63482.926999999981</v>
      </c>
      <c r="I28" s="41"/>
      <c r="J28" s="1"/>
    </row>
    <row r="29" spans="1:10" ht="13" thickBot="1" x14ac:dyDescent="0.3">
      <c r="A29" s="12"/>
      <c r="B29" s="12"/>
      <c r="C29" s="39" t="s">
        <v>35</v>
      </c>
      <c r="D29" s="90"/>
      <c r="E29" s="118">
        <f>SUM(E17:E28)</f>
        <v>2775580.5093666669</v>
      </c>
      <c r="F29" s="141">
        <f>SUM(F17:F28)</f>
        <v>1074709.3181666662</v>
      </c>
      <c r="G29" s="118">
        <f>SUM(G17:G28)</f>
        <v>1674076.2899999977</v>
      </c>
      <c r="H29" s="119">
        <f>SUM(H17:H28)</f>
        <v>756847.78399999894</v>
      </c>
      <c r="I29" s="41"/>
      <c r="J29" s="1"/>
    </row>
    <row r="30" spans="1:10" x14ac:dyDescent="0.25">
      <c r="A30" s="12"/>
      <c r="B30" s="12"/>
      <c r="C30" s="38">
        <v>2011</v>
      </c>
      <c r="D30" s="91" t="s">
        <v>2</v>
      </c>
      <c r="E30" s="142">
        <v>246500.22663333325</v>
      </c>
      <c r="F30" s="143">
        <v>84016.55290000017</v>
      </c>
      <c r="G30" s="144">
        <v>146232.39799999981</v>
      </c>
      <c r="H30" s="143">
        <v>57436.004000000081</v>
      </c>
      <c r="I30" s="41"/>
      <c r="J30" s="1"/>
    </row>
    <row r="31" spans="1:10" x14ac:dyDescent="0.25">
      <c r="A31" s="12"/>
      <c r="B31" s="12"/>
      <c r="C31" s="38"/>
      <c r="D31" s="91" t="s">
        <v>3</v>
      </c>
      <c r="E31" s="138">
        <v>214471.561566666</v>
      </c>
      <c r="F31" s="139">
        <v>75509.902399999846</v>
      </c>
      <c r="G31" s="140">
        <v>125827.45599999973</v>
      </c>
      <c r="H31" s="139">
        <v>51445.738000000078</v>
      </c>
      <c r="I31" s="41"/>
      <c r="J31" s="1"/>
    </row>
    <row r="32" spans="1:10" x14ac:dyDescent="0.25">
      <c r="A32" s="12"/>
      <c r="B32" s="12"/>
      <c r="C32" s="38"/>
      <c r="D32" s="91" t="s">
        <v>4</v>
      </c>
      <c r="E32" s="138">
        <v>253701.83136666668</v>
      </c>
      <c r="F32" s="139">
        <v>92377.804399999761</v>
      </c>
      <c r="G32" s="140">
        <v>150333.41000000064</v>
      </c>
      <c r="H32" s="139">
        <v>63612.631999999947</v>
      </c>
      <c r="I32" s="41"/>
      <c r="J32" s="1"/>
    </row>
    <row r="33" spans="1:10" x14ac:dyDescent="0.25">
      <c r="A33" s="12"/>
      <c r="B33" s="12"/>
      <c r="C33" s="38"/>
      <c r="D33" s="91" t="s">
        <v>5</v>
      </c>
      <c r="E33" s="138">
        <v>225291.84538333261</v>
      </c>
      <c r="F33" s="139">
        <v>81127.649800000218</v>
      </c>
      <c r="G33" s="140">
        <v>135228.72100000034</v>
      </c>
      <c r="H33" s="139">
        <v>57876.025000000045</v>
      </c>
      <c r="I33" s="41"/>
      <c r="J33" s="1"/>
    </row>
    <row r="34" spans="1:10" x14ac:dyDescent="0.25">
      <c r="A34" s="12"/>
      <c r="B34" s="12"/>
      <c r="C34" s="38"/>
      <c r="D34" s="91" t="s">
        <v>6</v>
      </c>
      <c r="E34" s="138">
        <v>236219.14733333301</v>
      </c>
      <c r="F34" s="139">
        <v>84267.048616666376</v>
      </c>
      <c r="G34" s="140">
        <v>140805.75299999944</v>
      </c>
      <c r="H34" s="139">
        <v>59184.354999999974</v>
      </c>
      <c r="I34" s="41"/>
      <c r="J34" s="1"/>
    </row>
    <row r="35" spans="1:10" x14ac:dyDescent="0.25">
      <c r="A35" s="12"/>
      <c r="B35" s="12"/>
      <c r="C35" s="38"/>
      <c r="D35" s="91" t="s">
        <v>7</v>
      </c>
      <c r="E35" s="138">
        <v>229930.10915000102</v>
      </c>
      <c r="F35" s="139">
        <v>82241.627350000039</v>
      </c>
      <c r="G35" s="140">
        <v>137336.91399999996</v>
      </c>
      <c r="H35" s="139">
        <v>56723.170999999886</v>
      </c>
      <c r="I35" s="41"/>
      <c r="J35" s="1"/>
    </row>
    <row r="36" spans="1:10" x14ac:dyDescent="0.25">
      <c r="A36" s="12"/>
      <c r="B36" s="12"/>
      <c r="C36" s="38"/>
      <c r="D36" s="91" t="s">
        <v>8</v>
      </c>
      <c r="E36" s="138">
        <v>230528.46073333331</v>
      </c>
      <c r="F36" s="139">
        <v>80060.52991666655</v>
      </c>
      <c r="G36" s="140">
        <v>138114.76099999991</v>
      </c>
      <c r="H36" s="139">
        <v>54268.744999999733</v>
      </c>
      <c r="I36" s="41"/>
      <c r="J36" s="1"/>
    </row>
    <row r="37" spans="1:10" x14ac:dyDescent="0.25">
      <c r="A37" s="12"/>
      <c r="B37" s="12"/>
      <c r="C37" s="38"/>
      <c r="D37" s="91" t="s">
        <v>9</v>
      </c>
      <c r="E37" s="138">
        <v>232574.59200000006</v>
      </c>
      <c r="F37" s="139">
        <v>83220.617983333068</v>
      </c>
      <c r="G37" s="140">
        <v>138915.34699999989</v>
      </c>
      <c r="H37" s="139">
        <v>56016.461999999861</v>
      </c>
      <c r="I37" s="41"/>
      <c r="J37" s="1"/>
    </row>
    <row r="38" spans="1:10" x14ac:dyDescent="0.25">
      <c r="A38" s="12"/>
      <c r="B38" s="12"/>
      <c r="C38" s="38"/>
      <c r="D38" s="91" t="s">
        <v>10</v>
      </c>
      <c r="E38" s="138">
        <v>222872.31851666636</v>
      </c>
      <c r="F38" s="139">
        <v>78927.75588333339</v>
      </c>
      <c r="G38" s="140">
        <v>135036.88500000021</v>
      </c>
      <c r="H38" s="139">
        <v>56375.570999999713</v>
      </c>
      <c r="I38" s="41"/>
      <c r="J38" s="1"/>
    </row>
    <row r="39" spans="1:10" x14ac:dyDescent="0.25">
      <c r="A39" s="12"/>
      <c r="B39" s="12"/>
      <c r="C39" s="38"/>
      <c r="D39" s="91" t="s">
        <v>11</v>
      </c>
      <c r="E39" s="138">
        <v>235001.41668333355</v>
      </c>
      <c r="F39" s="139">
        <v>82812.570249999975</v>
      </c>
      <c r="G39" s="140">
        <v>140578.60099999991</v>
      </c>
      <c r="H39" s="139">
        <v>60070.010999999817</v>
      </c>
      <c r="I39" s="41"/>
      <c r="J39" s="1"/>
    </row>
    <row r="40" spans="1:10" x14ac:dyDescent="0.25">
      <c r="A40" s="12"/>
      <c r="B40" s="12"/>
      <c r="C40" s="38"/>
      <c r="D40" s="91" t="s">
        <v>12</v>
      </c>
      <c r="E40" s="138">
        <v>239121.46234999967</v>
      </c>
      <c r="F40" s="139">
        <v>86674.561516666537</v>
      </c>
      <c r="G40" s="140">
        <v>141737.99799999982</v>
      </c>
      <c r="H40" s="139">
        <v>60241.468999999874</v>
      </c>
      <c r="I40" s="41"/>
      <c r="J40" s="1"/>
    </row>
    <row r="41" spans="1:10" x14ac:dyDescent="0.25">
      <c r="A41" s="12"/>
      <c r="B41" s="12"/>
      <c r="C41" s="38"/>
      <c r="D41" s="91" t="s">
        <v>13</v>
      </c>
      <c r="E41" s="138">
        <v>254889.49463333379</v>
      </c>
      <c r="F41" s="139">
        <v>85957.400966666741</v>
      </c>
      <c r="G41" s="140">
        <v>155436.76399999962</v>
      </c>
      <c r="H41" s="139">
        <v>60628.439999999813</v>
      </c>
      <c r="I41" s="41"/>
      <c r="J41" s="1"/>
    </row>
    <row r="42" spans="1:10" ht="13" thickBot="1" x14ac:dyDescent="0.3">
      <c r="A42" s="12"/>
      <c r="B42" s="12"/>
      <c r="C42" s="39" t="s">
        <v>44</v>
      </c>
      <c r="D42" s="90"/>
      <c r="E42" s="116">
        <f>SUM(E30:E41)</f>
        <v>2821102.4663499994</v>
      </c>
      <c r="F42" s="145">
        <f>SUM(F30:F41)</f>
        <v>997194.0219833327</v>
      </c>
      <c r="G42" s="116">
        <f>SUM(G30:G41)</f>
        <v>1685585.0079999994</v>
      </c>
      <c r="H42" s="117">
        <f>SUM(H30:H41)</f>
        <v>693878.62299999897</v>
      </c>
      <c r="I42" s="41"/>
      <c r="J42" s="1"/>
    </row>
    <row r="43" spans="1:10" x14ac:dyDescent="0.25">
      <c r="A43" s="12"/>
      <c r="B43" s="12"/>
      <c r="C43" s="40">
        <v>2012</v>
      </c>
      <c r="D43" s="95" t="s">
        <v>2</v>
      </c>
      <c r="E43" s="142">
        <v>244722.40085000038</v>
      </c>
      <c r="F43" s="143">
        <v>82983.802883333206</v>
      </c>
      <c r="G43" s="144">
        <v>142606.87799999944</v>
      </c>
      <c r="H43" s="143">
        <v>56260.411000000058</v>
      </c>
      <c r="I43" s="41"/>
      <c r="J43" s="1"/>
    </row>
    <row r="44" spans="1:10" x14ac:dyDescent="0.25">
      <c r="A44" s="12"/>
      <c r="B44" s="12"/>
      <c r="C44" s="38"/>
      <c r="D44" s="91" t="s">
        <v>3</v>
      </c>
      <c r="E44" s="138">
        <v>218517.52714999972</v>
      </c>
      <c r="F44" s="139">
        <v>74063.540816666529</v>
      </c>
      <c r="G44" s="140">
        <v>125842.0069999999</v>
      </c>
      <c r="H44" s="139">
        <v>48068.677999999796</v>
      </c>
      <c r="I44" s="41"/>
      <c r="J44" s="1"/>
    </row>
    <row r="45" spans="1:10" x14ac:dyDescent="0.25">
      <c r="A45" s="12"/>
      <c r="B45" s="12"/>
      <c r="C45" s="38"/>
      <c r="D45" s="91" t="s">
        <v>4</v>
      </c>
      <c r="E45" s="138">
        <v>254140.77175000001</v>
      </c>
      <c r="F45" s="139">
        <v>85605.084916666514</v>
      </c>
      <c r="G45" s="140">
        <v>147967.19599999941</v>
      </c>
      <c r="H45" s="139">
        <v>56726.583999999435</v>
      </c>
      <c r="I45" s="41"/>
      <c r="J45" s="1"/>
    </row>
    <row r="46" spans="1:10" x14ac:dyDescent="0.25">
      <c r="A46" s="12"/>
      <c r="B46" s="12"/>
      <c r="C46" s="38"/>
      <c r="D46" s="91" t="s">
        <v>5</v>
      </c>
      <c r="E46" s="138">
        <v>235644.64118333321</v>
      </c>
      <c r="F46" s="139">
        <v>76550.755016666997</v>
      </c>
      <c r="G46" s="140">
        <v>137539.5699999994</v>
      </c>
      <c r="H46" s="139">
        <v>51324.010999999831</v>
      </c>
      <c r="I46" s="41"/>
      <c r="J46" s="1"/>
    </row>
    <row r="47" spans="1:10" x14ac:dyDescent="0.25">
      <c r="A47" s="12"/>
      <c r="B47" s="12"/>
      <c r="C47" s="38"/>
      <c r="D47" s="91" t="s">
        <v>6</v>
      </c>
      <c r="E47" s="138">
        <v>248124.44793333387</v>
      </c>
      <c r="F47" s="139">
        <v>78398.151433333114</v>
      </c>
      <c r="G47" s="140">
        <v>146262.21799999932</v>
      </c>
      <c r="H47" s="139">
        <v>52008.724999999991</v>
      </c>
      <c r="I47" s="41"/>
      <c r="J47" s="1"/>
    </row>
    <row r="48" spans="1:10" x14ac:dyDescent="0.25">
      <c r="A48" s="12"/>
      <c r="B48" s="12"/>
      <c r="C48" s="38"/>
      <c r="D48" s="91" t="s">
        <v>7</v>
      </c>
      <c r="E48" s="138">
        <v>241250.0377499997</v>
      </c>
      <c r="F48" s="139">
        <v>76261.750900000014</v>
      </c>
      <c r="G48" s="140">
        <v>157596.2019999999</v>
      </c>
      <c r="H48" s="139">
        <v>50321.272999999943</v>
      </c>
      <c r="I48" s="41"/>
      <c r="J48" s="1"/>
    </row>
    <row r="49" spans="1:10" x14ac:dyDescent="0.25">
      <c r="A49" s="12"/>
      <c r="B49" s="12"/>
      <c r="C49" s="38"/>
      <c r="D49" s="91" t="s">
        <v>8</v>
      </c>
      <c r="E49" s="138">
        <v>239441.84984999979</v>
      </c>
      <c r="F49" s="139">
        <v>74221.162483333566</v>
      </c>
      <c r="G49" s="140">
        <v>138474.98999999912</v>
      </c>
      <c r="H49" s="139">
        <v>49054.732999999178</v>
      </c>
      <c r="I49" s="41"/>
      <c r="J49" s="1"/>
    </row>
    <row r="50" spans="1:10" x14ac:dyDescent="0.25">
      <c r="A50" s="12"/>
      <c r="B50" s="12"/>
      <c r="C50" s="38"/>
      <c r="D50" s="91" t="s">
        <v>9</v>
      </c>
      <c r="E50" s="138">
        <v>245949.99126666677</v>
      </c>
      <c r="F50" s="139">
        <v>79048.671266666774</v>
      </c>
      <c r="G50" s="140">
        <v>142486.54899999898</v>
      </c>
      <c r="H50" s="139">
        <v>53010.538999999051</v>
      </c>
      <c r="I50" s="41"/>
      <c r="J50" s="1"/>
    </row>
    <row r="51" spans="1:10" x14ac:dyDescent="0.25">
      <c r="A51" s="12"/>
      <c r="B51" s="12"/>
      <c r="C51" s="38"/>
      <c r="D51" s="91" t="s">
        <v>10</v>
      </c>
      <c r="E51" s="138">
        <v>220511.43058333371</v>
      </c>
      <c r="F51" s="139">
        <v>66202.652683333319</v>
      </c>
      <c r="G51" s="140">
        <v>129213.75999999959</v>
      </c>
      <c r="H51" s="139">
        <v>46117.354999999028</v>
      </c>
      <c r="I51" s="41"/>
      <c r="J51" s="1"/>
    </row>
    <row r="52" spans="1:10" x14ac:dyDescent="0.25">
      <c r="A52" s="12"/>
      <c r="B52" s="12"/>
      <c r="C52" s="38"/>
      <c r="D52" s="91" t="s">
        <v>11</v>
      </c>
      <c r="E52" s="138">
        <v>251182.29365000059</v>
      </c>
      <c r="F52" s="139">
        <v>80285.687633333204</v>
      </c>
      <c r="G52" s="140">
        <v>145415.18899999879</v>
      </c>
      <c r="H52" s="139">
        <v>54493.953000000074</v>
      </c>
      <c r="I52" s="41"/>
      <c r="J52" s="1"/>
    </row>
    <row r="53" spans="1:10" x14ac:dyDescent="0.25">
      <c r="A53" s="12"/>
      <c r="B53" s="12"/>
      <c r="C53" s="38"/>
      <c r="D53" s="91" t="s">
        <v>12</v>
      </c>
      <c r="E53" s="138">
        <v>234353.45006666673</v>
      </c>
      <c r="F53" s="139">
        <v>76408.071216666678</v>
      </c>
      <c r="G53" s="140">
        <v>134571.04499999888</v>
      </c>
      <c r="H53" s="139">
        <v>51623.619000000108</v>
      </c>
      <c r="I53" s="41"/>
      <c r="J53" s="1"/>
    </row>
    <row r="54" spans="1:10" x14ac:dyDescent="0.25">
      <c r="A54" s="12"/>
      <c r="B54" s="12"/>
      <c r="C54" s="38"/>
      <c r="D54" s="91" t="s">
        <v>13</v>
      </c>
      <c r="E54" s="138">
        <v>243875.98693333304</v>
      </c>
      <c r="F54" s="139">
        <v>73839.046150000038</v>
      </c>
      <c r="G54" s="140">
        <v>141013.0919999989</v>
      </c>
      <c r="H54" s="139">
        <v>50812.545000000166</v>
      </c>
      <c r="I54" s="41"/>
      <c r="J54" s="1"/>
    </row>
    <row r="55" spans="1:10" ht="13" thickBot="1" x14ac:dyDescent="0.3">
      <c r="A55" s="12"/>
      <c r="B55" s="12"/>
      <c r="C55" s="39" t="s">
        <v>45</v>
      </c>
      <c r="D55" s="90"/>
      <c r="E55" s="146">
        <f>SUM(E43:E54)</f>
        <v>2877714.8289666674</v>
      </c>
      <c r="F55" s="147">
        <f>SUM(F43:F54)</f>
        <v>923868.3774</v>
      </c>
      <c r="G55" s="146">
        <f>SUM(G43:G54)</f>
        <v>1688988.6959999916</v>
      </c>
      <c r="H55" s="148">
        <f>SUM(H43:H54)</f>
        <v>619822.42599999672</v>
      </c>
      <c r="I55" s="41"/>
      <c r="J55" s="1"/>
    </row>
    <row r="56" spans="1:10" x14ac:dyDescent="0.25">
      <c r="A56" s="12"/>
      <c r="B56" s="12"/>
      <c r="C56" s="38">
        <v>2013</v>
      </c>
      <c r="D56" s="91" t="s">
        <v>2</v>
      </c>
      <c r="E56" s="142">
        <v>243431.60031666703</v>
      </c>
      <c r="F56" s="143">
        <v>75918.251800000216</v>
      </c>
      <c r="G56" s="142">
        <v>134079.44999999888</v>
      </c>
      <c r="H56" s="143">
        <v>48737.041999999208</v>
      </c>
      <c r="I56" s="41"/>
      <c r="J56" s="1"/>
    </row>
    <row r="57" spans="1:10" x14ac:dyDescent="0.25">
      <c r="A57" s="12"/>
      <c r="B57" s="12"/>
      <c r="C57" s="38"/>
      <c r="D57" s="91" t="s">
        <v>3</v>
      </c>
      <c r="E57" s="138">
        <v>208367.41650000031</v>
      </c>
      <c r="F57" s="139">
        <v>62435.862566666743</v>
      </c>
      <c r="G57" s="138">
        <v>114340.86499999922</v>
      </c>
      <c r="H57" s="139">
        <v>40148.100000000013</v>
      </c>
      <c r="I57" s="41"/>
      <c r="J57" s="1"/>
    </row>
    <row r="58" spans="1:10" x14ac:dyDescent="0.25">
      <c r="A58" s="12"/>
      <c r="B58" s="12"/>
      <c r="C58" s="38"/>
      <c r="D58" s="91" t="s">
        <v>4</v>
      </c>
      <c r="E58" s="138">
        <v>232976.85173333329</v>
      </c>
      <c r="F58" s="139">
        <v>70668.104966666564</v>
      </c>
      <c r="G58" s="138">
        <v>130746.67599999887</v>
      </c>
      <c r="H58" s="139">
        <v>46823.065999999679</v>
      </c>
      <c r="I58" s="41"/>
      <c r="J58" s="1"/>
    </row>
    <row r="59" spans="1:10" x14ac:dyDescent="0.25">
      <c r="A59" s="12"/>
      <c r="B59" s="12"/>
      <c r="C59" s="38"/>
      <c r="D59" s="91" t="s">
        <v>5</v>
      </c>
      <c r="E59" s="138">
        <v>227612.37796666721</v>
      </c>
      <c r="F59" s="139">
        <v>73047.071116666601</v>
      </c>
      <c r="G59" s="138">
        <v>127076.8639999993</v>
      </c>
      <c r="H59" s="139">
        <v>48244.582999999591</v>
      </c>
      <c r="I59" s="41"/>
      <c r="J59" s="1"/>
    </row>
    <row r="60" spans="1:10" x14ac:dyDescent="0.25">
      <c r="A60" s="12"/>
      <c r="B60" s="12"/>
      <c r="C60" s="38"/>
      <c r="D60" s="91" t="s">
        <v>6</v>
      </c>
      <c r="E60" s="138">
        <v>229933.4594000002</v>
      </c>
      <c r="F60" s="139">
        <v>70524.886416666588</v>
      </c>
      <c r="G60" s="138">
        <v>129377.42799999907</v>
      </c>
      <c r="H60" s="139">
        <v>47542.120999999897</v>
      </c>
      <c r="I60" s="41"/>
      <c r="J60" s="1"/>
    </row>
    <row r="61" spans="1:10" x14ac:dyDescent="0.25">
      <c r="A61" s="12"/>
      <c r="B61" s="12"/>
      <c r="C61" s="38"/>
      <c r="D61" s="91" t="s">
        <v>7</v>
      </c>
      <c r="E61" s="138">
        <v>217109.5080666673</v>
      </c>
      <c r="F61" s="139">
        <v>67069.676966666564</v>
      </c>
      <c r="G61" s="138">
        <v>121742.07699999973</v>
      </c>
      <c r="H61" s="139">
        <v>45993.564000000188</v>
      </c>
      <c r="I61" s="41"/>
      <c r="J61" s="1"/>
    </row>
    <row r="62" spans="1:10" x14ac:dyDescent="0.25">
      <c r="A62" s="12"/>
      <c r="B62" s="12"/>
      <c r="C62" s="38"/>
      <c r="D62" s="91" t="s">
        <v>8</v>
      </c>
      <c r="E62" s="138">
        <v>226110.05096666701</v>
      </c>
      <c r="F62" s="139">
        <v>69817.408566666476</v>
      </c>
      <c r="G62" s="138">
        <v>125269.57300000025</v>
      </c>
      <c r="H62" s="139">
        <v>47840.349999999096</v>
      </c>
      <c r="I62" s="41"/>
      <c r="J62" s="1"/>
    </row>
    <row r="63" spans="1:10" x14ac:dyDescent="0.25">
      <c r="A63" s="12"/>
      <c r="B63" s="12"/>
      <c r="C63" s="38"/>
      <c r="D63" s="91" t="s">
        <v>9</v>
      </c>
      <c r="E63" s="138">
        <v>224044.12354999973</v>
      </c>
      <c r="F63" s="139">
        <v>69003.112050000127</v>
      </c>
      <c r="G63" s="138">
        <v>124890.19099999918</v>
      </c>
      <c r="H63" s="139">
        <v>47545.878999999746</v>
      </c>
      <c r="I63" s="41"/>
      <c r="J63" s="1"/>
    </row>
    <row r="64" spans="1:10" x14ac:dyDescent="0.25">
      <c r="A64" s="12"/>
      <c r="B64" s="12"/>
      <c r="C64" s="38"/>
      <c r="D64" s="91" t="s">
        <v>10</v>
      </c>
      <c r="E64" s="138">
        <v>202629.07100000046</v>
      </c>
      <c r="F64" s="139">
        <v>60997.390250000171</v>
      </c>
      <c r="G64" s="138">
        <v>114214.78199999983</v>
      </c>
      <c r="H64" s="139">
        <v>42698.928999999531</v>
      </c>
      <c r="I64" s="41"/>
      <c r="J64" s="1"/>
    </row>
    <row r="65" spans="1:10" x14ac:dyDescent="0.25">
      <c r="A65" s="12"/>
      <c r="B65" s="12"/>
      <c r="C65" s="38"/>
      <c r="D65" s="91" t="s">
        <v>11</v>
      </c>
      <c r="E65" s="138">
        <v>223027.55908333353</v>
      </c>
      <c r="F65" s="139">
        <v>72977.807066666748</v>
      </c>
      <c r="G65" s="138">
        <v>124414.3229999992</v>
      </c>
      <c r="H65" s="139">
        <v>50244.176999999116</v>
      </c>
      <c r="I65" s="41"/>
      <c r="J65" s="1"/>
    </row>
    <row r="66" spans="1:10" x14ac:dyDescent="0.25">
      <c r="A66" s="12"/>
      <c r="B66" s="12"/>
      <c r="C66" s="38"/>
      <c r="D66" s="91" t="s">
        <v>12</v>
      </c>
      <c r="E66" s="138">
        <v>214831.51646666753</v>
      </c>
      <c r="F66" s="139">
        <v>69030.973599999779</v>
      </c>
      <c r="G66" s="138">
        <v>119535.97099999915</v>
      </c>
      <c r="H66" s="139">
        <v>47764.981999999422</v>
      </c>
      <c r="I66" s="41"/>
      <c r="J66" s="1"/>
    </row>
    <row r="67" spans="1:10" x14ac:dyDescent="0.25">
      <c r="A67" s="12"/>
      <c r="B67" s="12"/>
      <c r="C67" s="38"/>
      <c r="D67" s="91" t="s">
        <v>13</v>
      </c>
      <c r="E67" s="138">
        <v>227799.22143333417</v>
      </c>
      <c r="F67" s="139">
        <v>69198.765966666411</v>
      </c>
      <c r="G67" s="138">
        <v>128668.10899999925</v>
      </c>
      <c r="H67" s="139">
        <v>48552.318999999632</v>
      </c>
      <c r="I67" s="41"/>
      <c r="J67" s="1"/>
    </row>
    <row r="68" spans="1:10" ht="13" thickBot="1" x14ac:dyDescent="0.3">
      <c r="A68" s="12"/>
      <c r="B68" s="12"/>
      <c r="C68" s="60" t="s">
        <v>46</v>
      </c>
      <c r="D68" s="90"/>
      <c r="E68" s="116">
        <f>SUM(E56:E67)</f>
        <v>2677872.7564833374</v>
      </c>
      <c r="F68" s="117">
        <f>SUM(F56:F67)</f>
        <v>830689.31133333314</v>
      </c>
      <c r="G68" s="116">
        <f>SUM(G56:G67)</f>
        <v>1494356.3089999917</v>
      </c>
      <c r="H68" s="117">
        <f>SUM(H56:H67)</f>
        <v>562135.11199999519</v>
      </c>
      <c r="I68" s="41"/>
      <c r="J68" s="1"/>
    </row>
    <row r="69" spans="1:10" x14ac:dyDescent="0.25">
      <c r="A69" s="12"/>
      <c r="B69" s="12"/>
      <c r="C69" s="40">
        <v>2014</v>
      </c>
      <c r="D69" s="95" t="s">
        <v>2</v>
      </c>
      <c r="E69" s="142">
        <v>225437.34139999954</v>
      </c>
      <c r="F69" s="144">
        <v>68867.673783333274</v>
      </c>
      <c r="G69" s="142">
        <v>120195.36099999948</v>
      </c>
      <c r="H69" s="143">
        <v>45367.007999999259</v>
      </c>
      <c r="I69" s="41"/>
      <c r="J69" s="1"/>
    </row>
    <row r="70" spans="1:10" x14ac:dyDescent="0.25">
      <c r="A70" s="12"/>
      <c r="B70" s="12"/>
      <c r="C70" s="38"/>
      <c r="D70" s="91" t="s">
        <v>3</v>
      </c>
      <c r="E70" s="138">
        <v>193651.06813333373</v>
      </c>
      <c r="F70" s="140">
        <v>58432.986683333271</v>
      </c>
      <c r="G70" s="138">
        <v>103332.00499999871</v>
      </c>
      <c r="H70" s="139">
        <v>38575.343999999997</v>
      </c>
      <c r="I70" s="41"/>
      <c r="J70" s="1"/>
    </row>
    <row r="71" spans="1:10" x14ac:dyDescent="0.25">
      <c r="A71" s="12"/>
      <c r="B71" s="12"/>
      <c r="C71" s="38"/>
      <c r="D71" s="91" t="s">
        <v>4</v>
      </c>
      <c r="E71" s="138">
        <v>225894.01144999967</v>
      </c>
      <c r="F71" s="140">
        <v>72563.706166666365</v>
      </c>
      <c r="G71" s="138">
        <v>121517.3949999999</v>
      </c>
      <c r="H71" s="139">
        <v>50346.540999999292</v>
      </c>
      <c r="I71" s="41"/>
      <c r="J71" s="1"/>
    </row>
    <row r="72" spans="1:10" x14ac:dyDescent="0.25">
      <c r="A72" s="12"/>
      <c r="B72" s="12"/>
      <c r="C72" s="38"/>
      <c r="D72" s="91" t="s">
        <v>5</v>
      </c>
      <c r="E72" s="138">
        <v>220441.56968333421</v>
      </c>
      <c r="F72" s="140">
        <v>73648.316199999812</v>
      </c>
      <c r="G72" s="138">
        <v>118000.71899999956</v>
      </c>
      <c r="H72" s="139">
        <v>52182.045999999144</v>
      </c>
      <c r="I72" s="41"/>
      <c r="J72" s="1"/>
    </row>
    <row r="73" spans="1:10" x14ac:dyDescent="0.25">
      <c r="A73" s="12"/>
      <c r="B73" s="12"/>
      <c r="C73" s="38"/>
      <c r="D73" s="91" t="s">
        <v>6</v>
      </c>
      <c r="E73" s="138">
        <v>218900.56505000044</v>
      </c>
      <c r="F73" s="140">
        <v>74564.452033333335</v>
      </c>
      <c r="G73" s="138">
        <v>118719.02599999985</v>
      </c>
      <c r="H73" s="139">
        <v>55684.162999999149</v>
      </c>
      <c r="I73" s="41"/>
      <c r="J73" s="1"/>
    </row>
    <row r="74" spans="1:10" x14ac:dyDescent="0.25">
      <c r="A74" s="12"/>
      <c r="B74" s="12"/>
      <c r="C74" s="38"/>
      <c r="D74" s="91" t="s">
        <v>7</v>
      </c>
      <c r="E74" s="138">
        <v>212427.12941666733</v>
      </c>
      <c r="F74" s="140">
        <v>78978.406283333286</v>
      </c>
      <c r="G74" s="138">
        <v>115708.30299999885</v>
      </c>
      <c r="H74" s="139">
        <v>61722.808999999179</v>
      </c>
      <c r="I74" s="41"/>
      <c r="J74" s="1"/>
    </row>
    <row r="75" spans="1:10" x14ac:dyDescent="0.25">
      <c r="C75" s="38"/>
      <c r="D75" s="91" t="s">
        <v>8</v>
      </c>
      <c r="E75" s="138">
        <v>217671.30321666686</v>
      </c>
      <c r="F75" s="140">
        <v>87348.26813333352</v>
      </c>
      <c r="G75" s="138">
        <v>117441.56799999901</v>
      </c>
      <c r="H75" s="139">
        <v>64994.457999999162</v>
      </c>
    </row>
    <row r="76" spans="1:10" x14ac:dyDescent="0.25">
      <c r="C76" s="38"/>
      <c r="D76" s="91" t="s">
        <v>9</v>
      </c>
      <c r="E76" s="138">
        <v>213051.73891666654</v>
      </c>
      <c r="F76" s="140">
        <v>88756.694883333606</v>
      </c>
      <c r="G76" s="138">
        <v>116082.85299999862</v>
      </c>
      <c r="H76" s="139">
        <v>65227.734999999833</v>
      </c>
    </row>
    <row r="77" spans="1:10" x14ac:dyDescent="0.25">
      <c r="C77" s="38"/>
      <c r="D77" s="91" t="s">
        <v>10</v>
      </c>
      <c r="E77" s="138">
        <v>201405.49773333326</v>
      </c>
      <c r="F77" s="140">
        <v>87369.270816666802</v>
      </c>
      <c r="G77" s="138">
        <v>109733.92199999923</v>
      </c>
      <c r="H77" s="139">
        <v>64210.291999999659</v>
      </c>
    </row>
    <row r="78" spans="1:10" x14ac:dyDescent="0.25">
      <c r="C78" s="38"/>
      <c r="D78" s="91" t="s">
        <v>11</v>
      </c>
      <c r="E78" s="138">
        <v>219348.8610000005</v>
      </c>
      <c r="F78" s="140">
        <v>98745.215116666717</v>
      </c>
      <c r="G78" s="138">
        <v>116279.02799999915</v>
      </c>
      <c r="H78" s="139">
        <v>72221.601999999097</v>
      </c>
    </row>
    <row r="79" spans="1:10" x14ac:dyDescent="0.25">
      <c r="C79" s="38"/>
      <c r="D79" s="91" t="s">
        <v>12</v>
      </c>
      <c r="E79" s="138">
        <v>212060.34406666557</v>
      </c>
      <c r="F79" s="140">
        <v>95108.535683333263</v>
      </c>
      <c r="G79" s="138">
        <v>110824.26399999956</v>
      </c>
      <c r="H79" s="139">
        <v>69563.405999998766</v>
      </c>
    </row>
    <row r="80" spans="1:10" x14ac:dyDescent="0.25">
      <c r="C80" s="38"/>
      <c r="D80" s="91" t="s">
        <v>13</v>
      </c>
      <c r="E80" s="138">
        <v>220941.81946666667</v>
      </c>
      <c r="F80" s="140">
        <v>101494.70933333359</v>
      </c>
      <c r="G80" s="138">
        <v>119945.25799999907</v>
      </c>
      <c r="H80" s="139">
        <v>76422.334999999483</v>
      </c>
    </row>
    <row r="81" spans="1:23" ht="13" thickBot="1" x14ac:dyDescent="0.3">
      <c r="A81" s="12"/>
      <c r="B81" s="12"/>
      <c r="C81" s="39" t="s">
        <v>48</v>
      </c>
      <c r="D81" s="90"/>
      <c r="E81" s="149">
        <f>+SUM(E69:E80)</f>
        <v>2581231.2495333343</v>
      </c>
      <c r="F81" s="150">
        <f t="shared" ref="F81:H81" si="0">+SUM(F69:F80)</f>
        <v>985878.23511666688</v>
      </c>
      <c r="G81" s="149">
        <f t="shared" si="0"/>
        <v>1387779.701999991</v>
      </c>
      <c r="H81" s="151">
        <f t="shared" si="0"/>
        <v>716517.73899999203</v>
      </c>
      <c r="I81" s="41"/>
      <c r="J81" s="1"/>
      <c r="W81" s="8"/>
    </row>
    <row r="82" spans="1:23" x14ac:dyDescent="0.25">
      <c r="A82" s="12"/>
      <c r="B82" s="12"/>
      <c r="C82" s="40">
        <v>2015</v>
      </c>
      <c r="D82" s="95" t="s">
        <v>2</v>
      </c>
      <c r="E82" s="142">
        <v>216937.76138333298</v>
      </c>
      <c r="F82" s="144">
        <v>101674.23633333333</v>
      </c>
      <c r="G82" s="142">
        <v>112457.80599999829</v>
      </c>
      <c r="H82" s="143">
        <v>75584.97999999988</v>
      </c>
      <c r="I82" s="41"/>
      <c r="J82" s="1"/>
      <c r="W82" s="8"/>
    </row>
    <row r="83" spans="1:23" x14ac:dyDescent="0.25">
      <c r="A83" s="12"/>
      <c r="B83" s="12"/>
      <c r="C83" s="38"/>
      <c r="D83" s="91" t="s">
        <v>3</v>
      </c>
      <c r="E83" s="138">
        <v>195555.97759999937</v>
      </c>
      <c r="F83" s="140">
        <v>92133.449350000024</v>
      </c>
      <c r="G83" s="138">
        <v>101599.14099999869</v>
      </c>
      <c r="H83" s="139">
        <v>68212.113999999885</v>
      </c>
      <c r="I83" s="41"/>
      <c r="J83" s="1"/>
      <c r="W83" s="8"/>
    </row>
    <row r="84" spans="1:23" x14ac:dyDescent="0.25">
      <c r="A84" s="12"/>
      <c r="B84" s="12"/>
      <c r="C84" s="38"/>
      <c r="D84" s="91" t="s">
        <v>4</v>
      </c>
      <c r="E84" s="138">
        <v>237774.12446666585</v>
      </c>
      <c r="F84" s="140">
        <v>113477.19493333326</v>
      </c>
      <c r="G84" s="138">
        <v>122080.3409999991</v>
      </c>
      <c r="H84" s="139">
        <v>82458.227000000101</v>
      </c>
      <c r="I84" s="41"/>
      <c r="J84" s="1"/>
      <c r="W84" s="8"/>
    </row>
    <row r="85" spans="1:23" x14ac:dyDescent="0.25">
      <c r="A85" s="12"/>
      <c r="B85" s="12"/>
      <c r="C85" s="38"/>
      <c r="D85" s="91" t="s">
        <v>5</v>
      </c>
      <c r="E85" s="138">
        <v>221591.19006666692</v>
      </c>
      <c r="F85" s="140">
        <v>110544.77043333303</v>
      </c>
      <c r="G85" s="138">
        <v>113450.51899999916</v>
      </c>
      <c r="H85" s="139">
        <v>81674.726000000024</v>
      </c>
      <c r="I85" s="41"/>
      <c r="J85" s="1"/>
      <c r="W85" s="8"/>
    </row>
    <row r="86" spans="1:23" x14ac:dyDescent="0.25">
      <c r="A86" s="12"/>
      <c r="B86" s="12"/>
      <c r="C86" s="38"/>
      <c r="D86" s="91" t="s">
        <v>6</v>
      </c>
      <c r="E86" s="138">
        <v>212838.77470000007</v>
      </c>
      <c r="F86" s="140">
        <v>106929.85379999956</v>
      </c>
      <c r="G86" s="138">
        <v>111515.08499999967</v>
      </c>
      <c r="H86" s="139">
        <v>80199.531999999803</v>
      </c>
      <c r="I86" s="41"/>
      <c r="J86" s="1"/>
      <c r="W86" s="8"/>
    </row>
    <row r="87" spans="1:23" x14ac:dyDescent="0.25">
      <c r="A87" s="12"/>
      <c r="B87" s="12"/>
      <c r="C87" s="38"/>
      <c r="D87" s="91" t="s">
        <v>7</v>
      </c>
      <c r="E87" s="138">
        <v>212438.35575000002</v>
      </c>
      <c r="F87" s="140">
        <v>111520.55723333317</v>
      </c>
      <c r="G87" s="138">
        <v>111962.5969999995</v>
      </c>
      <c r="H87" s="139">
        <v>84732.16799999983</v>
      </c>
      <c r="I87" s="41"/>
      <c r="J87" s="1"/>
      <c r="W87" s="8"/>
    </row>
    <row r="88" spans="1:23" x14ac:dyDescent="0.25">
      <c r="A88" s="12"/>
      <c r="B88" s="12"/>
      <c r="C88" s="38"/>
      <c r="D88" s="91" t="s">
        <v>8</v>
      </c>
      <c r="E88" s="138">
        <v>223591.77229999946</v>
      </c>
      <c r="F88" s="140">
        <v>116984.56268333344</v>
      </c>
      <c r="G88" s="138">
        <v>116215.77500000001</v>
      </c>
      <c r="H88" s="139">
        <v>88371.38999999997</v>
      </c>
      <c r="I88" s="41"/>
      <c r="J88" s="1"/>
      <c r="W88" s="8"/>
    </row>
    <row r="89" spans="1:23" x14ac:dyDescent="0.25">
      <c r="A89" s="12"/>
      <c r="B89" s="12"/>
      <c r="C89" s="38"/>
      <c r="D89" s="91" t="s">
        <v>9</v>
      </c>
      <c r="E89" s="138">
        <v>232997.56920000003</v>
      </c>
      <c r="F89" s="140">
        <v>119294.96298333343</v>
      </c>
      <c r="G89" s="138">
        <v>120023.60499999959</v>
      </c>
      <c r="H89" s="139">
        <v>89280.279999999475</v>
      </c>
      <c r="I89" s="41"/>
      <c r="J89" s="1"/>
      <c r="W89" s="8"/>
    </row>
    <row r="90" spans="1:23" x14ac:dyDescent="0.25">
      <c r="A90" s="12"/>
      <c r="B90" s="12"/>
      <c r="C90" s="38"/>
      <c r="D90" s="91" t="s">
        <v>10</v>
      </c>
      <c r="E90" s="138">
        <v>223702.60419999965</v>
      </c>
      <c r="F90" s="140">
        <v>116151.70431666635</v>
      </c>
      <c r="G90" s="138">
        <v>115028.67699999949</v>
      </c>
      <c r="H90" s="139">
        <v>85878.588999999207</v>
      </c>
      <c r="I90" s="41"/>
      <c r="J90" s="1"/>
      <c r="W90" s="8"/>
    </row>
    <row r="91" spans="1:23" x14ac:dyDescent="0.25">
      <c r="A91" s="12"/>
      <c r="B91" s="12"/>
      <c r="C91" s="38"/>
      <c r="D91" s="91" t="s">
        <v>11</v>
      </c>
      <c r="E91" s="138">
        <v>227309.45624999973</v>
      </c>
      <c r="F91" s="140">
        <v>120084.18491666715</v>
      </c>
      <c r="G91" s="138">
        <v>117039.88899999853</v>
      </c>
      <c r="H91" s="139">
        <v>91517.328999998528</v>
      </c>
      <c r="I91" s="41"/>
      <c r="J91" s="1"/>
      <c r="W91" s="8"/>
    </row>
    <row r="92" spans="1:23" x14ac:dyDescent="0.25">
      <c r="A92" s="12"/>
      <c r="B92" s="12"/>
      <c r="C92" s="38"/>
      <c r="D92" s="91" t="s">
        <v>12</v>
      </c>
      <c r="E92" s="138">
        <v>224489.77788333394</v>
      </c>
      <c r="F92" s="140">
        <v>123552.51785000013</v>
      </c>
      <c r="G92" s="138">
        <v>114515.1469999993</v>
      </c>
      <c r="H92" s="139">
        <v>94008.588999999047</v>
      </c>
      <c r="I92" s="41"/>
      <c r="J92" s="1"/>
      <c r="W92" s="8"/>
    </row>
    <row r="93" spans="1:23" x14ac:dyDescent="0.25">
      <c r="A93" s="12"/>
      <c r="B93" s="12"/>
      <c r="C93" s="38"/>
      <c r="D93" s="91" t="s">
        <v>13</v>
      </c>
      <c r="E93" s="138">
        <v>236775.38166666581</v>
      </c>
      <c r="F93" s="140">
        <v>121357.62896666698</v>
      </c>
      <c r="G93" s="138">
        <v>122477.74099999946</v>
      </c>
      <c r="H93" s="139">
        <v>92114.466999999757</v>
      </c>
      <c r="I93" s="41"/>
      <c r="J93" s="1"/>
      <c r="W93" s="8"/>
    </row>
    <row r="94" spans="1:23" ht="13" thickBot="1" x14ac:dyDescent="0.3">
      <c r="A94" s="12"/>
      <c r="B94" s="12"/>
      <c r="C94" s="39" t="s">
        <v>66</v>
      </c>
      <c r="D94" s="90"/>
      <c r="E94" s="149">
        <f>+SUM(E82:E93)</f>
        <v>2666002.745466664</v>
      </c>
      <c r="F94" s="150">
        <f t="shared" ref="F94:H94" si="1">+SUM(F82:F93)</f>
        <v>1353705.6237999997</v>
      </c>
      <c r="G94" s="149">
        <f t="shared" si="1"/>
        <v>1378366.3229999905</v>
      </c>
      <c r="H94" s="151">
        <f t="shared" si="1"/>
        <v>1014032.3909999954</v>
      </c>
      <c r="I94" s="41"/>
      <c r="J94" s="1"/>
      <c r="W94" s="8"/>
    </row>
    <row r="95" spans="1:23" x14ac:dyDescent="0.25">
      <c r="A95" s="12"/>
      <c r="B95" s="12"/>
      <c r="C95" s="40">
        <v>2016</v>
      </c>
      <c r="D95" s="95" t="s">
        <v>2</v>
      </c>
      <c r="E95" s="142">
        <v>234178.38550000024</v>
      </c>
      <c r="F95" s="144">
        <v>118264.67808333339</v>
      </c>
      <c r="G95" s="142">
        <v>116129.93499999889</v>
      </c>
      <c r="H95" s="143">
        <v>90567.918999999543</v>
      </c>
      <c r="I95" s="41"/>
      <c r="J95" s="1"/>
      <c r="W95" s="8"/>
    </row>
    <row r="96" spans="1:23" x14ac:dyDescent="0.25">
      <c r="A96" s="12"/>
      <c r="B96" s="12"/>
      <c r="C96" s="38"/>
      <c r="D96" s="91" t="s">
        <v>3</v>
      </c>
      <c r="E96" s="138">
        <v>219968.20416666646</v>
      </c>
      <c r="F96" s="140">
        <v>113060.56461666689</v>
      </c>
      <c r="G96" s="138">
        <v>106874.27799999848</v>
      </c>
      <c r="H96" s="139">
        <v>90691.785999999862</v>
      </c>
      <c r="I96" s="41"/>
      <c r="J96" s="1"/>
      <c r="W96" s="8"/>
    </row>
    <row r="97" spans="1:23" x14ac:dyDescent="0.25">
      <c r="A97" s="12"/>
      <c r="B97" s="12"/>
      <c r="C97" s="38"/>
      <c r="D97" s="91" t="s">
        <v>4</v>
      </c>
      <c r="E97" s="138">
        <v>249180.60775000125</v>
      </c>
      <c r="F97" s="140">
        <v>132211.84826666652</v>
      </c>
      <c r="G97" s="138">
        <v>122495.03200000036</v>
      </c>
      <c r="H97" s="139">
        <v>104078.63899999972</v>
      </c>
      <c r="I97" s="41"/>
      <c r="J97" s="1"/>
      <c r="W97" s="8"/>
    </row>
    <row r="98" spans="1:23" x14ac:dyDescent="0.25">
      <c r="A98" s="12"/>
      <c r="B98" s="12"/>
      <c r="C98" s="38"/>
      <c r="D98" s="91" t="s">
        <v>5</v>
      </c>
      <c r="E98" s="138">
        <v>236447.95014999987</v>
      </c>
      <c r="F98" s="140">
        <v>127907.3570500004</v>
      </c>
      <c r="G98" s="138">
        <v>115805.65199999906</v>
      </c>
      <c r="H98" s="139">
        <v>103514.04999999893</v>
      </c>
      <c r="I98" s="41"/>
      <c r="J98" s="1"/>
      <c r="W98" s="8"/>
    </row>
    <row r="99" spans="1:23" x14ac:dyDescent="0.25">
      <c r="A99" s="12"/>
      <c r="B99" s="12"/>
      <c r="C99" s="38"/>
      <c r="D99" s="91" t="s">
        <v>6</v>
      </c>
      <c r="E99" s="138">
        <v>240982.78306666689</v>
      </c>
      <c r="F99" s="140">
        <v>132745.7259833336</v>
      </c>
      <c r="G99" s="138">
        <v>117328.22299999905</v>
      </c>
      <c r="H99" s="139">
        <v>109073.16499999953</v>
      </c>
      <c r="I99" s="41"/>
      <c r="J99" s="1"/>
      <c r="W99" s="8"/>
    </row>
    <row r="100" spans="1:23" x14ac:dyDescent="0.25">
      <c r="A100" s="12"/>
      <c r="B100" s="12"/>
      <c r="C100" s="38"/>
      <c r="D100" s="91" t="s">
        <v>7</v>
      </c>
      <c r="E100" s="138">
        <v>231784.42196666676</v>
      </c>
      <c r="F100" s="140">
        <v>127245.75904999991</v>
      </c>
      <c r="G100" s="138">
        <v>113522.59199999871</v>
      </c>
      <c r="H100" s="139">
        <v>107762.75199999918</v>
      </c>
      <c r="I100" s="41"/>
      <c r="J100" s="1"/>
      <c r="W100" s="8"/>
    </row>
    <row r="101" spans="1:23" x14ac:dyDescent="0.25">
      <c r="A101" s="12"/>
      <c r="B101" s="12"/>
      <c r="C101" s="38"/>
      <c r="D101" s="91" t="s">
        <v>8</v>
      </c>
      <c r="E101" s="138">
        <v>242518.54851666786</v>
      </c>
      <c r="F101" s="140">
        <v>129817.56068333365</v>
      </c>
      <c r="G101" s="138">
        <v>116995.69299999927</v>
      </c>
      <c r="H101" s="139">
        <v>109225.79899999994</v>
      </c>
      <c r="I101" s="41"/>
      <c r="J101" s="1"/>
      <c r="W101" s="8"/>
    </row>
    <row r="102" spans="1:23" x14ac:dyDescent="0.25">
      <c r="A102" s="12"/>
      <c r="B102" s="12"/>
      <c r="C102" s="38"/>
      <c r="D102" s="91" t="s">
        <v>9</v>
      </c>
      <c r="E102" s="138">
        <v>244453.5819333329</v>
      </c>
      <c r="F102" s="140">
        <v>139371.57166666668</v>
      </c>
      <c r="G102" s="138">
        <v>118004.78599999976</v>
      </c>
      <c r="H102" s="139">
        <v>114417.80299999914</v>
      </c>
      <c r="I102" s="41"/>
      <c r="J102" s="1"/>
      <c r="W102" s="8"/>
    </row>
    <row r="103" spans="1:23" x14ac:dyDescent="0.25">
      <c r="A103" s="12"/>
      <c r="B103" s="12"/>
      <c r="C103" s="38"/>
      <c r="D103" s="91" t="s">
        <v>10</v>
      </c>
      <c r="E103" s="138">
        <v>234202.10143333356</v>
      </c>
      <c r="F103" s="140">
        <v>133424.73761666691</v>
      </c>
      <c r="G103" s="138">
        <v>114436.32399999931</v>
      </c>
      <c r="H103" s="139">
        <v>110931.85899999969</v>
      </c>
      <c r="I103" s="41"/>
      <c r="J103" s="1"/>
      <c r="W103" s="8"/>
    </row>
    <row r="104" spans="1:23" x14ac:dyDescent="0.25">
      <c r="A104" s="12"/>
      <c r="B104" s="12"/>
      <c r="C104" s="38"/>
      <c r="D104" s="91" t="s">
        <v>11</v>
      </c>
      <c r="E104" s="138">
        <v>235515.37243333401</v>
      </c>
      <c r="F104" s="140">
        <v>133881.87491666657</v>
      </c>
      <c r="G104" s="138">
        <v>113797.52700000038</v>
      </c>
      <c r="H104" s="139">
        <v>107726.91799999961</v>
      </c>
      <c r="I104" s="41"/>
      <c r="J104" s="1"/>
      <c r="W104" s="8"/>
    </row>
    <row r="105" spans="1:23" x14ac:dyDescent="0.25">
      <c r="A105" s="12"/>
      <c r="B105" s="12"/>
      <c r="C105" s="38"/>
      <c r="D105" s="91" t="s">
        <v>12</v>
      </c>
      <c r="E105" s="138">
        <v>245248.79218333415</v>
      </c>
      <c r="F105" s="140">
        <v>140272.19543333366</v>
      </c>
      <c r="G105" s="138">
        <v>116245.71599999911</v>
      </c>
      <c r="H105" s="139">
        <v>114226.26100000013</v>
      </c>
      <c r="I105" s="41"/>
      <c r="J105" s="1"/>
      <c r="W105" s="8"/>
    </row>
    <row r="106" spans="1:23" x14ac:dyDescent="0.25">
      <c r="A106" s="12"/>
      <c r="B106" s="12"/>
      <c r="C106" s="38"/>
      <c r="D106" s="91" t="s">
        <v>13</v>
      </c>
      <c r="E106" s="138">
        <v>254411.59939999916</v>
      </c>
      <c r="F106" s="140">
        <v>138188.1366333332</v>
      </c>
      <c r="G106" s="138">
        <v>122950.00399999984</v>
      </c>
      <c r="H106" s="139">
        <v>112155.66500000028</v>
      </c>
      <c r="I106" s="41"/>
      <c r="J106" s="1"/>
      <c r="W106" s="8"/>
    </row>
    <row r="107" spans="1:23" ht="13" thickBot="1" x14ac:dyDescent="0.3">
      <c r="A107" s="12"/>
      <c r="B107" s="12"/>
      <c r="C107" s="60" t="s">
        <v>67</v>
      </c>
      <c r="D107" s="90"/>
      <c r="E107" s="149">
        <f>SUM(E95:E106)</f>
        <v>2868892.3485000031</v>
      </c>
      <c r="F107" s="150">
        <f t="shared" ref="F107:H107" si="2">SUM(F95:F106)</f>
        <v>1566392.0100000016</v>
      </c>
      <c r="G107" s="149">
        <f t="shared" si="2"/>
        <v>1394585.7619999922</v>
      </c>
      <c r="H107" s="151">
        <f t="shared" si="2"/>
        <v>1274372.6159999955</v>
      </c>
      <c r="I107" s="41"/>
      <c r="J107" s="1"/>
      <c r="W107" s="8"/>
    </row>
    <row r="108" spans="1:23" x14ac:dyDescent="0.25">
      <c r="A108" s="12"/>
      <c r="B108" s="12"/>
      <c r="C108" s="40">
        <v>2017</v>
      </c>
      <c r="D108" s="95" t="s">
        <v>2</v>
      </c>
      <c r="E108" s="142">
        <v>249808.50316666649</v>
      </c>
      <c r="F108" s="144">
        <v>135408.28378333288</v>
      </c>
      <c r="G108" s="142">
        <v>114707.14899999922</v>
      </c>
      <c r="H108" s="143">
        <v>107543.81299999896</v>
      </c>
      <c r="I108" s="41"/>
      <c r="J108" s="1"/>
      <c r="W108" s="8"/>
    </row>
    <row r="109" spans="1:23" x14ac:dyDescent="0.25">
      <c r="A109" s="12"/>
      <c r="B109" s="12"/>
      <c r="C109" s="38"/>
      <c r="D109" s="91" t="s">
        <v>3</v>
      </c>
      <c r="E109" s="138">
        <v>222353.24266666634</v>
      </c>
      <c r="F109" s="140">
        <v>116149.79968333381</v>
      </c>
      <c r="G109" s="138">
        <v>101686.58399999986</v>
      </c>
      <c r="H109" s="139">
        <v>94309.920999999289</v>
      </c>
      <c r="I109" s="41"/>
      <c r="J109" s="1"/>
      <c r="W109" s="8"/>
    </row>
    <row r="110" spans="1:23" x14ac:dyDescent="0.25">
      <c r="A110" s="12"/>
      <c r="B110" s="12"/>
      <c r="C110" s="38"/>
      <c r="D110" s="91" t="s">
        <v>4</v>
      </c>
      <c r="E110" s="138">
        <v>265515.28159999917</v>
      </c>
      <c r="F110" s="140">
        <v>143524.92856666623</v>
      </c>
      <c r="G110" s="138">
        <v>121962.72299999993</v>
      </c>
      <c r="H110" s="139">
        <v>114306.49399999932</v>
      </c>
      <c r="I110" s="41"/>
      <c r="J110" s="1"/>
      <c r="W110" s="8"/>
    </row>
    <row r="111" spans="1:23" x14ac:dyDescent="0.25">
      <c r="A111" s="12"/>
      <c r="B111" s="12"/>
      <c r="C111" s="38"/>
      <c r="D111" s="91" t="s">
        <v>5</v>
      </c>
      <c r="E111" s="138">
        <v>235118.07631666693</v>
      </c>
      <c r="F111" s="140">
        <v>125573.58385000036</v>
      </c>
      <c r="G111" s="138">
        <v>109283.05099999958</v>
      </c>
      <c r="H111" s="139">
        <v>95967.589999999444</v>
      </c>
      <c r="I111" s="41"/>
      <c r="J111" s="1"/>
      <c r="W111" s="8"/>
    </row>
    <row r="112" spans="1:23" x14ac:dyDescent="0.25">
      <c r="A112" s="12"/>
      <c r="B112" s="12"/>
      <c r="C112" s="38"/>
      <c r="D112" s="91" t="s">
        <v>6</v>
      </c>
      <c r="E112" s="138">
        <v>258570.09721666775</v>
      </c>
      <c r="F112" s="140">
        <v>145090.76970000018</v>
      </c>
      <c r="G112" s="138">
        <v>119815.53199999925</v>
      </c>
      <c r="H112" s="139">
        <v>118484.6089999993</v>
      </c>
      <c r="I112" s="41"/>
      <c r="J112" s="1"/>
      <c r="W112" s="8"/>
    </row>
    <row r="113" spans="1:23" x14ac:dyDescent="0.25">
      <c r="A113" s="12"/>
      <c r="B113" s="12"/>
      <c r="C113" s="38"/>
      <c r="D113" s="91" t="s">
        <v>7</v>
      </c>
      <c r="E113" s="138">
        <v>250687.89656666535</v>
      </c>
      <c r="F113" s="140">
        <v>139445.25059999977</v>
      </c>
      <c r="G113" s="138">
        <v>115981.56099999964</v>
      </c>
      <c r="H113" s="139">
        <v>112579.90299999925</v>
      </c>
      <c r="I113" s="41"/>
      <c r="J113" s="1"/>
      <c r="W113" s="8"/>
    </row>
    <row r="114" spans="1:23" x14ac:dyDescent="0.25">
      <c r="A114" s="12"/>
      <c r="B114" s="12"/>
      <c r="C114" s="38"/>
      <c r="D114" s="91" t="s">
        <v>8</v>
      </c>
      <c r="E114" s="138">
        <v>252514.31394999989</v>
      </c>
      <c r="F114" s="140">
        <v>139208.24091666611</v>
      </c>
      <c r="G114" s="138">
        <v>116147.16900000026</v>
      </c>
      <c r="H114" s="139">
        <v>109602.57499999979</v>
      </c>
      <c r="I114" s="41"/>
      <c r="J114" s="1"/>
      <c r="W114" s="8"/>
    </row>
    <row r="115" spans="1:23" x14ac:dyDescent="0.25">
      <c r="A115" s="12"/>
      <c r="B115" s="12"/>
      <c r="C115" s="38"/>
      <c r="D115" s="91" t="s">
        <v>9</v>
      </c>
      <c r="E115" s="138">
        <v>257378.62736666575</v>
      </c>
      <c r="F115" s="140">
        <v>146783.17695000023</v>
      </c>
      <c r="G115" s="138">
        <v>119889.40199999932</v>
      </c>
      <c r="H115" s="139">
        <v>115276.60999999949</v>
      </c>
      <c r="I115" s="41"/>
      <c r="J115" s="1"/>
      <c r="W115" s="8"/>
    </row>
    <row r="116" spans="1:23" x14ac:dyDescent="0.25">
      <c r="A116" s="12"/>
      <c r="B116" s="12"/>
      <c r="C116" s="38"/>
      <c r="D116" s="91" t="s">
        <v>10</v>
      </c>
      <c r="E116" s="138">
        <v>232816.8380500004</v>
      </c>
      <c r="F116" s="140">
        <v>129111.9583166667</v>
      </c>
      <c r="G116" s="138">
        <v>108952.14299999856</v>
      </c>
      <c r="H116" s="139">
        <v>98619.014999998806</v>
      </c>
      <c r="I116" s="41"/>
      <c r="J116" s="1"/>
      <c r="W116" s="8"/>
    </row>
    <row r="117" spans="1:23" x14ac:dyDescent="0.25">
      <c r="A117" s="12"/>
      <c r="B117" s="12"/>
      <c r="C117" s="38"/>
      <c r="D117" s="91" t="s">
        <v>11</v>
      </c>
      <c r="E117" s="138">
        <v>247172.95931666612</v>
      </c>
      <c r="F117" s="140">
        <v>137679.3437666666</v>
      </c>
      <c r="G117" s="138">
        <v>114515.50299999828</v>
      </c>
      <c r="H117" s="139">
        <v>104927.97199999962</v>
      </c>
      <c r="I117" s="41"/>
      <c r="J117" s="1"/>
      <c r="W117" s="8"/>
    </row>
    <row r="118" spans="1:23" x14ac:dyDescent="0.25">
      <c r="A118" s="12"/>
      <c r="B118" s="12"/>
      <c r="C118" s="38"/>
      <c r="D118" s="91" t="s">
        <v>12</v>
      </c>
      <c r="E118" s="138">
        <v>257880.3755666675</v>
      </c>
      <c r="F118" s="140">
        <v>141705.36926666636</v>
      </c>
      <c r="G118" s="138">
        <v>116976.98599999936</v>
      </c>
      <c r="H118" s="139">
        <v>108168.62799999923</v>
      </c>
      <c r="I118" s="41"/>
      <c r="J118" s="1"/>
      <c r="W118" s="8"/>
    </row>
    <row r="119" spans="1:23" x14ac:dyDescent="0.25">
      <c r="A119" s="12"/>
      <c r="B119" s="12"/>
      <c r="C119" s="38"/>
      <c r="D119" s="91" t="s">
        <v>13</v>
      </c>
      <c r="E119" s="138">
        <v>256589.48440000045</v>
      </c>
      <c r="F119" s="140">
        <v>133491.07356666663</v>
      </c>
      <c r="G119" s="138">
        <v>118882.94899999921</v>
      </c>
      <c r="H119" s="139">
        <v>103252.75499999941</v>
      </c>
      <c r="I119" s="41"/>
      <c r="J119" s="1"/>
      <c r="W119" s="8"/>
    </row>
    <row r="120" spans="1:23" ht="13" thickBot="1" x14ac:dyDescent="0.3">
      <c r="A120" s="12"/>
      <c r="B120" s="12"/>
      <c r="C120" s="60" t="s">
        <v>68</v>
      </c>
      <c r="D120" s="90"/>
      <c r="E120" s="149">
        <f>SUM(E108:E119)</f>
        <v>2986405.6961833322</v>
      </c>
      <c r="F120" s="150">
        <f t="shared" ref="F120:H120" si="3">SUM(F108:F119)</f>
        <v>1633171.778966666</v>
      </c>
      <c r="G120" s="149">
        <f t="shared" si="3"/>
        <v>1378800.7519999924</v>
      </c>
      <c r="H120" s="151">
        <f t="shared" si="3"/>
        <v>1283039.8849999921</v>
      </c>
      <c r="I120" s="41"/>
      <c r="J120" s="1"/>
      <c r="W120" s="8"/>
    </row>
    <row r="121" spans="1:23" x14ac:dyDescent="0.25">
      <c r="A121" s="12"/>
      <c r="B121" s="12"/>
      <c r="C121" s="40">
        <v>2018</v>
      </c>
      <c r="D121" s="95" t="s">
        <v>2</v>
      </c>
      <c r="E121" s="142">
        <v>263679.46591666632</v>
      </c>
      <c r="F121" s="144">
        <v>133645.31864999991</v>
      </c>
      <c r="G121" s="142">
        <v>115481.91599999998</v>
      </c>
      <c r="H121" s="143">
        <v>103891.83599999985</v>
      </c>
      <c r="I121" s="41"/>
      <c r="J121" s="1"/>
      <c r="W121" s="8"/>
    </row>
    <row r="122" spans="1:23" x14ac:dyDescent="0.25">
      <c r="A122" s="12"/>
      <c r="B122" s="12"/>
      <c r="C122" s="38"/>
      <c r="D122" s="91" t="s">
        <v>3</v>
      </c>
      <c r="E122" s="138">
        <v>235465.13231666715</v>
      </c>
      <c r="F122" s="140">
        <v>115059.65471666674</v>
      </c>
      <c r="G122" s="138">
        <v>101760.08500000012</v>
      </c>
      <c r="H122" s="139">
        <v>94038.564999999537</v>
      </c>
      <c r="I122" s="41"/>
      <c r="J122" s="1"/>
      <c r="W122" s="8"/>
    </row>
    <row r="123" spans="1:23" x14ac:dyDescent="0.25">
      <c r="A123" s="12"/>
      <c r="B123" s="12"/>
      <c r="C123" s="38"/>
      <c r="D123" s="91" t="s">
        <v>4</v>
      </c>
      <c r="E123" s="138">
        <v>271608.05761666683</v>
      </c>
      <c r="F123" s="140">
        <v>132259.27644999951</v>
      </c>
      <c r="G123" s="138">
        <v>119076.34999999947</v>
      </c>
      <c r="H123" s="139">
        <v>105589.21899999991</v>
      </c>
      <c r="I123" s="41"/>
      <c r="J123" s="1"/>
      <c r="W123" s="8"/>
    </row>
    <row r="124" spans="1:23" x14ac:dyDescent="0.25">
      <c r="A124" s="12"/>
      <c r="B124" s="12"/>
      <c r="C124" s="38"/>
      <c r="D124" s="91" t="s">
        <v>5</v>
      </c>
      <c r="E124" s="138">
        <v>261218.45121666713</v>
      </c>
      <c r="F124" s="140">
        <v>129015.01708333331</v>
      </c>
      <c r="G124" s="138">
        <v>113425.03599999977</v>
      </c>
      <c r="H124" s="139">
        <v>105567.73099999962</v>
      </c>
      <c r="I124" s="41"/>
      <c r="J124" s="1"/>
      <c r="W124" s="8"/>
    </row>
    <row r="125" spans="1:23" x14ac:dyDescent="0.25">
      <c r="A125" s="12"/>
      <c r="B125" s="12"/>
      <c r="C125" s="38"/>
      <c r="D125" s="91" t="s">
        <v>6</v>
      </c>
      <c r="E125" s="138">
        <v>267911.09801666677</v>
      </c>
      <c r="F125" s="140">
        <v>128839.16974999983</v>
      </c>
      <c r="G125" s="138">
        <v>116290.63399999955</v>
      </c>
      <c r="H125" s="139">
        <v>104878.3189999996</v>
      </c>
      <c r="I125" s="41"/>
      <c r="J125" s="1"/>
      <c r="W125" s="8"/>
    </row>
    <row r="126" spans="1:23" x14ac:dyDescent="0.25">
      <c r="A126" s="12"/>
      <c r="B126" s="12"/>
      <c r="C126" s="38"/>
      <c r="D126" s="91" t="s">
        <v>7</v>
      </c>
      <c r="E126" s="138">
        <v>264595.8144500007</v>
      </c>
      <c r="F126" s="140">
        <v>124958.05781666658</v>
      </c>
      <c r="G126" s="138">
        <v>114047.22099999977</v>
      </c>
      <c r="H126" s="139">
        <v>103450.72499999966</v>
      </c>
      <c r="I126" s="41"/>
      <c r="J126" s="1"/>
      <c r="W126" s="8"/>
    </row>
    <row r="127" spans="1:23" x14ac:dyDescent="0.25">
      <c r="A127" s="12"/>
      <c r="B127" s="12"/>
      <c r="C127" s="38"/>
      <c r="D127" s="91" t="s">
        <v>8</v>
      </c>
      <c r="E127" s="138">
        <v>265023.80893333326</v>
      </c>
      <c r="F127" s="140">
        <v>120054.59383333342</v>
      </c>
      <c r="G127" s="138">
        <v>111659.64499999997</v>
      </c>
      <c r="H127" s="139">
        <v>100628.51599999986</v>
      </c>
      <c r="I127" s="41"/>
      <c r="J127" s="1"/>
      <c r="W127" s="8"/>
    </row>
    <row r="128" spans="1:23" x14ac:dyDescent="0.25">
      <c r="A128" s="12"/>
      <c r="B128" s="12"/>
      <c r="C128" s="38"/>
      <c r="D128" s="91" t="s">
        <v>9</v>
      </c>
      <c r="E128" s="138">
        <v>276443.04231666552</v>
      </c>
      <c r="F128" s="140">
        <v>128181.62868333339</v>
      </c>
      <c r="G128" s="138">
        <v>117198.4249999993</v>
      </c>
      <c r="H128" s="139">
        <v>110730.46099999927</v>
      </c>
      <c r="I128" s="41"/>
      <c r="J128" s="1"/>
      <c r="W128" s="8"/>
    </row>
    <row r="129" spans="1:23" x14ac:dyDescent="0.25">
      <c r="A129" s="12"/>
      <c r="B129" s="12"/>
      <c r="C129" s="38"/>
      <c r="D129" s="91" t="s">
        <v>10</v>
      </c>
      <c r="E129" s="138">
        <v>239770.25661666639</v>
      </c>
      <c r="F129" s="140">
        <v>107690.28736666669</v>
      </c>
      <c r="G129" s="138">
        <v>101299.09599999995</v>
      </c>
      <c r="H129" s="139">
        <v>92782.082999999562</v>
      </c>
      <c r="I129" s="41"/>
      <c r="J129" s="1"/>
      <c r="W129" s="8"/>
    </row>
    <row r="130" spans="1:23" x14ac:dyDescent="0.25">
      <c r="A130" s="12"/>
      <c r="B130" s="12"/>
      <c r="C130" s="38"/>
      <c r="D130" s="91" t="s">
        <v>11</v>
      </c>
      <c r="E130" s="138">
        <v>279727.06556666741</v>
      </c>
      <c r="F130" s="140">
        <v>128556.44104999975</v>
      </c>
      <c r="G130" s="138">
        <v>114901.80699999974</v>
      </c>
      <c r="H130" s="139">
        <v>114939.15699999893</v>
      </c>
      <c r="I130" s="41"/>
      <c r="J130" s="1"/>
      <c r="W130" s="8"/>
    </row>
    <row r="131" spans="1:23" x14ac:dyDescent="0.25">
      <c r="A131" s="12"/>
      <c r="B131" s="12"/>
      <c r="C131" s="38"/>
      <c r="D131" s="91" t="s">
        <v>12</v>
      </c>
      <c r="E131" s="138">
        <v>266256.08251666639</v>
      </c>
      <c r="F131" s="140">
        <v>120867.99555000017</v>
      </c>
      <c r="G131" s="138">
        <v>108628.94999999891</v>
      </c>
      <c r="H131" s="139">
        <v>103658.19099999942</v>
      </c>
      <c r="I131" s="41"/>
      <c r="J131" s="1"/>
      <c r="W131" s="8"/>
    </row>
    <row r="132" spans="1:23" x14ac:dyDescent="0.25">
      <c r="A132" s="12"/>
      <c r="B132" s="12"/>
      <c r="C132" s="38"/>
      <c r="D132" s="91" t="s">
        <v>13</v>
      </c>
      <c r="E132" s="138">
        <v>269976.27593333391</v>
      </c>
      <c r="F132" s="140">
        <v>115942.69976666631</v>
      </c>
      <c r="G132" s="138">
        <v>111685.93999999933</v>
      </c>
      <c r="H132" s="139">
        <v>104386.67100000003</v>
      </c>
      <c r="I132" s="41"/>
      <c r="J132" s="1"/>
      <c r="W132" s="8"/>
    </row>
    <row r="133" spans="1:23" ht="13" thickBot="1" x14ac:dyDescent="0.3">
      <c r="A133" s="12"/>
      <c r="B133" s="12"/>
      <c r="C133" s="60" t="s">
        <v>74</v>
      </c>
      <c r="D133" s="90"/>
      <c r="E133" s="149">
        <f>SUM(E121:E132)</f>
        <v>3161674.5514166681</v>
      </c>
      <c r="F133" s="150">
        <f t="shared" ref="F133:H133" si="4">SUM(F121:F132)</f>
        <v>1485070.1407166657</v>
      </c>
      <c r="G133" s="149">
        <f t="shared" si="4"/>
        <v>1345455.104999996</v>
      </c>
      <c r="H133" s="151">
        <f t="shared" si="4"/>
        <v>1244541.4739999953</v>
      </c>
      <c r="I133" s="41"/>
      <c r="J133" s="1"/>
      <c r="W133" s="8"/>
    </row>
    <row r="134" spans="1:23" x14ac:dyDescent="0.25">
      <c r="A134" s="12"/>
      <c r="B134" s="12"/>
      <c r="C134" s="40">
        <v>2019</v>
      </c>
      <c r="D134" s="95" t="s">
        <v>2</v>
      </c>
      <c r="E134" s="142">
        <v>265306.66651666537</v>
      </c>
      <c r="F134" s="144">
        <v>113124.98758333288</v>
      </c>
      <c r="G134" s="142">
        <v>105336.85799999913</v>
      </c>
      <c r="H134" s="143">
        <v>101598.49299999917</v>
      </c>
      <c r="I134" s="41"/>
      <c r="J134" s="1"/>
      <c r="W134" s="8"/>
    </row>
    <row r="135" spans="1:23" x14ac:dyDescent="0.25">
      <c r="A135" s="12"/>
      <c r="B135" s="12"/>
      <c r="C135" s="38"/>
      <c r="D135" s="91" t="s">
        <v>3</v>
      </c>
      <c r="E135" s="138">
        <v>234461.66174999927</v>
      </c>
      <c r="F135" s="140">
        <v>95475.011183333554</v>
      </c>
      <c r="G135" s="138">
        <v>92785.003999999142</v>
      </c>
      <c r="H135" s="139">
        <v>88283.190999999453</v>
      </c>
      <c r="I135" s="41"/>
      <c r="J135" s="1"/>
      <c r="W135" s="8"/>
    </row>
    <row r="136" spans="1:23" x14ac:dyDescent="0.25">
      <c r="A136" s="12"/>
      <c r="B136" s="12"/>
      <c r="C136" s="38"/>
      <c r="D136" s="91" t="s">
        <v>4</v>
      </c>
      <c r="E136" s="138">
        <v>267480.46675000031</v>
      </c>
      <c r="F136" s="140">
        <v>114725.30951666685</v>
      </c>
      <c r="G136" s="138">
        <v>107392.01199999843</v>
      </c>
      <c r="H136" s="139">
        <v>106905.82099999866</v>
      </c>
      <c r="I136" s="41"/>
      <c r="J136" s="1"/>
      <c r="W136" s="8"/>
    </row>
    <row r="137" spans="1:23" x14ac:dyDescent="0.25">
      <c r="A137" s="12"/>
      <c r="B137" s="12"/>
      <c r="C137" s="38"/>
      <c r="D137" s="91" t="s">
        <v>5</v>
      </c>
      <c r="E137" s="138">
        <v>254035.42993333342</v>
      </c>
      <c r="F137" s="140">
        <v>107998.78506666647</v>
      </c>
      <c r="G137" s="138">
        <v>101402.76599999995</v>
      </c>
      <c r="H137" s="139">
        <v>100272.52299999991</v>
      </c>
      <c r="I137" s="41"/>
      <c r="J137" s="1"/>
      <c r="W137" s="8"/>
    </row>
    <row r="138" spans="1:23" x14ac:dyDescent="0.25">
      <c r="A138" s="12"/>
      <c r="B138" s="12"/>
      <c r="C138" s="38"/>
      <c r="D138" s="91" t="s">
        <v>6</v>
      </c>
      <c r="E138" s="138">
        <v>262318.87338333344</v>
      </c>
      <c r="F138" s="140">
        <v>107837.59965000008</v>
      </c>
      <c r="G138" s="138">
        <v>105378.95200000021</v>
      </c>
      <c r="H138" s="139">
        <v>99562.989000000176</v>
      </c>
      <c r="I138" s="41"/>
      <c r="J138" s="1"/>
      <c r="W138" s="8"/>
    </row>
    <row r="139" spans="1:23" x14ac:dyDescent="0.25">
      <c r="A139" s="12"/>
      <c r="B139" s="12"/>
      <c r="C139" s="38"/>
      <c r="D139" s="91" t="s">
        <v>7</v>
      </c>
      <c r="E139" s="138">
        <v>228039.99896666725</v>
      </c>
      <c r="F139" s="140">
        <v>125211.82893333325</v>
      </c>
      <c r="G139" s="138">
        <v>102542.96399999851</v>
      </c>
      <c r="H139" s="139">
        <v>96524.212999999465</v>
      </c>
      <c r="I139" s="41"/>
      <c r="J139" s="1"/>
      <c r="W139" s="8"/>
    </row>
    <row r="140" spans="1:23" x14ac:dyDescent="0.25">
      <c r="A140" s="12"/>
      <c r="B140" s="12"/>
      <c r="C140" s="38"/>
      <c r="D140" s="91" t="s">
        <v>8</v>
      </c>
      <c r="E140" s="138">
        <v>231322.43741666691</v>
      </c>
      <c r="F140" s="140">
        <v>126469.56585000006</v>
      </c>
      <c r="G140" s="138">
        <v>104502.85899999819</v>
      </c>
      <c r="H140" s="139">
        <v>97795.294999998849</v>
      </c>
      <c r="I140" s="41"/>
      <c r="J140" s="1"/>
      <c r="W140" s="8"/>
    </row>
    <row r="141" spans="1:23" x14ac:dyDescent="0.25">
      <c r="A141" s="12"/>
      <c r="B141" s="12"/>
      <c r="C141" s="38"/>
      <c r="D141" s="91" t="s">
        <v>9</v>
      </c>
      <c r="E141" s="138">
        <v>233186.29673333367</v>
      </c>
      <c r="F141" s="140">
        <v>128102.74189999999</v>
      </c>
      <c r="G141" s="138">
        <v>106045.69799999759</v>
      </c>
      <c r="H141" s="139">
        <v>98872.832999998529</v>
      </c>
      <c r="I141" s="41"/>
      <c r="J141" s="1"/>
      <c r="W141" s="8"/>
    </row>
    <row r="142" spans="1:23" x14ac:dyDescent="0.25">
      <c r="A142" s="12"/>
      <c r="B142" s="12"/>
      <c r="C142" s="38"/>
      <c r="D142" s="91" t="s">
        <v>10</v>
      </c>
      <c r="E142" s="138">
        <v>209843.01408333422</v>
      </c>
      <c r="F142" s="140">
        <v>113068.25036666672</v>
      </c>
      <c r="G142" s="138">
        <v>94761.935999999769</v>
      </c>
      <c r="H142" s="139">
        <v>87283.462999999698</v>
      </c>
      <c r="I142" s="41"/>
      <c r="J142" s="1"/>
      <c r="W142" s="8"/>
    </row>
    <row r="143" spans="1:23" x14ac:dyDescent="0.25">
      <c r="A143" s="12"/>
      <c r="B143" s="12"/>
      <c r="C143" s="38"/>
      <c r="D143" s="91" t="s">
        <v>11</v>
      </c>
      <c r="E143" s="138">
        <v>243384.27486666717</v>
      </c>
      <c r="F143" s="140">
        <v>126302.86560000048</v>
      </c>
      <c r="G143" s="138">
        <v>103560.15599999824</v>
      </c>
      <c r="H143" s="139">
        <v>82247.118999999439</v>
      </c>
      <c r="I143" s="41"/>
      <c r="J143" s="1"/>
      <c r="W143" s="8"/>
    </row>
    <row r="144" spans="1:23" x14ac:dyDescent="0.25">
      <c r="A144" s="12"/>
      <c r="B144" s="12"/>
      <c r="C144" s="38"/>
      <c r="D144" s="91" t="s">
        <v>12</v>
      </c>
      <c r="E144" s="138">
        <v>229801.42775000041</v>
      </c>
      <c r="F144" s="140">
        <v>119081.82073333315</v>
      </c>
      <c r="G144" s="138">
        <v>98339.158999999141</v>
      </c>
      <c r="H144" s="139">
        <v>80018.19899999896</v>
      </c>
      <c r="I144" s="41"/>
      <c r="J144" s="1"/>
      <c r="W144" s="8"/>
    </row>
    <row r="145" spans="1:23" x14ac:dyDescent="0.25">
      <c r="A145" s="12"/>
      <c r="B145" s="12"/>
      <c r="C145" s="38"/>
      <c r="D145" s="91" t="s">
        <v>13</v>
      </c>
      <c r="E145" s="138">
        <v>228282.26931666568</v>
      </c>
      <c r="F145" s="140">
        <v>117914.44755000024</v>
      </c>
      <c r="G145" s="138">
        <v>103242.75499999952</v>
      </c>
      <c r="H145" s="139">
        <v>82403.690999999963</v>
      </c>
      <c r="I145" s="41"/>
      <c r="J145" s="1"/>
      <c r="W145" s="8"/>
    </row>
    <row r="146" spans="1:23" ht="13" thickBot="1" x14ac:dyDescent="0.3">
      <c r="A146" s="12"/>
      <c r="B146" s="12"/>
      <c r="C146" s="60" t="s">
        <v>75</v>
      </c>
      <c r="D146" s="92"/>
      <c r="E146" s="128">
        <f>SUM(E134:E145)</f>
        <v>2887462.8174666669</v>
      </c>
      <c r="F146" s="130">
        <f t="shared" ref="F146:H146" si="5">SUM(F134:F145)</f>
        <v>1395313.2139333338</v>
      </c>
      <c r="G146" s="128">
        <f t="shared" si="5"/>
        <v>1225291.1189999876</v>
      </c>
      <c r="H146" s="129">
        <f t="shared" si="5"/>
        <v>1121767.8299999924</v>
      </c>
      <c r="I146" s="41"/>
      <c r="J146" s="1"/>
      <c r="W146" s="8"/>
    </row>
    <row r="147" spans="1:23" x14ac:dyDescent="0.25">
      <c r="A147" s="12"/>
      <c r="B147" s="12"/>
      <c r="C147" s="40">
        <v>2020</v>
      </c>
      <c r="D147" s="95" t="s">
        <v>2</v>
      </c>
      <c r="E147" s="142">
        <v>229253.11668333324</v>
      </c>
      <c r="F147" s="144">
        <v>117091.48069999977</v>
      </c>
      <c r="G147" s="142">
        <v>99331.969999999987</v>
      </c>
      <c r="H147" s="143">
        <v>82813.493999999249</v>
      </c>
      <c r="I147" s="41"/>
      <c r="J147" s="1"/>
      <c r="W147" s="8"/>
    </row>
    <row r="148" spans="1:23" x14ac:dyDescent="0.25">
      <c r="A148" s="12"/>
      <c r="B148" s="12"/>
      <c r="C148" s="38"/>
      <c r="D148" s="91" t="s">
        <v>3</v>
      </c>
      <c r="E148" s="138">
        <v>205632.26616666742</v>
      </c>
      <c r="F148" s="140">
        <v>104199.02083333407</v>
      </c>
      <c r="G148" s="138">
        <v>88956.241999997466</v>
      </c>
      <c r="H148" s="139">
        <v>74417.932999998462</v>
      </c>
      <c r="I148" s="41"/>
      <c r="J148" s="1"/>
      <c r="W148" s="8"/>
    </row>
    <row r="149" spans="1:23" x14ac:dyDescent="0.25">
      <c r="A149" s="12"/>
      <c r="B149" s="12"/>
      <c r="C149" s="38"/>
      <c r="D149" s="91" t="s">
        <v>4</v>
      </c>
      <c r="E149" s="138">
        <v>287711.94811666693</v>
      </c>
      <c r="F149" s="140">
        <v>140797.82688333315</v>
      </c>
      <c r="G149" s="138">
        <v>103702.59799999924</v>
      </c>
      <c r="H149" s="139">
        <v>79240.533999999738</v>
      </c>
      <c r="I149" s="41"/>
      <c r="J149" s="1"/>
      <c r="W149" s="8"/>
    </row>
    <row r="150" spans="1:23" x14ac:dyDescent="0.25">
      <c r="A150" s="12"/>
      <c r="B150" s="12"/>
      <c r="C150" s="38"/>
      <c r="D150" s="91" t="s">
        <v>5</v>
      </c>
      <c r="E150" s="138">
        <v>296562.10695000045</v>
      </c>
      <c r="F150" s="140">
        <v>143822.16654999976</v>
      </c>
      <c r="G150" s="138">
        <v>90127.405999999915</v>
      </c>
      <c r="H150" s="139">
        <v>66867.775999999125</v>
      </c>
      <c r="I150" s="41"/>
      <c r="J150" s="1"/>
      <c r="W150" s="8"/>
    </row>
    <row r="151" spans="1:23" x14ac:dyDescent="0.25">
      <c r="A151" s="12"/>
      <c r="B151" s="12"/>
      <c r="C151" s="38"/>
      <c r="D151" s="91" t="s">
        <v>6</v>
      </c>
      <c r="E151" s="138">
        <v>301075.26314999937</v>
      </c>
      <c r="F151" s="140">
        <v>145668.01741666716</v>
      </c>
      <c r="G151" s="138">
        <v>91862.474999998347</v>
      </c>
      <c r="H151" s="139">
        <v>69064.042999998666</v>
      </c>
      <c r="I151" s="41"/>
      <c r="J151" s="1"/>
      <c r="W151" s="8"/>
    </row>
    <row r="152" spans="1:23" x14ac:dyDescent="0.25">
      <c r="A152" s="12"/>
      <c r="B152" s="12"/>
      <c r="C152" s="38"/>
      <c r="D152" s="91" t="s">
        <v>7</v>
      </c>
      <c r="E152" s="138">
        <v>318149.65701666643</v>
      </c>
      <c r="F152" s="140">
        <v>151913.56216666588</v>
      </c>
      <c r="G152" s="138">
        <v>95304.289999998931</v>
      </c>
      <c r="H152" s="139">
        <v>70387.385999998616</v>
      </c>
      <c r="I152" s="41"/>
      <c r="J152" s="1"/>
      <c r="W152" s="8"/>
    </row>
    <row r="153" spans="1:23" x14ac:dyDescent="0.25">
      <c r="A153" s="12"/>
      <c r="B153" s="12"/>
      <c r="C153" s="38"/>
      <c r="D153" s="91" t="s">
        <v>8</v>
      </c>
      <c r="E153" s="138">
        <v>327958.92061666487</v>
      </c>
      <c r="F153" s="140">
        <v>158284.76046666727</v>
      </c>
      <c r="G153" s="138">
        <v>100548.13299999875</v>
      </c>
      <c r="H153" s="139">
        <v>75808.651999998678</v>
      </c>
      <c r="I153" s="41"/>
      <c r="J153" s="1"/>
      <c r="W153" s="8"/>
    </row>
    <row r="154" spans="1:23" x14ac:dyDescent="0.25">
      <c r="A154" s="12"/>
      <c r="B154" s="12"/>
      <c r="C154" s="38"/>
      <c r="D154" s="91" t="s">
        <v>9</v>
      </c>
      <c r="E154" s="138">
        <v>327247.43248333316</v>
      </c>
      <c r="F154" s="140">
        <v>150321.66711666679</v>
      </c>
      <c r="G154" s="138">
        <v>104467.75799999859</v>
      </c>
      <c r="H154" s="139">
        <v>75250.038999998549</v>
      </c>
      <c r="I154" s="41"/>
      <c r="J154" s="1"/>
      <c r="W154" s="8"/>
    </row>
    <row r="155" spans="1:23" x14ac:dyDescent="0.25">
      <c r="A155" s="12"/>
      <c r="B155" s="12"/>
      <c r="C155" s="38"/>
      <c r="D155" s="91" t="s">
        <v>10</v>
      </c>
      <c r="E155" s="138">
        <v>296437.78671666683</v>
      </c>
      <c r="F155" s="140">
        <v>142251.95573333334</v>
      </c>
      <c r="G155" s="138">
        <v>95618.297999998671</v>
      </c>
      <c r="H155" s="139">
        <v>72698.475999999122</v>
      </c>
      <c r="I155" s="41"/>
      <c r="J155" s="1"/>
      <c r="W155" s="8"/>
    </row>
    <row r="156" spans="1:23" x14ac:dyDescent="0.25">
      <c r="A156" s="12"/>
      <c r="B156" s="12"/>
      <c r="C156" s="38"/>
      <c r="D156" s="91" t="s">
        <v>11</v>
      </c>
      <c r="E156" s="138">
        <v>280866.07209999929</v>
      </c>
      <c r="F156" s="140">
        <v>134536.70566666653</v>
      </c>
      <c r="G156" s="138">
        <v>97279.947999999684</v>
      </c>
      <c r="H156" s="139">
        <v>73949.981000000029</v>
      </c>
      <c r="I156" s="41"/>
      <c r="J156" s="1"/>
      <c r="W156" s="8"/>
    </row>
    <row r="157" spans="1:23" x14ac:dyDescent="0.25">
      <c r="A157" s="12"/>
      <c r="B157" s="12"/>
      <c r="C157" s="38"/>
      <c r="D157" s="91" t="s">
        <v>12</v>
      </c>
      <c r="E157" s="138">
        <v>265055.52476666629</v>
      </c>
      <c r="F157" s="140">
        <v>127967.43498333311</v>
      </c>
      <c r="G157" s="138">
        <v>94983.000999999218</v>
      </c>
      <c r="H157" s="139">
        <v>73544.034999999756</v>
      </c>
      <c r="I157" s="41"/>
      <c r="J157" s="1"/>
      <c r="W157" s="8"/>
    </row>
    <row r="158" spans="1:23" x14ac:dyDescent="0.25">
      <c r="A158" s="12"/>
      <c r="B158" s="12"/>
      <c r="C158" s="38"/>
      <c r="D158" s="91" t="s">
        <v>13</v>
      </c>
      <c r="E158" s="138">
        <v>273277.2235000006</v>
      </c>
      <c r="F158" s="140">
        <v>127133.78306666654</v>
      </c>
      <c r="G158" s="138">
        <v>102139.77799999985</v>
      </c>
      <c r="H158" s="139">
        <v>73930.527000000162</v>
      </c>
      <c r="I158" s="41"/>
      <c r="J158" s="1"/>
      <c r="W158" s="8"/>
    </row>
    <row r="159" spans="1:23" ht="13" thickBot="1" x14ac:dyDescent="0.3">
      <c r="A159" s="12"/>
      <c r="B159" s="12"/>
      <c r="C159" s="60" t="s">
        <v>76</v>
      </c>
      <c r="D159" s="90"/>
      <c r="E159" s="149">
        <f>SUM(E147:E158)</f>
        <v>3409227.3182666656</v>
      </c>
      <c r="F159" s="150">
        <f t="shared" ref="F159:H159" si="6">SUM(F147:F158)</f>
        <v>1643988.3815833335</v>
      </c>
      <c r="G159" s="149">
        <f t="shared" si="6"/>
        <v>1164321.8969999887</v>
      </c>
      <c r="H159" s="151">
        <f t="shared" si="6"/>
        <v>887972.87599999015</v>
      </c>
      <c r="I159" s="41"/>
      <c r="J159" s="1"/>
      <c r="W159" s="8"/>
    </row>
    <row r="160" spans="1:23" x14ac:dyDescent="0.25">
      <c r="A160" s="12"/>
      <c r="B160" s="12"/>
      <c r="C160" s="40">
        <v>2021</v>
      </c>
      <c r="D160" s="95" t="s">
        <v>2</v>
      </c>
      <c r="E160" s="142">
        <v>267876.18726666574</v>
      </c>
      <c r="F160" s="144">
        <v>125608.96166666721</v>
      </c>
      <c r="G160" s="142">
        <v>93329.090999999375</v>
      </c>
      <c r="H160" s="143">
        <v>70405.77999999914</v>
      </c>
      <c r="I160" s="41"/>
      <c r="J160" s="1"/>
      <c r="W160" s="8"/>
    </row>
    <row r="161" spans="1:23" x14ac:dyDescent="0.25">
      <c r="A161" s="12"/>
      <c r="B161" s="12"/>
      <c r="C161" s="38"/>
      <c r="D161" s="91" t="s">
        <v>3</v>
      </c>
      <c r="E161" s="138">
        <v>238234.5057833335</v>
      </c>
      <c r="F161" s="140">
        <v>113529.5646166668</v>
      </c>
      <c r="G161" s="138">
        <v>86532.214999994336</v>
      </c>
      <c r="H161" s="139">
        <v>64904.500999999924</v>
      </c>
      <c r="I161" s="41"/>
      <c r="J161" s="1"/>
      <c r="W161" s="8"/>
    </row>
    <row r="162" spans="1:23" x14ac:dyDescent="0.25">
      <c r="A162" s="12"/>
      <c r="B162" s="12"/>
      <c r="C162" s="38"/>
      <c r="D162" s="91" t="s">
        <v>4</v>
      </c>
      <c r="E162" s="138">
        <v>287221.58734999987</v>
      </c>
      <c r="F162" s="140">
        <v>137827.09048333348</v>
      </c>
      <c r="G162" s="138">
        <v>104721.05299999904</v>
      </c>
      <c r="H162" s="139">
        <v>80018.333999999799</v>
      </c>
      <c r="I162" s="41"/>
      <c r="J162" s="1"/>
      <c r="W162" s="8"/>
    </row>
    <row r="163" spans="1:23" x14ac:dyDescent="0.25">
      <c r="A163" s="12"/>
      <c r="B163" s="12"/>
      <c r="C163" s="38"/>
      <c r="D163" s="91" t="s">
        <v>5</v>
      </c>
      <c r="E163" s="138">
        <v>306048.7631500017</v>
      </c>
      <c r="F163" s="140">
        <v>92921.300483333398</v>
      </c>
      <c r="G163" s="138">
        <v>95031.236999999877</v>
      </c>
      <c r="H163" s="139">
        <v>66624.911999998294</v>
      </c>
      <c r="I163" s="41"/>
      <c r="J163" s="1"/>
      <c r="W163" s="8"/>
    </row>
    <row r="164" spans="1:23" x14ac:dyDescent="0.25">
      <c r="A164" s="12"/>
      <c r="B164" s="12"/>
      <c r="C164" s="38"/>
      <c r="D164" s="91" t="s">
        <v>6</v>
      </c>
      <c r="E164" s="138">
        <v>325878.57445000019</v>
      </c>
      <c r="F164" s="140">
        <v>88262.607616666079</v>
      </c>
      <c r="G164" s="138">
        <v>109284.6019999964</v>
      </c>
      <c r="H164" s="139">
        <v>65313.988999998975</v>
      </c>
      <c r="I164" s="41"/>
      <c r="J164" s="1"/>
      <c r="W164" s="8"/>
    </row>
    <row r="165" spans="1:23" x14ac:dyDescent="0.25">
      <c r="A165" s="12"/>
      <c r="B165" s="12"/>
      <c r="C165" s="38"/>
      <c r="D165" s="91" t="s">
        <v>7</v>
      </c>
      <c r="E165" s="138">
        <v>300769.62110000046</v>
      </c>
      <c r="F165" s="140">
        <v>84473.751166666319</v>
      </c>
      <c r="G165" s="138">
        <v>96439.713999996573</v>
      </c>
      <c r="H165" s="139">
        <v>63083.247999997067</v>
      </c>
      <c r="I165" s="41"/>
      <c r="J165" s="1"/>
      <c r="W165" s="8"/>
    </row>
    <row r="166" spans="1:23" x14ac:dyDescent="0.25">
      <c r="A166" s="12"/>
      <c r="B166" s="12"/>
      <c r="C166" s="38"/>
      <c r="D166" s="91" t="s">
        <v>8</v>
      </c>
      <c r="E166" s="138">
        <v>283495.76178333472</v>
      </c>
      <c r="F166" s="140">
        <v>82396.435016666859</v>
      </c>
      <c r="G166" s="138">
        <v>96159.849999999453</v>
      </c>
      <c r="H166" s="139">
        <v>68165.797999996692</v>
      </c>
      <c r="I166" s="41"/>
      <c r="J166" s="1"/>
      <c r="W166" s="8"/>
    </row>
    <row r="167" spans="1:23" x14ac:dyDescent="0.25">
      <c r="A167" s="12"/>
      <c r="B167" s="12"/>
      <c r="C167" s="38"/>
      <c r="D167" s="91" t="s">
        <v>9</v>
      </c>
      <c r="E167" s="138">
        <v>276867.11295000004</v>
      </c>
      <c r="F167" s="140">
        <v>82914.786216666587</v>
      </c>
      <c r="G167" s="138">
        <v>94145.685999995621</v>
      </c>
      <c r="H167" s="139">
        <v>69166.963999998145</v>
      </c>
      <c r="I167" s="41"/>
      <c r="J167" s="1"/>
      <c r="W167" s="8"/>
    </row>
    <row r="168" spans="1:23" x14ac:dyDescent="0.25">
      <c r="A168" s="12"/>
      <c r="B168" s="12"/>
      <c r="C168" s="38"/>
      <c r="D168" s="91" t="s">
        <v>10</v>
      </c>
      <c r="E168" s="138">
        <v>246723.86608333397</v>
      </c>
      <c r="F168" s="140">
        <v>75095.91608333333</v>
      </c>
      <c r="G168" s="138">
        <v>85928.221999997491</v>
      </c>
      <c r="H168" s="139">
        <v>66020.873999996256</v>
      </c>
      <c r="I168" s="41"/>
      <c r="J168" s="1"/>
      <c r="W168" s="8"/>
    </row>
    <row r="169" spans="1:23" x14ac:dyDescent="0.25">
      <c r="A169" s="12"/>
      <c r="B169" s="12"/>
      <c r="C169" s="38"/>
      <c r="D169" s="91" t="s">
        <v>11</v>
      </c>
      <c r="E169" s="138">
        <v>254717.21005000023</v>
      </c>
      <c r="F169" s="140">
        <v>76831.975666666316</v>
      </c>
      <c r="G169" s="138">
        <v>89415.913999999422</v>
      </c>
      <c r="H169" s="139">
        <v>68698.198999999455</v>
      </c>
      <c r="I169" s="41"/>
      <c r="J169" s="1"/>
      <c r="W169" s="8"/>
    </row>
    <row r="170" spans="1:23" x14ac:dyDescent="0.25">
      <c r="A170" s="12"/>
      <c r="B170" s="12"/>
      <c r="C170" s="38"/>
      <c r="D170" s="91" t="s">
        <v>12</v>
      </c>
      <c r="E170" s="138">
        <v>256433.79391666842</v>
      </c>
      <c r="F170" s="140">
        <v>78802.917099999744</v>
      </c>
      <c r="G170" s="138">
        <v>88352.859999998953</v>
      </c>
      <c r="H170" s="139">
        <v>72438.686999998536</v>
      </c>
      <c r="I170" s="41"/>
      <c r="J170" s="1"/>
      <c r="W170" s="8"/>
    </row>
    <row r="171" spans="1:23" x14ac:dyDescent="0.25">
      <c r="A171" s="12"/>
      <c r="B171" s="12"/>
      <c r="C171" s="38"/>
      <c r="D171" s="91" t="s">
        <v>13</v>
      </c>
      <c r="E171" s="138">
        <v>246202.58719999992</v>
      </c>
      <c r="F171" s="140">
        <v>73693.408683333138</v>
      </c>
      <c r="G171" s="138">
        <v>86549.681000000055</v>
      </c>
      <c r="H171" s="139">
        <v>65277.850000000151</v>
      </c>
      <c r="I171" s="41"/>
      <c r="J171" s="1"/>
      <c r="W171" s="8"/>
    </row>
    <row r="172" spans="1:23" ht="13" thickBot="1" x14ac:dyDescent="0.3">
      <c r="A172" s="12"/>
      <c r="B172" s="12"/>
      <c r="C172" s="60" t="s">
        <v>78</v>
      </c>
      <c r="D172" s="90"/>
      <c r="E172" s="149">
        <f>SUM(E160:E171)</f>
        <v>3290469.5710833389</v>
      </c>
      <c r="F172" s="150">
        <f t="shared" ref="F172:H172" si="7">SUM(F160:F171)</f>
        <v>1112358.7147999993</v>
      </c>
      <c r="G172" s="149">
        <f t="shared" si="7"/>
        <v>1125890.1249999765</v>
      </c>
      <c r="H172" s="151">
        <f t="shared" si="7"/>
        <v>820119.13599998225</v>
      </c>
      <c r="I172" s="41"/>
      <c r="J172" s="1"/>
      <c r="W172" s="8"/>
    </row>
    <row r="173" spans="1:23" x14ac:dyDescent="0.25">
      <c r="A173" s="12"/>
      <c r="B173" s="12"/>
      <c r="C173" s="40">
        <v>2022</v>
      </c>
      <c r="D173" s="95" t="s">
        <v>2</v>
      </c>
      <c r="E173" s="142">
        <v>258142.91874999841</v>
      </c>
      <c r="F173" s="144">
        <v>72613.183666666679</v>
      </c>
      <c r="G173" s="142">
        <v>85875.767999999342</v>
      </c>
      <c r="H173" s="143">
        <v>61136.832999997489</v>
      </c>
      <c r="I173" s="41"/>
      <c r="J173" s="1"/>
      <c r="W173" s="8"/>
    </row>
    <row r="174" spans="1:23" x14ac:dyDescent="0.25">
      <c r="A174" s="12"/>
      <c r="B174" s="12"/>
      <c r="C174" s="38"/>
      <c r="D174" s="91" t="s">
        <v>3</v>
      </c>
      <c r="E174" s="138">
        <v>238101.04444999958</v>
      </c>
      <c r="F174" s="140">
        <v>66091.758633333273</v>
      </c>
      <c r="G174" s="138">
        <v>79087.97799999881</v>
      </c>
      <c r="H174" s="139">
        <v>58539.901999997346</v>
      </c>
      <c r="I174" s="41"/>
      <c r="J174" s="1"/>
      <c r="W174" s="8"/>
    </row>
    <row r="175" spans="1:23" x14ac:dyDescent="0.25">
      <c r="A175" s="12"/>
      <c r="B175" s="12"/>
      <c r="C175" s="38"/>
      <c r="D175" s="91" t="s">
        <v>4</v>
      </c>
      <c r="E175" s="138">
        <v>267323.01168333134</v>
      </c>
      <c r="F175" s="140">
        <v>81244.789483333007</v>
      </c>
      <c r="G175" s="138">
        <v>88559.164999999237</v>
      </c>
      <c r="H175" s="139">
        <v>75620.712999999581</v>
      </c>
      <c r="I175" s="41"/>
      <c r="J175" s="1"/>
      <c r="W175" s="8"/>
    </row>
    <row r="176" spans="1:23" x14ac:dyDescent="0.25">
      <c r="A176" s="12"/>
      <c r="B176" s="12"/>
      <c r="C176" s="38"/>
      <c r="D176" s="91" t="s">
        <v>5</v>
      </c>
      <c r="E176" s="138">
        <v>228018.0822666669</v>
      </c>
      <c r="F176" s="140">
        <v>72304.520799999897</v>
      </c>
      <c r="G176" s="138">
        <v>78650.276999998488</v>
      </c>
      <c r="H176" s="139">
        <v>69527.993999999715</v>
      </c>
      <c r="I176" s="41"/>
      <c r="J176" s="1"/>
      <c r="W176" s="8"/>
    </row>
    <row r="177" spans="1:23" x14ac:dyDescent="0.25">
      <c r="A177" s="12"/>
      <c r="B177" s="12"/>
      <c r="C177" s="38"/>
      <c r="D177" s="91" t="s">
        <v>6</v>
      </c>
      <c r="E177" s="138">
        <v>227364.69181666608</v>
      </c>
      <c r="F177" s="140">
        <v>73105.065383333145</v>
      </c>
      <c r="G177" s="138">
        <v>79299.78199999858</v>
      </c>
      <c r="H177" s="139">
        <v>70560.652999999409</v>
      </c>
      <c r="I177" s="41"/>
      <c r="J177" s="1"/>
      <c r="W177" s="8"/>
    </row>
    <row r="178" spans="1:23" x14ac:dyDescent="0.25">
      <c r="A178" s="12"/>
      <c r="B178" s="12"/>
      <c r="C178" s="38"/>
      <c r="D178" s="91" t="s">
        <v>7</v>
      </c>
      <c r="E178" s="138">
        <v>221466.02921666685</v>
      </c>
      <c r="F178" s="140">
        <v>69244.373933333627</v>
      </c>
      <c r="G178" s="138">
        <v>76297.151999995534</v>
      </c>
      <c r="H178" s="139">
        <v>67538.692999998035</v>
      </c>
      <c r="I178" s="41"/>
      <c r="J178" s="1"/>
      <c r="W178" s="8"/>
    </row>
    <row r="179" spans="1:23" x14ac:dyDescent="0.25">
      <c r="A179" s="12"/>
      <c r="B179" s="12"/>
      <c r="C179" s="38"/>
      <c r="D179" s="91" t="s">
        <v>8</v>
      </c>
      <c r="E179" s="138">
        <v>225571.22633333266</v>
      </c>
      <c r="F179" s="140">
        <v>70214.821766666762</v>
      </c>
      <c r="G179" s="138">
        <v>77390.240999998525</v>
      </c>
      <c r="H179" s="139">
        <v>70312.421999999191</v>
      </c>
      <c r="I179" s="41"/>
      <c r="J179" s="1"/>
      <c r="W179" s="8"/>
    </row>
    <row r="180" spans="1:23" x14ac:dyDescent="0.25">
      <c r="A180" s="12"/>
      <c r="B180" s="12"/>
      <c r="C180" s="38"/>
      <c r="D180" s="91" t="s">
        <v>9</v>
      </c>
      <c r="E180" s="138">
        <v>234196.34901666606</v>
      </c>
      <c r="F180" s="140">
        <v>74122.721933333494</v>
      </c>
      <c r="G180" s="138">
        <v>83043.707999997263</v>
      </c>
      <c r="H180" s="139">
        <v>76800.790999998062</v>
      </c>
      <c r="I180" s="41"/>
      <c r="J180" s="1"/>
      <c r="W180" s="8"/>
    </row>
    <row r="181" spans="1:23" x14ac:dyDescent="0.25">
      <c r="A181" s="12"/>
      <c r="B181" s="12"/>
      <c r="C181" s="38"/>
      <c r="D181" s="91" t="s">
        <v>10</v>
      </c>
      <c r="E181" s="138">
        <v>203959.53404999999</v>
      </c>
      <c r="F181" s="140">
        <v>64669.713033333363</v>
      </c>
      <c r="G181" s="138">
        <v>73122.771999998629</v>
      </c>
      <c r="H181" s="139">
        <v>67321.633999998492</v>
      </c>
      <c r="I181" s="41"/>
      <c r="J181" s="1"/>
      <c r="W181" s="8"/>
    </row>
    <row r="182" spans="1:23" x14ac:dyDescent="0.25">
      <c r="A182" s="12"/>
      <c r="B182" s="12"/>
      <c r="C182" s="38"/>
      <c r="D182" s="91" t="s">
        <v>11</v>
      </c>
      <c r="E182" s="138">
        <v>209746.35491666637</v>
      </c>
      <c r="F182" s="140">
        <v>66872.971350000022</v>
      </c>
      <c r="G182" s="138">
        <v>73493.838999995525</v>
      </c>
      <c r="H182" s="139">
        <v>69235.39299999841</v>
      </c>
      <c r="I182" s="41"/>
      <c r="J182" s="1"/>
      <c r="W182" s="8"/>
    </row>
    <row r="183" spans="1:23" x14ac:dyDescent="0.25">
      <c r="A183" s="12"/>
      <c r="B183" s="12"/>
      <c r="C183" s="38"/>
      <c r="D183" s="91" t="s">
        <v>12</v>
      </c>
      <c r="E183" s="138">
        <v>216783.92775000056</v>
      </c>
      <c r="F183" s="140">
        <v>69590.044783333258</v>
      </c>
      <c r="G183" s="138">
        <v>76047.106999997326</v>
      </c>
      <c r="H183" s="139">
        <v>73280.163999999131</v>
      </c>
      <c r="I183" s="41"/>
      <c r="J183" s="1"/>
      <c r="W183" s="8"/>
    </row>
    <row r="184" spans="1:23" x14ac:dyDescent="0.25">
      <c r="A184" s="12"/>
      <c r="B184" s="12"/>
      <c r="C184" s="38"/>
      <c r="D184" s="91" t="s">
        <v>13</v>
      </c>
      <c r="E184" s="138">
        <v>205474.74283333193</v>
      </c>
      <c r="F184" s="140">
        <v>64206.586750000002</v>
      </c>
      <c r="G184" s="138">
        <v>74557.0229999984</v>
      </c>
      <c r="H184" s="139">
        <v>69361.699999999197</v>
      </c>
      <c r="I184" s="41"/>
      <c r="J184" s="1"/>
      <c r="W184" s="8"/>
    </row>
    <row r="185" spans="1:23" ht="13" thickBot="1" x14ac:dyDescent="0.3">
      <c r="A185" s="12"/>
      <c r="B185" s="12"/>
      <c r="C185" s="39" t="s">
        <v>79</v>
      </c>
      <c r="D185" s="90"/>
      <c r="E185" s="149">
        <f>SUM(E173:E184)</f>
        <v>2736147.913083327</v>
      </c>
      <c r="F185" s="150">
        <f t="shared" ref="F185:H185" si="8">SUM(F173:F184)</f>
        <v>844280.55151666654</v>
      </c>
      <c r="G185" s="149">
        <f t="shared" si="8"/>
        <v>945424.81199997559</v>
      </c>
      <c r="H185" s="151">
        <f t="shared" si="8"/>
        <v>829236.89199998416</v>
      </c>
      <c r="I185" s="41"/>
      <c r="J185" s="1"/>
      <c r="W185" s="8"/>
    </row>
    <row r="186" spans="1:23" x14ac:dyDescent="0.25">
      <c r="A186" s="12"/>
      <c r="B186" s="12"/>
      <c r="C186" s="40">
        <v>2023</v>
      </c>
      <c r="D186" s="95" t="s">
        <v>2</v>
      </c>
      <c r="E186" s="142">
        <v>209075.99876666622</v>
      </c>
      <c r="F186" s="144">
        <v>66832.033316666813</v>
      </c>
      <c r="G186" s="142">
        <v>72706.708999993803</v>
      </c>
      <c r="H186" s="143">
        <v>71662.776999998925</v>
      </c>
      <c r="I186" s="41"/>
      <c r="J186" s="1"/>
      <c r="W186" s="8"/>
    </row>
    <row r="187" spans="1:23" x14ac:dyDescent="0.25">
      <c r="A187" s="12"/>
      <c r="B187" s="12"/>
      <c r="C187" s="38"/>
      <c r="D187" s="91" t="s">
        <v>3</v>
      </c>
      <c r="E187" s="138">
        <v>183802.50753333312</v>
      </c>
      <c r="F187" s="140">
        <v>56069.247233333663</v>
      </c>
      <c r="G187" s="138">
        <v>65148.175999993837</v>
      </c>
      <c r="H187" s="139">
        <v>63426.001999998625</v>
      </c>
      <c r="I187" s="41"/>
      <c r="J187" s="1"/>
      <c r="W187" s="8"/>
    </row>
    <row r="188" spans="1:23" x14ac:dyDescent="0.25">
      <c r="A188" s="12"/>
      <c r="B188" s="12"/>
      <c r="C188" s="38"/>
      <c r="D188" s="91" t="s">
        <v>4</v>
      </c>
      <c r="E188" s="138">
        <v>220088.63295000119</v>
      </c>
      <c r="F188" s="140">
        <v>68113.653699999762</v>
      </c>
      <c r="G188" s="138">
        <v>78489.013999995514</v>
      </c>
      <c r="H188" s="139">
        <v>74119.458999998853</v>
      </c>
      <c r="I188" s="41"/>
      <c r="J188" s="1"/>
      <c r="W188" s="8"/>
    </row>
    <row r="189" spans="1:23" x14ac:dyDescent="0.25">
      <c r="A189" s="12"/>
      <c r="B189" s="12"/>
      <c r="C189" s="38"/>
      <c r="D189" s="91" t="s">
        <v>5</v>
      </c>
      <c r="E189" s="138">
        <v>192120.1091999998</v>
      </c>
      <c r="F189" s="140">
        <v>60842.700016666618</v>
      </c>
      <c r="G189" s="138">
        <v>68985.119999998831</v>
      </c>
      <c r="H189" s="139">
        <v>66656.359999998953</v>
      </c>
      <c r="I189" s="41"/>
      <c r="J189" s="1"/>
      <c r="W189" s="8"/>
    </row>
    <row r="190" spans="1:23" x14ac:dyDescent="0.25">
      <c r="A190" s="12"/>
      <c r="B190" s="12"/>
      <c r="C190" s="38"/>
      <c r="D190" s="91" t="s">
        <v>6</v>
      </c>
      <c r="E190" s="138">
        <v>199765.45578333276</v>
      </c>
      <c r="F190" s="140">
        <v>64172.252450000116</v>
      </c>
      <c r="G190" s="138">
        <v>73061.155000000348</v>
      </c>
      <c r="H190" s="139">
        <v>71731.799999999988</v>
      </c>
      <c r="I190" s="41"/>
      <c r="J190" s="1"/>
      <c r="W190" s="8"/>
    </row>
    <row r="191" spans="1:23" x14ac:dyDescent="0.25">
      <c r="A191" s="12"/>
      <c r="B191" s="12"/>
      <c r="C191" s="38"/>
      <c r="D191" s="91" t="s">
        <v>7</v>
      </c>
      <c r="E191" s="138">
        <v>186364.08935000031</v>
      </c>
      <c r="F191" s="140">
        <v>60731.279916666615</v>
      </c>
      <c r="G191" s="138">
        <v>66174.902999996819</v>
      </c>
      <c r="H191" s="139">
        <v>68247.572999999262</v>
      </c>
      <c r="I191" s="41"/>
      <c r="J191" s="1"/>
      <c r="W191" s="8"/>
    </row>
    <row r="192" spans="1:23" x14ac:dyDescent="0.25">
      <c r="A192" s="12"/>
      <c r="B192" s="12"/>
      <c r="C192" s="38"/>
      <c r="D192" s="91" t="s">
        <v>8</v>
      </c>
      <c r="E192" s="138">
        <v>188259.67823333427</v>
      </c>
      <c r="F192" s="140">
        <v>61442.966083333384</v>
      </c>
      <c r="G192" s="138">
        <v>67263.05399999721</v>
      </c>
      <c r="H192" s="139">
        <v>72122.752999999066</v>
      </c>
      <c r="I192" s="41"/>
      <c r="J192" s="1"/>
      <c r="W192" s="8"/>
    </row>
    <row r="193" spans="1:23" x14ac:dyDescent="0.25">
      <c r="A193" s="12"/>
      <c r="B193" s="12"/>
      <c r="C193" s="38"/>
      <c r="D193" s="91" t="s">
        <v>9</v>
      </c>
      <c r="E193" s="138">
        <v>186899.63683333321</v>
      </c>
      <c r="F193" s="140">
        <v>63775.188800000054</v>
      </c>
      <c r="G193" s="138">
        <v>67384.705999996761</v>
      </c>
      <c r="H193" s="139">
        <v>74936.597999998499</v>
      </c>
      <c r="I193" s="41"/>
      <c r="J193" s="1"/>
      <c r="W193" s="8"/>
    </row>
    <row r="194" spans="1:23" x14ac:dyDescent="0.25">
      <c r="A194" s="12"/>
      <c r="B194" s="12"/>
      <c r="C194" s="38"/>
      <c r="D194" s="91" t="s">
        <v>10</v>
      </c>
      <c r="E194" s="138">
        <v>170749.23680000025</v>
      </c>
      <c r="F194" s="140">
        <v>56996.56564999991</v>
      </c>
      <c r="G194" s="138">
        <v>63190.409999999771</v>
      </c>
      <c r="H194" s="139">
        <v>69259.96799999947</v>
      </c>
      <c r="I194" s="41"/>
      <c r="J194" s="1"/>
      <c r="W194" s="8"/>
    </row>
    <row r="195" spans="1:23" x14ac:dyDescent="0.25">
      <c r="A195" s="12"/>
      <c r="B195" s="12"/>
      <c r="C195" s="38"/>
      <c r="D195" s="93" t="s">
        <v>11</v>
      </c>
      <c r="E195" s="138">
        <v>184955.28621666622</v>
      </c>
      <c r="F195" s="140">
        <v>61101.65233333315</v>
      </c>
      <c r="G195" s="138">
        <v>67568.67799999495</v>
      </c>
      <c r="H195" s="139">
        <v>74566.303999998825</v>
      </c>
      <c r="I195" s="41"/>
      <c r="J195" s="1"/>
      <c r="W195" s="8"/>
    </row>
    <row r="196" spans="1:23" x14ac:dyDescent="0.25">
      <c r="A196" s="12"/>
      <c r="B196" s="12"/>
      <c r="C196" s="38"/>
      <c r="D196" s="93" t="s">
        <v>12</v>
      </c>
      <c r="E196" s="138">
        <v>180542.35973333297</v>
      </c>
      <c r="F196" s="140">
        <v>59088.725149999802</v>
      </c>
      <c r="G196" s="138">
        <v>121687.21199999683</v>
      </c>
      <c r="H196" s="139">
        <v>89988.546999997983</v>
      </c>
      <c r="I196" s="41"/>
      <c r="J196" s="1"/>
      <c r="W196" s="8"/>
    </row>
    <row r="197" spans="1:23" x14ac:dyDescent="0.25">
      <c r="A197" s="12"/>
      <c r="B197" s="12"/>
      <c r="C197" s="38"/>
      <c r="D197" s="93" t="s">
        <v>13</v>
      </c>
      <c r="E197" s="138">
        <v>173309.76493333364</v>
      </c>
      <c r="F197" s="140">
        <v>53404.674366666542</v>
      </c>
      <c r="G197" s="138">
        <v>65353.827000000805</v>
      </c>
      <c r="H197" s="139">
        <v>67937.989999999816</v>
      </c>
      <c r="I197" s="41"/>
      <c r="J197" s="1"/>
      <c r="W197" s="8"/>
    </row>
    <row r="198" spans="1:23" ht="13" thickBot="1" x14ac:dyDescent="0.3">
      <c r="A198" s="12"/>
      <c r="B198" s="12"/>
      <c r="C198" s="39" t="s">
        <v>82</v>
      </c>
      <c r="D198" s="90"/>
      <c r="E198" s="149">
        <f>SUM(E186:E197)</f>
        <v>2275932.7563333339</v>
      </c>
      <c r="F198" s="150">
        <f>SUM(F186:F197)</f>
        <v>732570.9390166665</v>
      </c>
      <c r="G198" s="149">
        <f>SUM(G186:G197)</f>
        <v>877012.96399996546</v>
      </c>
      <c r="H198" s="151">
        <f>SUM(H186:H197)</f>
        <v>864656.13099998818</v>
      </c>
      <c r="I198" s="41"/>
      <c r="J198" s="1"/>
      <c r="W198" s="8"/>
    </row>
    <row r="199" spans="1:23" x14ac:dyDescent="0.25">
      <c r="A199" s="12"/>
      <c r="B199" s="12"/>
      <c r="C199" s="40">
        <v>2024</v>
      </c>
      <c r="D199" s="79" t="s">
        <v>2</v>
      </c>
      <c r="E199" s="142">
        <v>176987.52149999942</v>
      </c>
      <c r="F199" s="144">
        <v>56324.105066666532</v>
      </c>
      <c r="G199" s="142">
        <v>64320.835999996933</v>
      </c>
      <c r="H199" s="143">
        <v>71980.805999999036</v>
      </c>
      <c r="I199" s="41"/>
      <c r="J199" s="1"/>
      <c r="W199" s="8"/>
    </row>
    <row r="200" spans="1:23" x14ac:dyDescent="0.25">
      <c r="A200" s="12"/>
      <c r="B200" s="12"/>
      <c r="C200" s="38"/>
      <c r="D200" s="80" t="s">
        <v>3</v>
      </c>
      <c r="E200" s="138">
        <v>163291.53140000059</v>
      </c>
      <c r="F200" s="140">
        <v>51265.434749999891</v>
      </c>
      <c r="G200" s="138">
        <v>121734.33399999938</v>
      </c>
      <c r="H200" s="139">
        <v>85455.792999998535</v>
      </c>
      <c r="I200" s="41"/>
      <c r="J200" s="1"/>
      <c r="W200" s="8"/>
    </row>
    <row r="201" spans="1:23" x14ac:dyDescent="0.25">
      <c r="A201" s="12"/>
      <c r="B201" s="12"/>
      <c r="C201" s="38"/>
      <c r="D201" s="80" t="s">
        <v>4</v>
      </c>
      <c r="E201" s="138">
        <v>178549.5033666667</v>
      </c>
      <c r="F201" s="140">
        <v>54918.412949999896</v>
      </c>
      <c r="G201" s="138">
        <v>146799.8740000031</v>
      </c>
      <c r="H201" s="139">
        <v>92111.708999997252</v>
      </c>
      <c r="I201" s="41"/>
      <c r="J201" s="1"/>
      <c r="W201" s="8"/>
    </row>
    <row r="202" spans="1:23" x14ac:dyDescent="0.25">
      <c r="A202" s="12"/>
      <c r="B202" s="12"/>
      <c r="C202" s="38"/>
      <c r="D202" s="80" t="s">
        <v>5</v>
      </c>
      <c r="E202" s="138">
        <v>180242.71544999923</v>
      </c>
      <c r="F202" s="140">
        <v>55710.078766666462</v>
      </c>
      <c r="G202" s="138">
        <v>64665.603999994659</v>
      </c>
      <c r="H202" s="139">
        <v>69210.394999998083</v>
      </c>
      <c r="I202" s="41"/>
      <c r="J202" s="1"/>
      <c r="W202" s="8"/>
    </row>
    <row r="203" spans="1:23" x14ac:dyDescent="0.25">
      <c r="A203" s="12"/>
      <c r="B203" s="12"/>
      <c r="C203" s="38"/>
      <c r="D203" s="80" t="s">
        <v>6</v>
      </c>
      <c r="E203" s="138">
        <v>175138.34741666709</v>
      </c>
      <c r="F203" s="140">
        <v>54727.200749999785</v>
      </c>
      <c r="G203" s="138">
        <v>65456.039999995068</v>
      </c>
      <c r="H203" s="139">
        <v>70952.024999997186</v>
      </c>
      <c r="I203" s="41"/>
      <c r="J203" s="1"/>
      <c r="W203" s="8"/>
    </row>
    <row r="204" spans="1:23" x14ac:dyDescent="0.25">
      <c r="A204" s="12"/>
      <c r="B204" s="12"/>
      <c r="C204" s="38"/>
      <c r="D204" s="80" t="s">
        <v>7</v>
      </c>
      <c r="E204" s="138">
        <v>167386.00104999868</v>
      </c>
      <c r="F204" s="140">
        <v>51706.375099999641</v>
      </c>
      <c r="G204" s="138">
        <v>60048.635999994651</v>
      </c>
      <c r="H204" s="139">
        <v>67942.711999998879</v>
      </c>
      <c r="I204" s="41"/>
      <c r="J204" s="1"/>
      <c r="W204" s="8"/>
    </row>
    <row r="205" spans="1:23" x14ac:dyDescent="0.25">
      <c r="A205" s="12"/>
      <c r="B205" s="12"/>
      <c r="C205" s="38"/>
      <c r="D205" s="91" t="s">
        <v>8</v>
      </c>
      <c r="E205" s="138">
        <v>174208.25798333451</v>
      </c>
      <c r="F205" s="140">
        <v>58014.457683333283</v>
      </c>
      <c r="G205" s="138">
        <v>63684.369999993607</v>
      </c>
      <c r="H205" s="139">
        <v>75620.705999999016</v>
      </c>
      <c r="I205" s="41"/>
      <c r="J205" s="1"/>
      <c r="W205" s="8"/>
    </row>
    <row r="206" spans="1:23" x14ac:dyDescent="0.25">
      <c r="A206" s="12"/>
      <c r="B206" s="12"/>
      <c r="C206" s="38"/>
      <c r="D206" s="91" t="s">
        <v>9</v>
      </c>
      <c r="E206" s="138">
        <v>173723.65839999996</v>
      </c>
      <c r="F206" s="140">
        <v>57432.645600000207</v>
      </c>
      <c r="G206" s="138">
        <v>63541.266999994557</v>
      </c>
      <c r="H206" s="139">
        <v>74992.178999999698</v>
      </c>
      <c r="I206" s="41"/>
      <c r="J206" s="1"/>
      <c r="W206" s="8"/>
    </row>
    <row r="207" spans="1:23" x14ac:dyDescent="0.25">
      <c r="A207" s="12"/>
      <c r="B207" s="12"/>
      <c r="C207" s="38"/>
      <c r="D207" s="91" t="s">
        <v>10</v>
      </c>
      <c r="E207" s="138">
        <v>146981.07344999939</v>
      </c>
      <c r="F207" s="140">
        <v>49199.636799999957</v>
      </c>
      <c r="G207" s="138">
        <v>54514.853999995306</v>
      </c>
      <c r="H207" s="139">
        <v>62527.522999998546</v>
      </c>
      <c r="I207" s="41"/>
      <c r="J207" s="1"/>
      <c r="W207" s="8"/>
    </row>
    <row r="208" spans="1:23" x14ac:dyDescent="0.25">
      <c r="A208" s="12"/>
      <c r="B208" s="12"/>
      <c r="C208" s="38"/>
      <c r="D208" s="93" t="s">
        <v>11</v>
      </c>
      <c r="E208" s="138">
        <v>170216.37069999991</v>
      </c>
      <c r="F208" s="140">
        <v>57400.690749999834</v>
      </c>
      <c r="G208" s="138">
        <v>64510.937999998205</v>
      </c>
      <c r="H208" s="139">
        <v>77774.103999999148</v>
      </c>
      <c r="I208" s="41"/>
      <c r="J208" s="1"/>
      <c r="W208" s="8"/>
    </row>
    <row r="209" spans="1:23" x14ac:dyDescent="0.25">
      <c r="A209" s="12"/>
      <c r="B209" s="12"/>
      <c r="C209" s="38"/>
      <c r="D209" s="93" t="s">
        <v>12</v>
      </c>
      <c r="E209" s="138">
        <v>154010.02166666527</v>
      </c>
      <c r="F209" s="140">
        <v>51319.07961666667</v>
      </c>
      <c r="G209" s="138">
        <v>59106.064999996102</v>
      </c>
      <c r="H209" s="139">
        <v>69871.195999998454</v>
      </c>
      <c r="I209" s="41"/>
      <c r="J209" s="1"/>
      <c r="W209" s="8"/>
    </row>
    <row r="210" spans="1:23" x14ac:dyDescent="0.25">
      <c r="A210" s="12"/>
      <c r="B210" s="12"/>
      <c r="C210" s="38"/>
      <c r="D210" s="93" t="s">
        <v>13</v>
      </c>
      <c r="E210" s="138">
        <v>155163.04740000048</v>
      </c>
      <c r="F210" s="140">
        <v>49373.944666666655</v>
      </c>
      <c r="G210" s="138">
        <v>60596.66399999943</v>
      </c>
      <c r="H210" s="139">
        <v>71859.35799999845</v>
      </c>
      <c r="I210" s="41"/>
      <c r="J210" s="1"/>
      <c r="W210" s="8"/>
    </row>
    <row r="211" spans="1:23" ht="13" thickBot="1" x14ac:dyDescent="0.3">
      <c r="A211" s="12"/>
      <c r="B211" s="12"/>
      <c r="C211" s="39" t="s">
        <v>83</v>
      </c>
      <c r="D211" s="90"/>
      <c r="E211" s="149">
        <f>SUM(E199:E210)</f>
        <v>2015898.0497833313</v>
      </c>
      <c r="F211" s="150">
        <f t="shared" ref="F211:H211" si="9">SUM(F199:F210)</f>
        <v>647392.06249999895</v>
      </c>
      <c r="G211" s="149">
        <f t="shared" si="9"/>
        <v>888979.48199996096</v>
      </c>
      <c r="H211" s="151">
        <f t="shared" si="9"/>
        <v>890298.50599998236</v>
      </c>
      <c r="I211" s="41"/>
      <c r="J211" s="1"/>
      <c r="W211" s="8"/>
    </row>
    <row r="212" spans="1:23" x14ac:dyDescent="0.25">
      <c r="A212" s="12"/>
      <c r="B212" s="12"/>
      <c r="C212" s="40">
        <v>2025</v>
      </c>
      <c r="D212" s="79" t="s">
        <v>2</v>
      </c>
      <c r="E212" s="142">
        <v>159851.48128333391</v>
      </c>
      <c r="F212" s="144">
        <v>49577.546166666718</v>
      </c>
      <c r="G212" s="142">
        <v>60968.004999996701</v>
      </c>
      <c r="H212" s="143">
        <v>73238.429999999382</v>
      </c>
      <c r="I212" s="41"/>
      <c r="J212" s="1"/>
      <c r="W212" s="8"/>
    </row>
    <row r="213" spans="1:23" x14ac:dyDescent="0.25">
      <c r="A213" s="12"/>
      <c r="B213" s="12"/>
      <c r="C213" s="38"/>
      <c r="D213" s="80" t="s">
        <v>3</v>
      </c>
      <c r="E213" s="138">
        <v>143549.48139999909</v>
      </c>
      <c r="F213" s="140">
        <v>43586.178483333359</v>
      </c>
      <c r="G213" s="138">
        <v>52500.454999996524</v>
      </c>
      <c r="H213" s="139">
        <v>61325.02299999872</v>
      </c>
      <c r="I213" s="41"/>
      <c r="J213" s="1"/>
      <c r="W213" s="8"/>
    </row>
    <row r="214" spans="1:23" x14ac:dyDescent="0.25">
      <c r="A214" s="12"/>
      <c r="B214" s="12"/>
      <c r="C214" s="38"/>
      <c r="D214" s="80" t="s">
        <v>4</v>
      </c>
      <c r="E214" s="138">
        <v>159838.35228333331</v>
      </c>
      <c r="F214" s="140">
        <v>48352.884883333332</v>
      </c>
      <c r="G214" s="138">
        <v>57297.297999999741</v>
      </c>
      <c r="H214" s="139">
        <v>63211.174000000006</v>
      </c>
      <c r="I214" s="41"/>
      <c r="J214" s="1"/>
      <c r="W214" s="8"/>
    </row>
    <row r="215" spans="1:23" x14ac:dyDescent="0.25">
      <c r="A215" s="12"/>
      <c r="B215" s="12"/>
      <c r="C215" s="38"/>
      <c r="D215" s="80" t="s">
        <v>5</v>
      </c>
      <c r="E215" s="138">
        <v>151756.87600000005</v>
      </c>
      <c r="F215" s="140">
        <v>47569.111750000018</v>
      </c>
      <c r="G215" s="138">
        <v>55935.083999999842</v>
      </c>
      <c r="H215" s="139">
        <v>65373.432999999975</v>
      </c>
      <c r="I215" s="41"/>
      <c r="J215" s="1"/>
      <c r="W215" s="8"/>
    </row>
    <row r="216" spans="1:23" x14ac:dyDescent="0.25">
      <c r="A216" s="12"/>
      <c r="B216" s="12"/>
      <c r="C216" s="38"/>
      <c r="D216" s="80" t="s">
        <v>6</v>
      </c>
      <c r="E216" s="138">
        <v>150834.83636666706</v>
      </c>
      <c r="F216" s="140">
        <v>46576.373383333324</v>
      </c>
      <c r="G216" s="138">
        <v>56325.343999999932</v>
      </c>
      <c r="H216" s="139">
        <v>65923.119999999981</v>
      </c>
      <c r="I216" s="41"/>
      <c r="J216" s="1"/>
      <c r="W216" s="8"/>
    </row>
    <row r="217" spans="1:23" x14ac:dyDescent="0.25">
      <c r="A217" s="12"/>
      <c r="B217" s="12"/>
      <c r="C217" s="38"/>
      <c r="D217" s="80" t="s">
        <v>7</v>
      </c>
      <c r="E217" s="138">
        <v>147385.65228333278</v>
      </c>
      <c r="F217" s="140">
        <v>44972.295633333364</v>
      </c>
      <c r="G217" s="138">
        <v>54085.459999999832</v>
      </c>
      <c r="H217" s="139">
        <v>62309.08600000001</v>
      </c>
      <c r="I217" s="41"/>
      <c r="J217" s="1"/>
      <c r="W217" s="8"/>
    </row>
    <row r="218" spans="1:23" ht="13" thickBot="1" x14ac:dyDescent="0.3">
      <c r="A218" s="12"/>
      <c r="B218" s="12"/>
      <c r="C218" s="39" t="s">
        <v>84</v>
      </c>
      <c r="D218" s="90"/>
      <c r="E218" s="149">
        <f>SUM(E212:E217)</f>
        <v>913216.67961666617</v>
      </c>
      <c r="F218" s="150">
        <f t="shared" ref="F218:H218" si="10">SUM(F212:F217)</f>
        <v>280634.39030000009</v>
      </c>
      <c r="G218" s="149">
        <f t="shared" si="10"/>
        <v>337111.64599999256</v>
      </c>
      <c r="H218" s="151">
        <f t="shared" si="10"/>
        <v>391380.26599999808</v>
      </c>
      <c r="I218" s="41"/>
      <c r="J218" s="1"/>
      <c r="W218" s="8"/>
    </row>
    <row r="219" spans="1:23" ht="13" thickBot="1" x14ac:dyDescent="0.3">
      <c r="A219" s="12"/>
      <c r="B219" s="12"/>
      <c r="C219" s="12"/>
      <c r="D219" s="12"/>
      <c r="E219" s="35"/>
      <c r="F219" s="12"/>
      <c r="G219" s="12"/>
      <c r="H219" s="12"/>
      <c r="I219" s="12"/>
      <c r="J219" s="13"/>
    </row>
    <row r="220" spans="1:23" ht="13" thickBot="1" x14ac:dyDescent="0.3">
      <c r="A220" s="12"/>
      <c r="B220" s="12"/>
      <c r="C220" s="158" t="str">
        <f>VAR</f>
        <v>VAR. ACUM. Q2.2024-Q2.2025</v>
      </c>
      <c r="D220" s="159"/>
      <c r="E220" s="160">
        <f>E218/SUM(E199:E204)-1</f>
        <v>-0.12325218931322834</v>
      </c>
      <c r="F220" s="160">
        <f>F218/SUM(F199:F204)-1</f>
        <v>-0.1355829328494863</v>
      </c>
      <c r="G220" s="160">
        <f>G218/SUM(G199:G204)-1</f>
        <v>-0.35545827222698112</v>
      </c>
      <c r="H220" s="161">
        <f>H218/SUM(H199:H204)-1</f>
        <v>-0.14481082891017383</v>
      </c>
      <c r="I220" s="12"/>
      <c r="J220" s="13"/>
    </row>
    <row r="221" spans="1:23" x14ac:dyDescent="0.25">
      <c r="A221" s="12"/>
      <c r="B221" s="12"/>
      <c r="C221" s="106"/>
      <c r="D221" s="107"/>
      <c r="E221" s="188"/>
      <c r="F221" s="89"/>
      <c r="G221" s="44"/>
      <c r="H221" s="44"/>
      <c r="I221" s="12"/>
      <c r="J221" s="13"/>
    </row>
    <row r="222" spans="1:23" x14ac:dyDescent="0.25">
      <c r="A222" s="12"/>
      <c r="B222" s="12"/>
      <c r="C222" s="106"/>
      <c r="D222" s="107"/>
      <c r="E222" s="188"/>
      <c r="F222" s="89"/>
      <c r="G222" s="44"/>
      <c r="H222" s="44"/>
      <c r="I222" s="12"/>
      <c r="J222" s="13"/>
    </row>
    <row r="223" spans="1:23" x14ac:dyDescent="0.25">
      <c r="A223" s="12"/>
      <c r="B223" s="12"/>
      <c r="C223" s="106"/>
      <c r="D223" s="107"/>
      <c r="E223" s="188"/>
      <c r="F223" s="89"/>
      <c r="G223" s="44"/>
      <c r="H223" s="44"/>
      <c r="I223" s="12"/>
      <c r="J223" s="13"/>
    </row>
    <row r="224" spans="1:23" x14ac:dyDescent="0.25">
      <c r="A224" s="12"/>
      <c r="B224" s="12"/>
      <c r="C224" s="36" t="s">
        <v>18</v>
      </c>
      <c r="D224" s="12"/>
      <c r="E224" s="46"/>
      <c r="F224" s="46"/>
      <c r="G224" s="46"/>
      <c r="H224" s="46"/>
      <c r="I224" s="12"/>
      <c r="J224" s="13"/>
    </row>
    <row r="225" spans="1:10" x14ac:dyDescent="0.25">
      <c r="A225" s="12"/>
      <c r="B225" s="12"/>
      <c r="C225" s="12"/>
      <c r="D225" s="12"/>
      <c r="E225" s="33"/>
      <c r="F225" s="12"/>
      <c r="G225" s="12"/>
      <c r="H225" s="12"/>
      <c r="I225" s="12"/>
      <c r="J225" s="13"/>
    </row>
    <row r="226" spans="1:10" x14ac:dyDescent="0.25">
      <c r="A226" s="12"/>
      <c r="B226" s="12"/>
      <c r="C226" s="12"/>
      <c r="D226" s="12"/>
      <c r="E226" s="33"/>
      <c r="F226" s="12"/>
      <c r="G226" s="12"/>
      <c r="H226" s="12"/>
      <c r="I226" s="12"/>
      <c r="J226" s="13"/>
    </row>
    <row r="227" spans="1:10" x14ac:dyDescent="0.25">
      <c r="A227" s="12"/>
      <c r="B227" s="12"/>
      <c r="C227" s="12"/>
      <c r="D227" s="12"/>
      <c r="E227" s="33"/>
      <c r="F227" s="12"/>
      <c r="G227" s="12"/>
      <c r="H227" s="12"/>
      <c r="I227" s="12"/>
      <c r="J227" s="13"/>
    </row>
    <row r="228" spans="1:10" x14ac:dyDescent="0.25">
      <c r="A228" s="12"/>
      <c r="B228" s="12"/>
      <c r="C228" s="12"/>
      <c r="D228" s="12"/>
      <c r="E228" s="33"/>
      <c r="F228" s="12"/>
      <c r="G228" s="12"/>
      <c r="H228" s="12"/>
      <c r="I228" s="12"/>
      <c r="J228" s="13"/>
    </row>
    <row r="229" spans="1:10" x14ac:dyDescent="0.25">
      <c r="A229" s="12"/>
      <c r="B229" s="12"/>
      <c r="C229" s="12"/>
      <c r="D229" s="12"/>
      <c r="E229" s="33"/>
      <c r="F229" s="12"/>
      <c r="G229" s="12"/>
      <c r="H229" s="12"/>
      <c r="I229" s="12"/>
      <c r="J229" s="13"/>
    </row>
    <row r="230" spans="1:10" x14ac:dyDescent="0.25">
      <c r="A230" s="12"/>
      <c r="B230" s="12"/>
      <c r="C230" s="12"/>
      <c r="D230" s="12"/>
      <c r="E230" s="33"/>
      <c r="F230" s="12"/>
      <c r="G230" s="12"/>
      <c r="H230" s="12"/>
      <c r="I230" s="12"/>
      <c r="J230" s="13"/>
    </row>
    <row r="231" spans="1:10" x14ac:dyDescent="0.25">
      <c r="A231" s="12"/>
      <c r="B231" s="12"/>
      <c r="C231" s="12"/>
      <c r="D231" s="12"/>
      <c r="E231" s="33"/>
      <c r="F231" s="12"/>
      <c r="G231" s="12"/>
      <c r="H231" s="12"/>
      <c r="I231" s="12"/>
      <c r="J231" s="13"/>
    </row>
    <row r="232" spans="1:10" x14ac:dyDescent="0.25">
      <c r="A232" s="12"/>
      <c r="B232" s="12"/>
      <c r="C232" s="12"/>
      <c r="D232" s="12"/>
      <c r="E232" s="33"/>
      <c r="F232" s="12"/>
      <c r="G232" s="12"/>
      <c r="H232" s="12"/>
      <c r="I232" s="12"/>
      <c r="J232" s="13"/>
    </row>
    <row r="233" spans="1:10" x14ac:dyDescent="0.25">
      <c r="A233" s="12"/>
      <c r="B233" s="12"/>
      <c r="C233" s="12"/>
      <c r="D233" s="12"/>
      <c r="E233" s="33"/>
      <c r="F233" s="12"/>
      <c r="G233" s="12"/>
      <c r="H233" s="12"/>
      <c r="I233" s="34"/>
      <c r="J233" s="13"/>
    </row>
    <row r="234" spans="1:10" x14ac:dyDescent="0.25">
      <c r="A234" s="12"/>
      <c r="B234" s="12"/>
      <c r="C234" s="12"/>
      <c r="D234" s="12"/>
      <c r="E234" s="33"/>
      <c r="F234" s="12"/>
      <c r="G234" s="12"/>
      <c r="H234" s="12"/>
      <c r="I234" s="34"/>
      <c r="J234" s="13"/>
    </row>
    <row r="235" spans="1:10" x14ac:dyDescent="0.25">
      <c r="A235" s="12"/>
      <c r="B235" s="12"/>
      <c r="C235" s="12"/>
      <c r="D235" s="12"/>
      <c r="E235" s="33"/>
      <c r="F235" s="12"/>
      <c r="G235" s="12"/>
      <c r="H235" s="12"/>
      <c r="I235" s="34"/>
      <c r="J235" s="13"/>
    </row>
    <row r="236" spans="1:10" x14ac:dyDescent="0.25">
      <c r="A236" s="12"/>
      <c r="B236" s="12"/>
      <c r="C236" s="12"/>
      <c r="D236" s="12"/>
      <c r="E236" s="33"/>
      <c r="F236" s="12"/>
      <c r="G236" s="12"/>
      <c r="H236" s="12"/>
      <c r="I236" s="34"/>
      <c r="J236" s="13"/>
    </row>
    <row r="237" spans="1:10" x14ac:dyDescent="0.25">
      <c r="A237" s="12"/>
      <c r="B237" s="12"/>
      <c r="C237" s="12"/>
      <c r="D237" s="12"/>
      <c r="E237" s="33"/>
      <c r="F237" s="12"/>
      <c r="G237" s="12"/>
      <c r="H237" s="12"/>
      <c r="I237" s="34"/>
      <c r="J237" s="13"/>
    </row>
    <row r="238" spans="1:10" x14ac:dyDescent="0.25">
      <c r="A238" s="12"/>
      <c r="B238" s="12"/>
      <c r="C238" s="12"/>
      <c r="D238" s="12"/>
      <c r="E238" s="33"/>
      <c r="F238" s="12"/>
      <c r="G238" s="12"/>
      <c r="H238" s="12"/>
      <c r="I238" s="34"/>
      <c r="J238" s="13"/>
    </row>
    <row r="239" spans="1:10" x14ac:dyDescent="0.25">
      <c r="A239" s="12"/>
      <c r="B239" s="12"/>
      <c r="C239" s="12"/>
      <c r="D239" s="12"/>
      <c r="E239" s="33"/>
      <c r="F239" s="12"/>
      <c r="G239" s="12"/>
      <c r="H239" s="12"/>
      <c r="I239" s="34"/>
      <c r="J239" s="13"/>
    </row>
    <row r="240" spans="1:10" x14ac:dyDescent="0.25">
      <c r="A240" s="12"/>
      <c r="B240" s="12"/>
      <c r="C240" s="12"/>
      <c r="D240" s="12"/>
      <c r="E240" s="33"/>
      <c r="F240" s="12"/>
      <c r="G240" s="12"/>
      <c r="H240" s="12"/>
      <c r="I240" s="12"/>
      <c r="J240" s="12"/>
    </row>
    <row r="241" spans="1:9" hidden="1" x14ac:dyDescent="0.25">
      <c r="A241" s="12"/>
      <c r="B241" s="12"/>
      <c r="C241" s="12"/>
      <c r="D241" s="12"/>
      <c r="E241" s="33"/>
      <c r="F241" s="12"/>
      <c r="G241" s="12"/>
      <c r="H241" s="12"/>
      <c r="I241" s="12"/>
    </row>
    <row r="242" spans="1:9" hidden="1" x14ac:dyDescent="0.25">
      <c r="A242" s="12"/>
      <c r="B242" s="12"/>
      <c r="C242" s="12"/>
      <c r="D242" s="12"/>
      <c r="E242" s="33"/>
      <c r="F242" s="12"/>
      <c r="G242" s="12"/>
      <c r="H242" s="12"/>
      <c r="I242" s="12"/>
    </row>
    <row r="243" spans="1:9" hidden="1" x14ac:dyDescent="0.25">
      <c r="C243" s="12"/>
      <c r="D243" s="12"/>
      <c r="E243" s="12"/>
      <c r="F243" s="12"/>
      <c r="G243" s="12"/>
      <c r="H243" s="12"/>
    </row>
    <row r="244" spans="1:9" hidden="1" x14ac:dyDescent="0.25">
      <c r="C244" s="12"/>
      <c r="D244" s="12"/>
      <c r="E244" s="12"/>
      <c r="F244" s="12"/>
      <c r="G244" s="12"/>
      <c r="H244" s="12"/>
    </row>
    <row r="245" spans="1:9" hidden="1" x14ac:dyDescent="0.25">
      <c r="C245" s="12"/>
      <c r="D245" s="12"/>
      <c r="E245" s="12"/>
      <c r="F245" s="12"/>
      <c r="G245" s="12"/>
      <c r="H245" s="12"/>
    </row>
    <row r="337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60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6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</sheetData>
  <mergeCells count="11">
    <mergeCell ref="C5:D5"/>
    <mergeCell ref="C6:D6"/>
    <mergeCell ref="C7:D7"/>
    <mergeCell ref="C8:D8"/>
    <mergeCell ref="C9:D9"/>
    <mergeCell ref="C15:D15"/>
    <mergeCell ref="C10:D10"/>
    <mergeCell ref="C11:D11"/>
    <mergeCell ref="C12:D12"/>
    <mergeCell ref="C13:D13"/>
    <mergeCell ref="C14:D14"/>
  </mergeCells>
  <phoneticPr fontId="0" type="noConversion"/>
  <hyperlinks>
    <hyperlink ref="C4" location="Indice!A1" display="&lt;&lt; VOLVER" xr:uid="{00000000-0004-0000-0500-000000000000}"/>
    <hyperlink ref="C224" location="Indice!A1" display="&lt;&lt; VOLVER" xr:uid="{00000000-0004-0000-0500-000001000000}"/>
  </hyperlinks>
  <pageMargins left="0.75" right="0.75" top="1" bottom="1" header="0" footer="0"/>
  <pageSetup orientation="portrait" r:id="rId1"/>
  <headerFooter alignWithMargins="0"/>
  <ignoredErrors>
    <ignoredError sqref="E146:H146" unlockedFormula="1"/>
    <ignoredError sqref="E220:H2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3"/>
  <sheetViews>
    <sheetView showGridLines="0" topLeftCell="B6" zoomScale="106" zoomScaleNormal="106" workbookViewId="0">
      <pane xSplit="2" ySplit="1" topLeftCell="D154" activePane="bottomRight" state="frozen"/>
      <selection activeCell="B6" sqref="B6"/>
      <selection pane="topRight" activeCell="D6" sqref="D6"/>
      <selection pane="bottomLeft" activeCell="B7" sqref="B7"/>
      <selection pane="bottomRight" activeCell="M162" sqref="M162"/>
    </sheetView>
  </sheetViews>
  <sheetFormatPr baseColWidth="10" defaultColWidth="0" defaultRowHeight="12.5" zeroHeight="1" x14ac:dyDescent="0.25"/>
  <cols>
    <col min="1" max="1" width="19" customWidth="1"/>
    <col min="2" max="2" width="17.54296875" customWidth="1"/>
    <col min="3" max="3" width="11.54296875" customWidth="1"/>
    <col min="4" max="6" width="12.453125" bestFit="1" customWidth="1"/>
    <col min="7" max="9" width="11.7265625" bestFit="1" customWidth="1"/>
    <col min="10" max="10" width="11.54296875" customWidth="1"/>
    <col min="11" max="13" width="11.7265625" bestFit="1" customWidth="1"/>
    <col min="14" max="16" width="11.54296875" customWidth="1"/>
    <col min="17" max="17" width="12.453125" bestFit="1" customWidth="1"/>
    <col min="18" max="20" width="11.54296875" customWidth="1"/>
    <col min="21" max="21" width="11.54296875" hidden="1" customWidth="1"/>
    <col min="22" max="16384" width="11.54296875" hidden="1"/>
  </cols>
  <sheetData>
    <row r="1" spans="2:19" x14ac:dyDescent="0.25"/>
    <row r="2" spans="2:19" x14ac:dyDescent="0.25"/>
    <row r="3" spans="2:19" ht="14" x14ac:dyDescent="0.3">
      <c r="B3" s="43" t="s">
        <v>64</v>
      </c>
      <c r="C3" s="18"/>
      <c r="D3" s="1"/>
      <c r="E3" s="31"/>
      <c r="F3" s="1"/>
    </row>
    <row r="4" spans="2:19" ht="14" x14ac:dyDescent="0.3">
      <c r="B4" s="43" t="s">
        <v>63</v>
      </c>
      <c r="C4" s="18"/>
      <c r="D4" s="1"/>
      <c r="E4" s="31"/>
      <c r="F4" s="1"/>
    </row>
    <row r="5" spans="2:19" ht="13" thickBot="1" x14ac:dyDescent="0.3"/>
    <row r="6" spans="2:19" ht="26.5" thickBot="1" x14ac:dyDescent="0.3">
      <c r="B6" s="201" t="s">
        <v>0</v>
      </c>
      <c r="C6" s="202" t="s">
        <v>1</v>
      </c>
      <c r="D6" s="190" t="s">
        <v>51</v>
      </c>
      <c r="E6" s="190" t="s">
        <v>53</v>
      </c>
      <c r="F6" s="190" t="s">
        <v>54</v>
      </c>
      <c r="G6" s="190" t="s">
        <v>55</v>
      </c>
      <c r="H6" s="190" t="s">
        <v>49</v>
      </c>
      <c r="I6" s="190" t="s">
        <v>56</v>
      </c>
      <c r="J6" s="190" t="s">
        <v>52</v>
      </c>
      <c r="K6" s="190" t="s">
        <v>57</v>
      </c>
      <c r="L6" s="190" t="s">
        <v>58</v>
      </c>
      <c r="M6" s="190" t="s">
        <v>50</v>
      </c>
      <c r="N6" s="190" t="s">
        <v>59</v>
      </c>
      <c r="O6" s="190" t="s">
        <v>77</v>
      </c>
      <c r="P6" s="190" t="s">
        <v>80</v>
      </c>
      <c r="Q6" s="190" t="s">
        <v>60</v>
      </c>
      <c r="R6" s="191" t="s">
        <v>61</v>
      </c>
    </row>
    <row r="7" spans="2:19" ht="13" x14ac:dyDescent="0.3">
      <c r="B7" s="192">
        <v>2013</v>
      </c>
      <c r="C7" s="193" t="s">
        <v>2</v>
      </c>
      <c r="D7" s="100">
        <v>97887.796566666628</v>
      </c>
      <c r="E7" s="101">
        <v>43643.380466666757</v>
      </c>
      <c r="F7" s="101">
        <v>99234.257666666672</v>
      </c>
      <c r="G7" s="101">
        <v>474.97633333333334</v>
      </c>
      <c r="H7" s="101">
        <v>1.3077999999999999</v>
      </c>
      <c r="I7" s="101"/>
      <c r="J7" s="101"/>
      <c r="K7" s="101"/>
      <c r="L7" s="101">
        <v>1838.4129833333318</v>
      </c>
      <c r="M7" s="101">
        <v>80.540433333333311</v>
      </c>
      <c r="N7" s="101">
        <v>3.1599999999999988</v>
      </c>
      <c r="O7" s="101"/>
      <c r="P7" s="101"/>
      <c r="Q7" s="101">
        <v>267.76806666666647</v>
      </c>
      <c r="R7" s="203">
        <f>SUM(D7:Q7)</f>
        <v>243431.60031666677</v>
      </c>
      <c r="S7" s="103"/>
    </row>
    <row r="8" spans="2:19" ht="13" x14ac:dyDescent="0.3">
      <c r="B8" s="194"/>
      <c r="C8" s="195" t="s">
        <v>3</v>
      </c>
      <c r="D8" s="102">
        <v>83040.800283333359</v>
      </c>
      <c r="E8" s="103">
        <v>37671.651883333376</v>
      </c>
      <c r="F8" s="103">
        <v>85326.528650000037</v>
      </c>
      <c r="G8" s="103">
        <v>446.10418333333325</v>
      </c>
      <c r="H8" s="103">
        <v>1.9451333333333334</v>
      </c>
      <c r="I8" s="103"/>
      <c r="J8" s="103"/>
      <c r="K8" s="103"/>
      <c r="L8" s="103">
        <v>1577.2567166666665</v>
      </c>
      <c r="M8" s="103">
        <v>75.874333333333368</v>
      </c>
      <c r="N8" s="103">
        <v>2.7380666666666666</v>
      </c>
      <c r="O8" s="103"/>
      <c r="P8" s="103"/>
      <c r="Q8" s="103">
        <v>224.51724999999999</v>
      </c>
      <c r="R8" s="203">
        <f t="shared" ref="R8:R39" si="0">SUM(D8:Q8)</f>
        <v>208367.41650000014</v>
      </c>
      <c r="S8" s="103"/>
    </row>
    <row r="9" spans="2:19" ht="13" x14ac:dyDescent="0.3">
      <c r="B9" s="194"/>
      <c r="C9" s="195" t="s">
        <v>4</v>
      </c>
      <c r="D9" s="102">
        <v>94671.846833333388</v>
      </c>
      <c r="E9" s="103">
        <v>39751.98665000005</v>
      </c>
      <c r="F9" s="103">
        <v>95953.393933333457</v>
      </c>
      <c r="G9" s="103">
        <v>507.18189999999964</v>
      </c>
      <c r="H9" s="103">
        <v>2.6204666666666658</v>
      </c>
      <c r="I9" s="103"/>
      <c r="J9" s="103"/>
      <c r="K9" s="103"/>
      <c r="L9" s="103">
        <v>1755.2037833333336</v>
      </c>
      <c r="M9" s="103">
        <v>93.71108333333332</v>
      </c>
      <c r="N9" s="103">
        <v>2.8775333333333326</v>
      </c>
      <c r="O9" s="103"/>
      <c r="P9" s="103"/>
      <c r="Q9" s="103">
        <v>238.02954999999986</v>
      </c>
      <c r="R9" s="203">
        <f t="shared" si="0"/>
        <v>232976.85173333358</v>
      </c>
      <c r="S9" s="103"/>
    </row>
    <row r="10" spans="2:19" ht="13" x14ac:dyDescent="0.3">
      <c r="B10" s="196"/>
      <c r="C10" s="195" t="s">
        <v>5</v>
      </c>
      <c r="D10" s="102">
        <v>92853.082300000111</v>
      </c>
      <c r="E10" s="103">
        <v>37702.218366666675</v>
      </c>
      <c r="F10" s="103">
        <v>94510.693266666742</v>
      </c>
      <c r="G10" s="103">
        <v>540.1588666666662</v>
      </c>
      <c r="H10" s="103">
        <v>3.7391833333333344</v>
      </c>
      <c r="I10" s="103"/>
      <c r="J10" s="103"/>
      <c r="K10" s="103"/>
      <c r="L10" s="103">
        <v>1608.8707833333335</v>
      </c>
      <c r="M10" s="103">
        <v>104.19084999999991</v>
      </c>
      <c r="N10" s="103">
        <v>3.0534833333333329</v>
      </c>
      <c r="O10" s="103"/>
      <c r="P10" s="103"/>
      <c r="Q10" s="103">
        <v>286.37086666666693</v>
      </c>
      <c r="R10" s="203">
        <f t="shared" si="0"/>
        <v>227612.37796666689</v>
      </c>
      <c r="S10" s="103"/>
    </row>
    <row r="11" spans="2:19" ht="13" x14ac:dyDescent="0.3">
      <c r="B11" s="194"/>
      <c r="C11" s="195" t="s">
        <v>6</v>
      </c>
      <c r="D11" s="102">
        <v>94287.55935000001</v>
      </c>
      <c r="E11" s="103">
        <v>37940.286383333325</v>
      </c>
      <c r="F11" s="103">
        <v>95005.214366666711</v>
      </c>
      <c r="G11" s="103">
        <v>593.59926666666672</v>
      </c>
      <c r="H11" s="103">
        <v>3.9325833333333331</v>
      </c>
      <c r="I11" s="103"/>
      <c r="J11" s="103"/>
      <c r="K11" s="103"/>
      <c r="L11" s="103">
        <v>1613.7723833333334</v>
      </c>
      <c r="M11" s="103">
        <v>116.03931666666668</v>
      </c>
      <c r="N11" s="103">
        <v>3.5532500000000002</v>
      </c>
      <c r="O11" s="103"/>
      <c r="P11" s="103"/>
      <c r="Q11" s="103">
        <v>369.50250000000028</v>
      </c>
      <c r="R11" s="203">
        <f t="shared" si="0"/>
        <v>229933.45940000002</v>
      </c>
      <c r="S11" s="103"/>
    </row>
    <row r="12" spans="2:19" ht="13" x14ac:dyDescent="0.3">
      <c r="B12" s="194"/>
      <c r="C12" s="195" t="s">
        <v>7</v>
      </c>
      <c r="D12" s="102">
        <v>89157.048650000099</v>
      </c>
      <c r="E12" s="103">
        <v>35317.378966666656</v>
      </c>
      <c r="F12" s="103">
        <v>89965.63271666666</v>
      </c>
      <c r="G12" s="103">
        <v>582.37631666666641</v>
      </c>
      <c r="H12" s="103">
        <v>4.4539666666666671</v>
      </c>
      <c r="I12" s="103"/>
      <c r="J12" s="103"/>
      <c r="K12" s="103"/>
      <c r="L12" s="103">
        <v>1557.8634333333334</v>
      </c>
      <c r="M12" s="103">
        <v>111.36750000000004</v>
      </c>
      <c r="N12" s="103">
        <v>3.6143166666666668</v>
      </c>
      <c r="O12" s="103"/>
      <c r="P12" s="103"/>
      <c r="Q12" s="103">
        <v>409.7721999999996</v>
      </c>
      <c r="R12" s="203">
        <f t="shared" si="0"/>
        <v>217109.50806666675</v>
      </c>
      <c r="S12" s="103"/>
    </row>
    <row r="13" spans="2:19" ht="13" x14ac:dyDescent="0.3">
      <c r="B13" s="194"/>
      <c r="C13" s="195" t="s">
        <v>8</v>
      </c>
      <c r="D13" s="102">
        <v>92103.464049999966</v>
      </c>
      <c r="E13" s="103">
        <v>37215.040266666649</v>
      </c>
      <c r="F13" s="103">
        <v>93935.046850000013</v>
      </c>
      <c r="G13" s="103">
        <v>714.18956666666645</v>
      </c>
      <c r="H13" s="103">
        <v>5.0835833333333342</v>
      </c>
      <c r="I13" s="103">
        <v>0.34531666666666672</v>
      </c>
      <c r="J13" s="103"/>
      <c r="K13" s="103"/>
      <c r="L13" s="103">
        <v>1564.3060333333333</v>
      </c>
      <c r="M13" s="103">
        <v>118.62835000000004</v>
      </c>
      <c r="N13" s="103">
        <v>3.3490000000000002</v>
      </c>
      <c r="O13" s="103"/>
      <c r="P13" s="103"/>
      <c r="Q13" s="103">
        <v>450.59794999999951</v>
      </c>
      <c r="R13" s="203">
        <f t="shared" si="0"/>
        <v>226110.0509666666</v>
      </c>
      <c r="S13" s="103"/>
    </row>
    <row r="14" spans="2:19" ht="13" x14ac:dyDescent="0.3">
      <c r="B14" s="194"/>
      <c r="C14" s="195" t="s">
        <v>9</v>
      </c>
      <c r="D14" s="102">
        <v>91698.134133333268</v>
      </c>
      <c r="E14" s="103">
        <v>35902.455299999958</v>
      </c>
      <c r="F14" s="103">
        <v>93534.42684999996</v>
      </c>
      <c r="G14" s="103">
        <v>755.97109999999986</v>
      </c>
      <c r="H14" s="103">
        <v>6.5393500000000024</v>
      </c>
      <c r="I14" s="103">
        <v>3.5602833333333339</v>
      </c>
      <c r="J14" s="103"/>
      <c r="K14" s="103"/>
      <c r="L14" s="103">
        <v>1571.4719999999986</v>
      </c>
      <c r="M14" s="103">
        <v>111.81050000000005</v>
      </c>
      <c r="N14" s="103">
        <v>3.4245833333333331</v>
      </c>
      <c r="O14" s="103"/>
      <c r="P14" s="103"/>
      <c r="Q14" s="103">
        <v>456.32944999999967</v>
      </c>
      <c r="R14" s="203">
        <f t="shared" si="0"/>
        <v>224044.12354999984</v>
      </c>
      <c r="S14" s="103"/>
    </row>
    <row r="15" spans="2:19" ht="13" x14ac:dyDescent="0.3">
      <c r="B15" s="194"/>
      <c r="C15" s="195" t="s">
        <v>10</v>
      </c>
      <c r="D15" s="102">
        <v>81475.813833333319</v>
      </c>
      <c r="E15" s="103">
        <v>33077.626816666627</v>
      </c>
      <c r="F15" s="103">
        <v>85347.643283333324</v>
      </c>
      <c r="G15" s="103">
        <v>758.7279999999995</v>
      </c>
      <c r="H15" s="103">
        <v>7.3160833333333324</v>
      </c>
      <c r="I15" s="103">
        <v>7.957200000000002</v>
      </c>
      <c r="J15" s="103"/>
      <c r="K15" s="103"/>
      <c r="L15" s="103">
        <v>1399.1588333333336</v>
      </c>
      <c r="M15" s="103">
        <v>102.3969166666668</v>
      </c>
      <c r="N15" s="103">
        <v>3.6143166666666668</v>
      </c>
      <c r="O15" s="103"/>
      <c r="P15" s="103"/>
      <c r="Q15" s="103">
        <v>448.81571666666679</v>
      </c>
      <c r="R15" s="203">
        <f t="shared" si="0"/>
        <v>202629.07099999997</v>
      </c>
      <c r="S15" s="103"/>
    </row>
    <row r="16" spans="2:19" ht="13" x14ac:dyDescent="0.3">
      <c r="B16" s="194"/>
      <c r="C16" s="195" t="s">
        <v>11</v>
      </c>
      <c r="D16" s="102">
        <v>89365.618399999919</v>
      </c>
      <c r="E16" s="103">
        <v>36257.641616666682</v>
      </c>
      <c r="F16" s="103">
        <v>94409.010816666618</v>
      </c>
      <c r="G16" s="103">
        <v>873.36898333333397</v>
      </c>
      <c r="H16" s="103">
        <v>3.0194500000000004</v>
      </c>
      <c r="I16" s="103">
        <v>22.875016666666678</v>
      </c>
      <c r="J16" s="103"/>
      <c r="K16" s="103"/>
      <c r="L16" s="103">
        <v>1459.9030000000009</v>
      </c>
      <c r="M16" s="103">
        <v>132.15436666666662</v>
      </c>
      <c r="N16" s="103">
        <v>3.7352000000000007</v>
      </c>
      <c r="O16" s="103"/>
      <c r="P16" s="103"/>
      <c r="Q16" s="103">
        <v>500.23223333333306</v>
      </c>
      <c r="R16" s="203">
        <f t="shared" si="0"/>
        <v>223027.55908333321</v>
      </c>
      <c r="S16" s="103"/>
    </row>
    <row r="17" spans="2:19" ht="13" x14ac:dyDescent="0.3">
      <c r="B17" s="194"/>
      <c r="C17" s="195" t="s">
        <v>12</v>
      </c>
      <c r="D17" s="102">
        <v>86159.89161666669</v>
      </c>
      <c r="E17" s="103">
        <v>34946.699583333342</v>
      </c>
      <c r="F17" s="103">
        <v>90854.486716666695</v>
      </c>
      <c r="G17" s="103">
        <v>857.05991666666648</v>
      </c>
      <c r="H17" s="103">
        <v>12.5144</v>
      </c>
      <c r="I17" s="103">
        <v>35.094649999999987</v>
      </c>
      <c r="J17" s="103"/>
      <c r="K17" s="103"/>
      <c r="L17" s="103">
        <v>1349.9667999999995</v>
      </c>
      <c r="M17" s="103">
        <v>129.34650000000016</v>
      </c>
      <c r="N17" s="103">
        <v>3.8842000000000008</v>
      </c>
      <c r="O17" s="103"/>
      <c r="P17" s="103"/>
      <c r="Q17" s="103">
        <v>482.57208333333307</v>
      </c>
      <c r="R17" s="203">
        <f t="shared" si="0"/>
        <v>214831.51646666674</v>
      </c>
      <c r="S17" s="103"/>
    </row>
    <row r="18" spans="2:19" ht="13.5" thickBot="1" x14ac:dyDescent="0.35">
      <c r="B18" s="194"/>
      <c r="C18" s="195" t="s">
        <v>13</v>
      </c>
      <c r="D18" s="104">
        <v>91037.402316666616</v>
      </c>
      <c r="E18" s="105">
        <v>37412.963933333318</v>
      </c>
      <c r="F18" s="105">
        <v>96218.472716666656</v>
      </c>
      <c r="G18" s="105">
        <v>945.75414999999998</v>
      </c>
      <c r="H18" s="105">
        <v>13.387083333333335</v>
      </c>
      <c r="I18" s="105">
        <v>141.21391666666662</v>
      </c>
      <c r="J18" s="105"/>
      <c r="K18" s="105"/>
      <c r="L18" s="105">
        <v>1359.9347166666682</v>
      </c>
      <c r="M18" s="105">
        <v>141.73504999999997</v>
      </c>
      <c r="N18" s="105">
        <v>3.6066166666666666</v>
      </c>
      <c r="O18" s="105"/>
      <c r="P18" s="105"/>
      <c r="Q18" s="105">
        <v>524.75093333333291</v>
      </c>
      <c r="R18" s="204">
        <f t="shared" si="0"/>
        <v>227799.22143333324</v>
      </c>
      <c r="S18" s="103"/>
    </row>
    <row r="19" spans="2:19" ht="13" x14ac:dyDescent="0.3">
      <c r="B19" s="192">
        <v>2014</v>
      </c>
      <c r="C19" s="193" t="s">
        <v>2</v>
      </c>
      <c r="D19" s="100">
        <v>90715.125583333138</v>
      </c>
      <c r="E19" s="101">
        <v>36722.143950000005</v>
      </c>
      <c r="F19" s="101">
        <v>94884.643216666649</v>
      </c>
      <c r="G19" s="101">
        <v>939.70124999999996</v>
      </c>
      <c r="H19" s="101">
        <v>18.106749999999991</v>
      </c>
      <c r="I19" s="101">
        <v>175.45526666666657</v>
      </c>
      <c r="J19" s="101"/>
      <c r="K19" s="101"/>
      <c r="L19" s="101">
        <v>1328.9950000000008</v>
      </c>
      <c r="M19" s="101">
        <v>137.15001666666669</v>
      </c>
      <c r="N19" s="101">
        <v>4.0639500000000002</v>
      </c>
      <c r="O19" s="101"/>
      <c r="P19" s="101"/>
      <c r="Q19" s="101">
        <v>511.95641666666694</v>
      </c>
      <c r="R19" s="205">
        <f t="shared" si="0"/>
        <v>225437.3413999998</v>
      </c>
      <c r="S19" s="109"/>
    </row>
    <row r="20" spans="2:19" ht="13" x14ac:dyDescent="0.3">
      <c r="B20" s="194"/>
      <c r="C20" s="195" t="s">
        <v>3</v>
      </c>
      <c r="D20" s="102">
        <v>75915.692549999978</v>
      </c>
      <c r="E20" s="103">
        <v>32285.405399999989</v>
      </c>
      <c r="F20" s="103">
        <v>82598.880050000036</v>
      </c>
      <c r="G20" s="103">
        <v>841.71034999999972</v>
      </c>
      <c r="H20" s="103">
        <v>17.490866666666662</v>
      </c>
      <c r="I20" s="103">
        <v>145.56201666666669</v>
      </c>
      <c r="J20" s="103"/>
      <c r="K20" s="103"/>
      <c r="L20" s="103">
        <v>1245.0237499999985</v>
      </c>
      <c r="M20" s="103">
        <v>129.42468333333321</v>
      </c>
      <c r="N20" s="103">
        <v>3.8091166666666663</v>
      </c>
      <c r="O20" s="103"/>
      <c r="P20" s="103"/>
      <c r="Q20" s="103">
        <v>468.06934999999902</v>
      </c>
      <c r="R20" s="203">
        <f t="shared" si="0"/>
        <v>193651.06813333335</v>
      </c>
      <c r="S20" s="109"/>
    </row>
    <row r="21" spans="2:19" ht="13" x14ac:dyDescent="0.3">
      <c r="B21" s="194"/>
      <c r="C21" s="195" t="s">
        <v>4</v>
      </c>
      <c r="D21" s="102">
        <v>89359.059683333311</v>
      </c>
      <c r="E21" s="103">
        <v>37588.392666666667</v>
      </c>
      <c r="F21" s="103">
        <v>95487.30613333339</v>
      </c>
      <c r="G21" s="103">
        <v>993.51378333333366</v>
      </c>
      <c r="H21" s="103">
        <v>20.33668333333334</v>
      </c>
      <c r="I21" s="103">
        <v>168.91123333333326</v>
      </c>
      <c r="J21" s="103"/>
      <c r="K21" s="103"/>
      <c r="L21" s="103">
        <v>1561.640500000002</v>
      </c>
      <c r="M21" s="103">
        <v>161.71056666666667</v>
      </c>
      <c r="N21" s="103">
        <v>3.5348166666666661</v>
      </c>
      <c r="O21" s="103"/>
      <c r="P21" s="103"/>
      <c r="Q21" s="103">
        <v>549.60538333333341</v>
      </c>
      <c r="R21" s="203">
        <f t="shared" si="0"/>
        <v>225894.01145000008</v>
      </c>
      <c r="S21" s="109"/>
    </row>
    <row r="22" spans="2:19" ht="13" x14ac:dyDescent="0.3">
      <c r="B22" s="194"/>
      <c r="C22" s="195" t="s">
        <v>5</v>
      </c>
      <c r="D22" s="102">
        <v>85099.685766666473</v>
      </c>
      <c r="E22" s="103">
        <v>36440.754083333311</v>
      </c>
      <c r="F22" s="103">
        <v>94247.162549999848</v>
      </c>
      <c r="G22" s="103">
        <v>936.69273333333376</v>
      </c>
      <c r="H22" s="103">
        <v>18.572100000000002</v>
      </c>
      <c r="I22" s="103">
        <v>191.20930000000001</v>
      </c>
      <c r="J22" s="103">
        <v>8.4469999999999992</v>
      </c>
      <c r="K22" s="103"/>
      <c r="L22" s="103">
        <v>1557.7672833333347</v>
      </c>
      <c r="M22" s="103">
        <v>126.47446666666666</v>
      </c>
      <c r="N22" s="103">
        <v>2.9831499999999997</v>
      </c>
      <c r="O22" s="103"/>
      <c r="P22" s="103"/>
      <c r="Q22" s="103">
        <v>1811.8212500000018</v>
      </c>
      <c r="R22" s="203">
        <f t="shared" si="0"/>
        <v>220441.56968333293</v>
      </c>
      <c r="S22" s="109"/>
    </row>
    <row r="23" spans="2:19" ht="13" x14ac:dyDescent="0.3">
      <c r="B23" s="194"/>
      <c r="C23" s="195" t="s">
        <v>6</v>
      </c>
      <c r="D23" s="102">
        <v>85118.570983333339</v>
      </c>
      <c r="E23" s="103">
        <v>36234.087616666657</v>
      </c>
      <c r="F23" s="103">
        <v>92705.198016666589</v>
      </c>
      <c r="G23" s="103">
        <v>954.40306666666663</v>
      </c>
      <c r="H23" s="103">
        <v>20.994116666666663</v>
      </c>
      <c r="I23" s="103">
        <v>229.67756666666676</v>
      </c>
      <c r="J23" s="103">
        <v>8.4469999999999992</v>
      </c>
      <c r="K23" s="103"/>
      <c r="L23" s="103">
        <v>1624.5678000000003</v>
      </c>
      <c r="M23" s="103">
        <v>139.25020000000006</v>
      </c>
      <c r="N23" s="103">
        <v>2.2117499999999999</v>
      </c>
      <c r="O23" s="103"/>
      <c r="P23" s="103"/>
      <c r="Q23" s="103">
        <v>1863.1569333333325</v>
      </c>
      <c r="R23" s="203">
        <f t="shared" si="0"/>
        <v>218900.56504999995</v>
      </c>
      <c r="S23" s="109"/>
    </row>
    <row r="24" spans="2:19" ht="13" x14ac:dyDescent="0.3">
      <c r="B24" s="194"/>
      <c r="C24" s="195" t="s">
        <v>7</v>
      </c>
      <c r="D24" s="102">
        <v>81909.908933333456</v>
      </c>
      <c r="E24" s="103">
        <v>35382.070333333308</v>
      </c>
      <c r="F24" s="103">
        <v>90288.673883333366</v>
      </c>
      <c r="G24" s="103">
        <v>917.8062666666666</v>
      </c>
      <c r="H24" s="103">
        <v>20.771816666666673</v>
      </c>
      <c r="I24" s="103">
        <v>245.16373333333343</v>
      </c>
      <c r="J24" s="103">
        <v>8.3230000000000004</v>
      </c>
      <c r="K24" s="103"/>
      <c r="L24" s="103">
        <v>1679.1401166666672</v>
      </c>
      <c r="M24" s="103">
        <v>162.10721666666686</v>
      </c>
      <c r="N24" s="103">
        <v>2.2399833333333339</v>
      </c>
      <c r="O24" s="103"/>
      <c r="P24" s="103"/>
      <c r="Q24" s="103">
        <v>1810.9241333333323</v>
      </c>
      <c r="R24" s="203">
        <f t="shared" si="0"/>
        <v>212427.12941666681</v>
      </c>
      <c r="S24" s="109"/>
    </row>
    <row r="25" spans="2:19" ht="13" x14ac:dyDescent="0.3">
      <c r="B25" s="194"/>
      <c r="C25" s="195" t="s">
        <v>8</v>
      </c>
      <c r="D25" s="102">
        <v>84111.4329</v>
      </c>
      <c r="E25" s="103">
        <v>35165.256483333418</v>
      </c>
      <c r="F25" s="103">
        <v>93275.16440000014</v>
      </c>
      <c r="G25" s="103">
        <v>940.5739999999995</v>
      </c>
      <c r="H25" s="103">
        <v>22.545650000000006</v>
      </c>
      <c r="I25" s="103">
        <v>236.10329999999993</v>
      </c>
      <c r="J25" s="103">
        <v>9.6630000000000003</v>
      </c>
      <c r="K25" s="103"/>
      <c r="L25" s="103">
        <v>1829.8185499999995</v>
      </c>
      <c r="M25" s="103">
        <v>156.20778333333342</v>
      </c>
      <c r="N25" s="103">
        <v>1.5114000000000001</v>
      </c>
      <c r="O25" s="103"/>
      <c r="P25" s="103"/>
      <c r="Q25" s="103">
        <v>1923.0257499999993</v>
      </c>
      <c r="R25" s="203">
        <f t="shared" si="0"/>
        <v>217671.30321666686</v>
      </c>
      <c r="S25" s="109"/>
    </row>
    <row r="26" spans="2:19" ht="13" x14ac:dyDescent="0.3">
      <c r="B26" s="194"/>
      <c r="C26" s="195" t="s">
        <v>9</v>
      </c>
      <c r="D26" s="102">
        <v>82206.401100000032</v>
      </c>
      <c r="E26" s="103">
        <v>34381.277499999975</v>
      </c>
      <c r="F26" s="103">
        <v>91301.139349999954</v>
      </c>
      <c r="G26" s="103">
        <v>833.78134999999975</v>
      </c>
      <c r="H26" s="103">
        <v>25.312433333333356</v>
      </c>
      <c r="I26" s="103">
        <v>261.58185000000009</v>
      </c>
      <c r="J26" s="103">
        <v>8.2729999999999997</v>
      </c>
      <c r="K26" s="103"/>
      <c r="L26" s="103">
        <v>1932.2968166666681</v>
      </c>
      <c r="M26" s="103">
        <v>156.76038333333338</v>
      </c>
      <c r="N26" s="103"/>
      <c r="O26" s="103"/>
      <c r="P26" s="103"/>
      <c r="Q26" s="103">
        <v>1944.9151333333348</v>
      </c>
      <c r="R26" s="203">
        <f t="shared" si="0"/>
        <v>213051.73891666663</v>
      </c>
      <c r="S26" s="109"/>
    </row>
    <row r="27" spans="2:19" ht="13" x14ac:dyDescent="0.3">
      <c r="B27" s="194"/>
      <c r="C27" s="195" t="s">
        <v>10</v>
      </c>
      <c r="D27" s="102">
        <v>76821.624383333372</v>
      </c>
      <c r="E27" s="103">
        <v>33238.193749999984</v>
      </c>
      <c r="F27" s="103">
        <v>86351.40648333334</v>
      </c>
      <c r="G27" s="103">
        <v>820.14636666666684</v>
      </c>
      <c r="H27" s="103">
        <v>29.3081</v>
      </c>
      <c r="I27" s="103">
        <v>287.75263333333305</v>
      </c>
      <c r="J27" s="103">
        <v>8.298</v>
      </c>
      <c r="K27" s="103"/>
      <c r="L27" s="103">
        <v>1871.4658833333349</v>
      </c>
      <c r="M27" s="103">
        <v>151.25895000000008</v>
      </c>
      <c r="N27" s="103"/>
      <c r="O27" s="103"/>
      <c r="P27" s="103"/>
      <c r="Q27" s="103">
        <v>1826.0431833333339</v>
      </c>
      <c r="R27" s="203">
        <f t="shared" si="0"/>
        <v>201405.49773333329</v>
      </c>
      <c r="S27" s="109"/>
    </row>
    <row r="28" spans="2:19" ht="13" x14ac:dyDescent="0.3">
      <c r="B28" s="194"/>
      <c r="C28" s="195" t="s">
        <v>11</v>
      </c>
      <c r="D28" s="102">
        <v>84349.155549999836</v>
      </c>
      <c r="E28" s="103">
        <v>36838.175883333366</v>
      </c>
      <c r="F28" s="103">
        <v>92468.218649999908</v>
      </c>
      <c r="G28" s="103">
        <v>986.62509999999907</v>
      </c>
      <c r="H28" s="103">
        <v>42.212349999999994</v>
      </c>
      <c r="I28" s="103">
        <v>329.66098333333315</v>
      </c>
      <c r="J28" s="103">
        <v>8.6649999999999991</v>
      </c>
      <c r="K28" s="103"/>
      <c r="L28" s="103">
        <v>2193.3942166666689</v>
      </c>
      <c r="M28" s="103">
        <v>166.98940000000005</v>
      </c>
      <c r="N28" s="103"/>
      <c r="O28" s="103"/>
      <c r="P28" s="103"/>
      <c r="Q28" s="103">
        <v>1965.7638666666694</v>
      </c>
      <c r="R28" s="203">
        <f t="shared" si="0"/>
        <v>219348.86099999977</v>
      </c>
      <c r="S28" s="109"/>
    </row>
    <row r="29" spans="2:19" ht="13" x14ac:dyDescent="0.3">
      <c r="B29" s="194"/>
      <c r="C29" s="195" t="s">
        <v>12</v>
      </c>
      <c r="D29" s="102">
        <v>80822.482883333345</v>
      </c>
      <c r="E29" s="103">
        <v>34607.712550000091</v>
      </c>
      <c r="F29" s="103">
        <v>90920.258066666691</v>
      </c>
      <c r="G29" s="103">
        <v>1015.7139833333329</v>
      </c>
      <c r="H29" s="103">
        <v>46.856400000000029</v>
      </c>
      <c r="I29" s="103">
        <v>343.15768333333392</v>
      </c>
      <c r="J29" s="103">
        <v>6.9669999999999996</v>
      </c>
      <c r="K29" s="103"/>
      <c r="L29" s="103">
        <v>2272.3305333333342</v>
      </c>
      <c r="M29" s="103">
        <v>154.04685000000006</v>
      </c>
      <c r="N29" s="103"/>
      <c r="O29" s="103"/>
      <c r="P29" s="103"/>
      <c r="Q29" s="103">
        <v>1870.8181166666691</v>
      </c>
      <c r="R29" s="203">
        <f t="shared" si="0"/>
        <v>212060.34406666676</v>
      </c>
      <c r="S29" s="109"/>
    </row>
    <row r="30" spans="2:19" ht="13.5" thickBot="1" x14ac:dyDescent="0.35">
      <c r="B30" s="194"/>
      <c r="C30" s="195" t="s">
        <v>13</v>
      </c>
      <c r="D30" s="104">
        <v>84575.165233333202</v>
      </c>
      <c r="E30" s="105">
        <v>34466.449683333398</v>
      </c>
      <c r="F30" s="105">
        <v>95667.223316666626</v>
      </c>
      <c r="G30" s="105">
        <v>1172.3605833333334</v>
      </c>
      <c r="H30" s="105">
        <v>52.578850000000017</v>
      </c>
      <c r="I30" s="105">
        <v>397.59879999999941</v>
      </c>
      <c r="J30" s="105">
        <v>7.4560000000000004</v>
      </c>
      <c r="K30" s="105"/>
      <c r="L30" s="105">
        <v>2468.4039666666717</v>
      </c>
      <c r="M30" s="105">
        <v>150.93256666666659</v>
      </c>
      <c r="N30" s="105"/>
      <c r="O30" s="105"/>
      <c r="P30" s="105"/>
      <c r="Q30" s="105">
        <v>1983.6504666666667</v>
      </c>
      <c r="R30" s="204">
        <f t="shared" si="0"/>
        <v>220941.81946666655</v>
      </c>
      <c r="S30" s="109"/>
    </row>
    <row r="31" spans="2:19" ht="13" x14ac:dyDescent="0.3">
      <c r="B31" s="192">
        <v>2015</v>
      </c>
      <c r="C31" s="197" t="s">
        <v>2</v>
      </c>
      <c r="D31" s="100">
        <v>81745.652983333246</v>
      </c>
      <c r="E31" s="101">
        <v>35211.290849999976</v>
      </c>
      <c r="F31" s="101">
        <v>93741.518833333044</v>
      </c>
      <c r="G31" s="101">
        <v>1148.4245166666676</v>
      </c>
      <c r="H31" s="101">
        <v>17.293783333333341</v>
      </c>
      <c r="I31" s="101">
        <v>413.48153333333397</v>
      </c>
      <c r="J31" s="101">
        <v>8.3490000000000002</v>
      </c>
      <c r="K31" s="101"/>
      <c r="L31" s="101">
        <v>2557.5425166666664</v>
      </c>
      <c r="M31" s="101">
        <v>142.8435333333334</v>
      </c>
      <c r="N31" s="101"/>
      <c r="O31" s="101"/>
      <c r="P31" s="101"/>
      <c r="Q31" s="101">
        <v>1951.3638333333311</v>
      </c>
      <c r="R31" s="205">
        <f t="shared" si="0"/>
        <v>216937.76138333292</v>
      </c>
      <c r="S31" s="109"/>
    </row>
    <row r="32" spans="2:19" ht="13" x14ac:dyDescent="0.3">
      <c r="B32" s="194"/>
      <c r="C32" s="198" t="s">
        <v>3</v>
      </c>
      <c r="D32" s="102">
        <v>72419.523433333336</v>
      </c>
      <c r="E32" s="103">
        <v>32237.045750000005</v>
      </c>
      <c r="F32" s="103">
        <v>85149.630100000009</v>
      </c>
      <c r="G32" s="103">
        <v>1057.7419000000002</v>
      </c>
      <c r="H32" s="103">
        <v>24.77450000000001</v>
      </c>
      <c r="I32" s="103">
        <v>400.84941666666668</v>
      </c>
      <c r="J32" s="103">
        <v>6.077</v>
      </c>
      <c r="K32" s="103"/>
      <c r="L32" s="103">
        <v>2377.2989500000003</v>
      </c>
      <c r="M32" s="103">
        <v>139.73671666666661</v>
      </c>
      <c r="N32" s="103"/>
      <c r="O32" s="103"/>
      <c r="P32" s="103"/>
      <c r="Q32" s="103">
        <v>1743.2998333333305</v>
      </c>
      <c r="R32" s="203">
        <f t="shared" si="0"/>
        <v>195555.97759999998</v>
      </c>
      <c r="S32" s="109"/>
    </row>
    <row r="33" spans="2:19" ht="13" x14ac:dyDescent="0.3">
      <c r="B33" s="194"/>
      <c r="C33" s="198" t="s">
        <v>4</v>
      </c>
      <c r="D33" s="102">
        <v>87748.130700000038</v>
      </c>
      <c r="E33" s="103">
        <v>39701.318116666647</v>
      </c>
      <c r="F33" s="103">
        <v>103322.0489166664</v>
      </c>
      <c r="G33" s="103">
        <v>1257.3452000000002</v>
      </c>
      <c r="H33" s="103">
        <v>26.11795</v>
      </c>
      <c r="I33" s="103">
        <v>498.31028333333302</v>
      </c>
      <c r="J33" s="103">
        <v>6.9939999999999998</v>
      </c>
      <c r="K33" s="103"/>
      <c r="L33" s="103">
        <v>2928.9115666666671</v>
      </c>
      <c r="M33" s="103">
        <v>179.4147999999999</v>
      </c>
      <c r="N33" s="103"/>
      <c r="O33" s="103"/>
      <c r="P33" s="103"/>
      <c r="Q33" s="103">
        <v>2105.5329333333352</v>
      </c>
      <c r="R33" s="203">
        <f t="shared" si="0"/>
        <v>237774.12446666646</v>
      </c>
      <c r="S33" s="109"/>
    </row>
    <row r="34" spans="2:19" ht="13" x14ac:dyDescent="0.3">
      <c r="B34" s="194"/>
      <c r="C34" s="198" t="s">
        <v>5</v>
      </c>
      <c r="D34" s="102">
        <v>79682.535916666646</v>
      </c>
      <c r="E34" s="103">
        <v>38878.003599999996</v>
      </c>
      <c r="F34" s="103">
        <v>96150.193666666601</v>
      </c>
      <c r="G34" s="103">
        <v>1160.8340333333338</v>
      </c>
      <c r="H34" s="103">
        <v>35.129000000000005</v>
      </c>
      <c r="I34" s="103">
        <v>433.16223333333295</v>
      </c>
      <c r="J34" s="103">
        <v>6.6689999999999996</v>
      </c>
      <c r="K34" s="103"/>
      <c r="L34" s="103">
        <v>2800.0561500000031</v>
      </c>
      <c r="M34" s="103">
        <v>177.12858333333304</v>
      </c>
      <c r="N34" s="103"/>
      <c r="O34" s="103"/>
      <c r="P34" s="103"/>
      <c r="Q34" s="103">
        <v>2267.4778833333344</v>
      </c>
      <c r="R34" s="203">
        <f t="shared" si="0"/>
        <v>221591.19006666658</v>
      </c>
      <c r="S34" s="109"/>
    </row>
    <row r="35" spans="2:19" ht="13" x14ac:dyDescent="0.3">
      <c r="B35" s="194"/>
      <c r="C35" s="198" t="s">
        <v>6</v>
      </c>
      <c r="D35" s="102">
        <v>77719.765883333268</v>
      </c>
      <c r="E35" s="103">
        <v>36799.21468333339</v>
      </c>
      <c r="F35" s="103">
        <v>91380.929783333428</v>
      </c>
      <c r="G35" s="103">
        <v>1174.5372833333342</v>
      </c>
      <c r="H35" s="103">
        <v>36.753983333333345</v>
      </c>
      <c r="I35" s="103">
        <v>382.43574999999998</v>
      </c>
      <c r="J35" s="103">
        <v>5.9950000000000001</v>
      </c>
      <c r="K35" s="103"/>
      <c r="L35" s="103">
        <v>2842.9424166666681</v>
      </c>
      <c r="M35" s="103">
        <v>176.46406666666684</v>
      </c>
      <c r="N35" s="103"/>
      <c r="O35" s="103"/>
      <c r="P35" s="103"/>
      <c r="Q35" s="103">
        <v>2319.7358500000037</v>
      </c>
      <c r="R35" s="203">
        <f t="shared" si="0"/>
        <v>212838.77470000007</v>
      </c>
      <c r="S35" s="109"/>
    </row>
    <row r="36" spans="2:19" ht="13" x14ac:dyDescent="0.3">
      <c r="B36" s="194"/>
      <c r="C36" s="198" t="s">
        <v>7</v>
      </c>
      <c r="D36" s="102">
        <v>77227.704066666527</v>
      </c>
      <c r="E36" s="103">
        <v>35993.179500000035</v>
      </c>
      <c r="F36" s="103">
        <v>92481.025883333205</v>
      </c>
      <c r="G36" s="103">
        <v>1174.6933333333334</v>
      </c>
      <c r="H36" s="103">
        <v>34.867316666666667</v>
      </c>
      <c r="I36" s="103">
        <v>367.04833333333329</v>
      </c>
      <c r="J36" s="103">
        <v>5.3570000000000002</v>
      </c>
      <c r="K36" s="103"/>
      <c r="L36" s="103">
        <v>2880.1782333333317</v>
      </c>
      <c r="M36" s="103">
        <v>177.10564999999994</v>
      </c>
      <c r="N36" s="103"/>
      <c r="O36" s="103"/>
      <c r="P36" s="103"/>
      <c r="Q36" s="103">
        <v>2097.1964333333299</v>
      </c>
      <c r="R36" s="203">
        <f t="shared" si="0"/>
        <v>212438.35574999978</v>
      </c>
      <c r="S36" s="109"/>
    </row>
    <row r="37" spans="2:19" ht="13" x14ac:dyDescent="0.3">
      <c r="B37" s="194"/>
      <c r="C37" s="198" t="s">
        <v>8</v>
      </c>
      <c r="D37" s="102">
        <v>80186.947466666694</v>
      </c>
      <c r="E37" s="103">
        <v>38231.92138333332</v>
      </c>
      <c r="F37" s="103">
        <v>97725.224249999839</v>
      </c>
      <c r="G37" s="103">
        <v>1273.2358333333336</v>
      </c>
      <c r="H37" s="103">
        <v>30.765816666666659</v>
      </c>
      <c r="I37" s="103">
        <v>490.15296666666632</v>
      </c>
      <c r="J37" s="103">
        <v>6.0620000000000003</v>
      </c>
      <c r="K37" s="103">
        <v>13.873099999999997</v>
      </c>
      <c r="L37" s="103">
        <v>2908.9733333333334</v>
      </c>
      <c r="M37" s="103">
        <v>184.09475000000006</v>
      </c>
      <c r="N37" s="103"/>
      <c r="O37" s="103"/>
      <c r="P37" s="103"/>
      <c r="Q37" s="103">
        <v>2540.5214000000014</v>
      </c>
      <c r="R37" s="203">
        <f t="shared" si="0"/>
        <v>223591.77229999987</v>
      </c>
      <c r="S37" s="109"/>
    </row>
    <row r="38" spans="2:19" ht="13" x14ac:dyDescent="0.3">
      <c r="B38" s="194"/>
      <c r="C38" s="198" t="s">
        <v>9</v>
      </c>
      <c r="D38" s="102">
        <v>82012.561400000006</v>
      </c>
      <c r="E38" s="103">
        <v>39975.499066666656</v>
      </c>
      <c r="F38" s="103">
        <v>102338.65353333334</v>
      </c>
      <c r="G38" s="103">
        <v>1410.302900000001</v>
      </c>
      <c r="H38" s="103">
        <v>26.209066666666658</v>
      </c>
      <c r="I38" s="103">
        <v>514.94363333333354</v>
      </c>
      <c r="J38" s="103">
        <v>4.5199999999999996</v>
      </c>
      <c r="K38" s="103">
        <v>19.755333333333361</v>
      </c>
      <c r="L38" s="103">
        <v>2937.774966666665</v>
      </c>
      <c r="M38" s="103">
        <v>201.06025000000005</v>
      </c>
      <c r="N38" s="103"/>
      <c r="O38" s="103"/>
      <c r="P38" s="103"/>
      <c r="Q38" s="103">
        <v>3556.289050000004</v>
      </c>
      <c r="R38" s="203">
        <f t="shared" si="0"/>
        <v>232997.56920000003</v>
      </c>
      <c r="S38" s="109"/>
    </row>
    <row r="39" spans="2:19" ht="13" x14ac:dyDescent="0.3">
      <c r="B39" s="194"/>
      <c r="C39" s="198" t="s">
        <v>10</v>
      </c>
      <c r="D39" s="102">
        <v>78508.404316666551</v>
      </c>
      <c r="E39" s="103">
        <v>36921.587516666623</v>
      </c>
      <c r="F39" s="103">
        <v>99018.691033333002</v>
      </c>
      <c r="G39" s="103">
        <v>1366.6168666666672</v>
      </c>
      <c r="H39" s="103">
        <v>24.796000000000006</v>
      </c>
      <c r="I39" s="103">
        <v>485.5664333333329</v>
      </c>
      <c r="J39" s="103">
        <v>3.3730000000000002</v>
      </c>
      <c r="K39" s="103">
        <v>22.251349999999999</v>
      </c>
      <c r="L39" s="103">
        <v>2966.5768333333313</v>
      </c>
      <c r="M39" s="103">
        <v>186.13774999999995</v>
      </c>
      <c r="N39" s="103"/>
      <c r="O39" s="103"/>
      <c r="P39" s="103"/>
      <c r="Q39" s="103">
        <v>4198.6031000000048</v>
      </c>
      <c r="R39" s="203">
        <f t="shared" si="0"/>
        <v>223702.60419999951</v>
      </c>
      <c r="S39" s="109"/>
    </row>
    <row r="40" spans="2:19" ht="13" x14ac:dyDescent="0.3">
      <c r="B40" s="196"/>
      <c r="C40" s="198" t="s">
        <v>11</v>
      </c>
      <c r="D40" s="102">
        <v>78482.926916666649</v>
      </c>
      <c r="E40" s="103">
        <v>36865.151316666692</v>
      </c>
      <c r="F40" s="103">
        <v>102291.11868333328</v>
      </c>
      <c r="G40" s="103">
        <v>1362.0306999999996</v>
      </c>
      <c r="H40" s="103">
        <v>21.342549999999992</v>
      </c>
      <c r="I40" s="103">
        <v>428.49338333333321</v>
      </c>
      <c r="J40" s="103"/>
      <c r="K40" s="103">
        <v>24.741900000000001</v>
      </c>
      <c r="L40" s="103">
        <v>2938.0563833333335</v>
      </c>
      <c r="M40" s="103">
        <v>187.81284999999988</v>
      </c>
      <c r="N40" s="103"/>
      <c r="O40" s="103"/>
      <c r="P40" s="103"/>
      <c r="Q40" s="103">
        <v>4707.781566666672</v>
      </c>
      <c r="R40" s="203">
        <f t="shared" ref="R40:R45" si="1">SUM(D40:Q40)</f>
        <v>227309.45624999993</v>
      </c>
      <c r="S40" s="109"/>
    </row>
    <row r="41" spans="2:19" ht="13" x14ac:dyDescent="0.3">
      <c r="B41" s="194"/>
      <c r="C41" s="198" t="s">
        <v>12</v>
      </c>
      <c r="D41" s="102">
        <v>77820.832533333363</v>
      </c>
      <c r="E41" s="103">
        <v>35840.364316666695</v>
      </c>
      <c r="F41" s="103">
        <v>100413.78296666691</v>
      </c>
      <c r="G41" s="103">
        <v>1355.4306666666662</v>
      </c>
      <c r="H41" s="103">
        <v>21.342549999999996</v>
      </c>
      <c r="I41" s="103">
        <v>405.92831666666655</v>
      </c>
      <c r="J41" s="103"/>
      <c r="K41" s="103">
        <v>27.736116666666671</v>
      </c>
      <c r="L41" s="103">
        <v>2996.5235999999991</v>
      </c>
      <c r="M41" s="103">
        <v>177.17483333333342</v>
      </c>
      <c r="N41" s="103"/>
      <c r="O41" s="103"/>
      <c r="P41" s="103"/>
      <c r="Q41" s="103">
        <v>5430.6619833333352</v>
      </c>
      <c r="R41" s="203">
        <f t="shared" si="1"/>
        <v>224489.77788333359</v>
      </c>
      <c r="S41" s="109"/>
    </row>
    <row r="42" spans="2:19" ht="13.5" thickBot="1" x14ac:dyDescent="0.35">
      <c r="B42" s="199"/>
      <c r="C42" s="200" t="s">
        <v>13</v>
      </c>
      <c r="D42" s="104">
        <v>81336.490000000005</v>
      </c>
      <c r="E42" s="105">
        <v>38077.260183333361</v>
      </c>
      <c r="F42" s="105">
        <v>105561.30680000003</v>
      </c>
      <c r="G42" s="105">
        <v>1526.8447666666677</v>
      </c>
      <c r="H42" s="105">
        <v>21.342549999999996</v>
      </c>
      <c r="I42" s="105">
        <v>443.87859999999989</v>
      </c>
      <c r="J42" s="105"/>
      <c r="K42" s="105">
        <v>31.547466666666654</v>
      </c>
      <c r="L42" s="105">
        <v>3055.5673833333312</v>
      </c>
      <c r="M42" s="105">
        <v>166.92163333333309</v>
      </c>
      <c r="N42" s="105"/>
      <c r="O42" s="105"/>
      <c r="P42" s="105"/>
      <c r="Q42" s="105">
        <v>6554.2222833333335</v>
      </c>
      <c r="R42" s="204">
        <f t="shared" si="1"/>
        <v>236775.38166666677</v>
      </c>
      <c r="S42" s="109"/>
    </row>
    <row r="43" spans="2:19" ht="13" x14ac:dyDescent="0.3">
      <c r="B43" s="192">
        <v>2016</v>
      </c>
      <c r="C43" s="197" t="s">
        <v>2</v>
      </c>
      <c r="D43" s="100">
        <v>77292.144533333383</v>
      </c>
      <c r="E43" s="101">
        <v>37708.72001666663</v>
      </c>
      <c r="F43" s="101">
        <v>101378.81249999988</v>
      </c>
      <c r="G43" s="101">
        <v>1556.492933333335</v>
      </c>
      <c r="H43" s="101">
        <v>19.113783333333338</v>
      </c>
      <c r="I43" s="101">
        <v>419.64099999999974</v>
      </c>
      <c r="J43" s="101"/>
      <c r="K43" s="101">
        <v>32.145599999999995</v>
      </c>
      <c r="L43" s="101">
        <v>2872.207150000002</v>
      </c>
      <c r="M43" s="101">
        <v>160.26598333333328</v>
      </c>
      <c r="N43" s="101"/>
      <c r="O43" s="101"/>
      <c r="P43" s="101"/>
      <c r="Q43" s="101">
        <v>12738.842000000001</v>
      </c>
      <c r="R43" s="205">
        <f t="shared" si="1"/>
        <v>234178.38549999989</v>
      </c>
      <c r="S43" s="109"/>
    </row>
    <row r="44" spans="2:19" ht="13" x14ac:dyDescent="0.3">
      <c r="B44" s="194"/>
      <c r="C44" s="198" t="s">
        <v>3</v>
      </c>
      <c r="D44" s="102">
        <v>71748.520849999826</v>
      </c>
      <c r="E44" s="103">
        <v>36013.758950000025</v>
      </c>
      <c r="F44" s="103">
        <v>93250.839683333237</v>
      </c>
      <c r="G44" s="103">
        <v>1519.1518833333332</v>
      </c>
      <c r="H44" s="103">
        <v>13.725149999999994</v>
      </c>
      <c r="I44" s="103">
        <v>400.69289999999984</v>
      </c>
      <c r="J44" s="103"/>
      <c r="K44" s="103">
        <v>32.269216666666672</v>
      </c>
      <c r="L44" s="103">
        <v>2635.5542000000019</v>
      </c>
      <c r="M44" s="103">
        <v>151.83900000000008</v>
      </c>
      <c r="N44" s="103"/>
      <c r="O44" s="103"/>
      <c r="P44" s="103"/>
      <c r="Q44" s="103">
        <v>14201.85233333332</v>
      </c>
      <c r="R44" s="203">
        <f t="shared" si="1"/>
        <v>219968.20416666643</v>
      </c>
      <c r="S44" s="109"/>
    </row>
    <row r="45" spans="2:19" ht="13" x14ac:dyDescent="0.3">
      <c r="B45" s="194"/>
      <c r="C45" s="198" t="s">
        <v>4</v>
      </c>
      <c r="D45" s="102">
        <v>81753.20753333332</v>
      </c>
      <c r="E45" s="103">
        <v>41515.032133333341</v>
      </c>
      <c r="F45" s="103">
        <v>103525.32588333341</v>
      </c>
      <c r="G45" s="103">
        <v>1702.7587499999993</v>
      </c>
      <c r="H45" s="103">
        <v>13.758633333333332</v>
      </c>
      <c r="I45" s="103">
        <v>470.24745000000047</v>
      </c>
      <c r="J45" s="103"/>
      <c r="K45" s="103">
        <v>35.74260000000001</v>
      </c>
      <c r="L45" s="103">
        <v>3000.8326833333322</v>
      </c>
      <c r="M45" s="103">
        <v>175.87745000000021</v>
      </c>
      <c r="N45" s="103"/>
      <c r="O45" s="103"/>
      <c r="P45" s="103"/>
      <c r="Q45" s="103">
        <v>16987.824633333345</v>
      </c>
      <c r="R45" s="203">
        <f t="shared" si="1"/>
        <v>249180.60775000008</v>
      </c>
      <c r="S45" s="109"/>
    </row>
    <row r="46" spans="2:19" ht="13" x14ac:dyDescent="0.3">
      <c r="B46" s="196"/>
      <c r="C46" s="198" t="s">
        <v>5</v>
      </c>
      <c r="D46" s="102">
        <v>80565.501716666724</v>
      </c>
      <c r="E46" s="103">
        <v>41283.519733333356</v>
      </c>
      <c r="F46" s="103">
        <v>100833.6473166667</v>
      </c>
      <c r="G46" s="103">
        <v>1709.9922166666665</v>
      </c>
      <c r="H46" s="103">
        <v>13.642483333333336</v>
      </c>
      <c r="I46" s="103">
        <v>489.60806666666605</v>
      </c>
      <c r="J46" s="103"/>
      <c r="K46" s="103">
        <v>35.924033333333284</v>
      </c>
      <c r="L46" s="103">
        <v>2999.9846166666671</v>
      </c>
      <c r="M46" s="103">
        <v>168.08100000000005</v>
      </c>
      <c r="N46" s="103"/>
      <c r="O46" s="103"/>
      <c r="P46" s="103"/>
      <c r="Q46" s="103">
        <v>8348.0489666666672</v>
      </c>
      <c r="R46" s="203">
        <f t="shared" ref="R46:R49" si="2">SUM(D46:Q46)</f>
        <v>236447.95015000011</v>
      </c>
      <c r="S46" s="109"/>
    </row>
    <row r="47" spans="2:19" ht="13" x14ac:dyDescent="0.3">
      <c r="B47" s="194"/>
      <c r="C47" s="198" t="s">
        <v>6</v>
      </c>
      <c r="D47" s="102">
        <v>82047.335683333411</v>
      </c>
      <c r="E47" s="103">
        <v>41852.308833333263</v>
      </c>
      <c r="F47" s="103">
        <v>101917.97343333326</v>
      </c>
      <c r="G47" s="103">
        <v>1772.4105833333333</v>
      </c>
      <c r="H47" s="103">
        <v>14.989983333333335</v>
      </c>
      <c r="I47" s="103">
        <v>478.34778333333355</v>
      </c>
      <c r="J47" s="103"/>
      <c r="K47" s="103">
        <v>35.744650000000007</v>
      </c>
      <c r="L47" s="103">
        <v>3107.4972000000016</v>
      </c>
      <c r="M47" s="103">
        <v>173.14885000000001</v>
      </c>
      <c r="N47" s="103"/>
      <c r="O47" s="103"/>
      <c r="P47" s="103"/>
      <c r="Q47" s="103">
        <v>9583.0260666666527</v>
      </c>
      <c r="R47" s="203">
        <f t="shared" si="2"/>
        <v>240982.7830666666</v>
      </c>
      <c r="S47" s="109"/>
    </row>
    <row r="48" spans="2:19" ht="13" x14ac:dyDescent="0.3">
      <c r="B48" s="194"/>
      <c r="C48" s="198" t="s">
        <v>7</v>
      </c>
      <c r="D48" s="102">
        <v>78755.199849999844</v>
      </c>
      <c r="E48" s="103">
        <v>40424.430100000085</v>
      </c>
      <c r="F48" s="103">
        <v>97626.846499999956</v>
      </c>
      <c r="G48" s="103">
        <v>1703.9864166666666</v>
      </c>
      <c r="H48" s="103">
        <v>9.9843833333333336</v>
      </c>
      <c r="I48" s="103">
        <v>443.44045</v>
      </c>
      <c r="J48" s="103"/>
      <c r="K48" s="103">
        <v>34.988033333333341</v>
      </c>
      <c r="L48" s="103">
        <v>3066.9051333333314</v>
      </c>
      <c r="M48" s="103">
        <v>148.57219999999992</v>
      </c>
      <c r="N48" s="103"/>
      <c r="O48" s="103"/>
      <c r="P48" s="103"/>
      <c r="Q48" s="103">
        <v>9570.0689000000075</v>
      </c>
      <c r="R48" s="203">
        <f t="shared" si="2"/>
        <v>231784.42196666653</v>
      </c>
      <c r="S48" s="109"/>
    </row>
    <row r="49" spans="2:19" ht="13" x14ac:dyDescent="0.3">
      <c r="B49" s="194"/>
      <c r="C49" s="198" t="s">
        <v>8</v>
      </c>
      <c r="D49" s="102">
        <v>82900.505949999904</v>
      </c>
      <c r="E49" s="103">
        <v>42312.586483333354</v>
      </c>
      <c r="F49" s="103">
        <v>99520.16</v>
      </c>
      <c r="G49" s="103">
        <v>1721.4184833333343</v>
      </c>
      <c r="H49" s="103">
        <v>17.023466666666668</v>
      </c>
      <c r="I49" s="103">
        <v>508.30948333333305</v>
      </c>
      <c r="J49" s="103"/>
      <c r="K49" s="103">
        <v>38.480533333333327</v>
      </c>
      <c r="L49" s="103">
        <v>3214.5825166666664</v>
      </c>
      <c r="M49" s="103">
        <v>160.63388333333333</v>
      </c>
      <c r="N49" s="103"/>
      <c r="O49" s="103"/>
      <c r="P49" s="103"/>
      <c r="Q49" s="103">
        <v>12124.847716666647</v>
      </c>
      <c r="R49" s="203">
        <f t="shared" si="2"/>
        <v>242518.54851666657</v>
      </c>
      <c r="S49" s="109"/>
    </row>
    <row r="50" spans="2:19" ht="13" x14ac:dyDescent="0.3">
      <c r="B50" s="196"/>
      <c r="C50" s="198" t="s">
        <v>9</v>
      </c>
      <c r="D50" s="102">
        <v>81143.194683333408</v>
      </c>
      <c r="E50" s="103">
        <v>43348.61064999993</v>
      </c>
      <c r="F50" s="103">
        <v>100555.20838333332</v>
      </c>
      <c r="G50" s="103">
        <v>1681.3687500000008</v>
      </c>
      <c r="H50" s="103">
        <v>99.512500000000017</v>
      </c>
      <c r="I50" s="103">
        <v>583.59758333333423</v>
      </c>
      <c r="J50" s="103"/>
      <c r="K50" s="103">
        <v>37.402616666666681</v>
      </c>
      <c r="L50" s="103">
        <v>3323.5869166666639</v>
      </c>
      <c r="M50" s="103">
        <v>174.70863333333324</v>
      </c>
      <c r="N50" s="103"/>
      <c r="O50" s="103"/>
      <c r="P50" s="103"/>
      <c r="Q50" s="103">
        <v>13506.39121666666</v>
      </c>
      <c r="R50" s="203">
        <f t="shared" ref="R50:R57" si="3">SUM(D50:Q50)</f>
        <v>244453.58193333331</v>
      </c>
      <c r="S50" s="109"/>
    </row>
    <row r="51" spans="2:19" ht="13" x14ac:dyDescent="0.3">
      <c r="B51" s="194"/>
      <c r="C51" s="198" t="s">
        <v>10</v>
      </c>
      <c r="D51" s="102">
        <v>78868.860683333492</v>
      </c>
      <c r="E51" s="103">
        <v>41557.785916666639</v>
      </c>
      <c r="F51" s="103">
        <v>94684.091033333476</v>
      </c>
      <c r="G51" s="103">
        <v>1589.5270499999999</v>
      </c>
      <c r="H51" s="103">
        <v>88.900966666666662</v>
      </c>
      <c r="I51" s="103">
        <v>571.42201666666665</v>
      </c>
      <c r="J51" s="103"/>
      <c r="K51" s="103">
        <v>35.253116666666671</v>
      </c>
      <c r="L51" s="103">
        <v>3119.3003333333327</v>
      </c>
      <c r="M51" s="103">
        <v>171.81698333333324</v>
      </c>
      <c r="N51" s="103"/>
      <c r="O51" s="103"/>
      <c r="P51" s="103"/>
      <c r="Q51" s="103">
        <v>13515.143333333319</v>
      </c>
      <c r="R51" s="203">
        <f t="shared" si="3"/>
        <v>234202.10143333359</v>
      </c>
      <c r="S51" s="109"/>
    </row>
    <row r="52" spans="2:19" ht="13" x14ac:dyDescent="0.3">
      <c r="B52" s="194"/>
      <c r="C52" s="198" t="s">
        <v>11</v>
      </c>
      <c r="D52" s="102">
        <v>76975.959950000077</v>
      </c>
      <c r="E52" s="103">
        <v>42972.423366666684</v>
      </c>
      <c r="F52" s="103">
        <v>95384.203499999887</v>
      </c>
      <c r="G52" s="103">
        <v>1573.1185000000005</v>
      </c>
      <c r="H52" s="103">
        <v>84.75111666666669</v>
      </c>
      <c r="I52" s="103">
        <v>591.30015000000003</v>
      </c>
      <c r="J52" s="103"/>
      <c r="K52" s="103">
        <v>35.090316666666695</v>
      </c>
      <c r="L52" s="103">
        <v>3239.7076166666666</v>
      </c>
      <c r="M52" s="103">
        <v>168.6879999999999</v>
      </c>
      <c r="N52" s="103"/>
      <c r="O52" s="103"/>
      <c r="P52" s="103"/>
      <c r="Q52" s="103">
        <v>14490.129916666676</v>
      </c>
      <c r="R52" s="203">
        <f t="shared" si="3"/>
        <v>235515.37243333337</v>
      </c>
      <c r="S52" s="109"/>
    </row>
    <row r="53" spans="2:19" ht="13" x14ac:dyDescent="0.3">
      <c r="B53" s="196"/>
      <c r="C53" s="198" t="s">
        <v>12</v>
      </c>
      <c r="D53" s="102">
        <v>79850.477516666651</v>
      </c>
      <c r="E53" s="103">
        <v>44493.764316666689</v>
      </c>
      <c r="F53" s="103">
        <v>99237.290699999838</v>
      </c>
      <c r="G53" s="103">
        <v>1588.0292999999997</v>
      </c>
      <c r="H53" s="103">
        <v>16.899483333333336</v>
      </c>
      <c r="I53" s="103">
        <v>595.76684999999964</v>
      </c>
      <c r="J53" s="103"/>
      <c r="K53" s="103">
        <v>33.246683333333351</v>
      </c>
      <c r="L53" s="103">
        <v>3504.4189833333326</v>
      </c>
      <c r="M53" s="103">
        <v>171.09383333333312</v>
      </c>
      <c r="N53" s="103"/>
      <c r="O53" s="103"/>
      <c r="P53" s="103"/>
      <c r="Q53" s="103">
        <v>15757.804516666671</v>
      </c>
      <c r="R53" s="203">
        <f t="shared" si="3"/>
        <v>245248.79218333319</v>
      </c>
      <c r="S53" s="109"/>
    </row>
    <row r="54" spans="2:19" ht="13.5" thickBot="1" x14ac:dyDescent="0.35">
      <c r="B54" s="199"/>
      <c r="C54" s="200" t="s">
        <v>13</v>
      </c>
      <c r="D54" s="104">
        <v>81979.343716666641</v>
      </c>
      <c r="E54" s="105">
        <v>47282.769816666667</v>
      </c>
      <c r="F54" s="105">
        <v>101773.61594999998</v>
      </c>
      <c r="G54" s="105">
        <v>1645.747466666666</v>
      </c>
      <c r="H54" s="105">
        <v>14.355533333333334</v>
      </c>
      <c r="I54" s="105">
        <v>630.86173333333375</v>
      </c>
      <c r="J54" s="105"/>
      <c r="K54" s="105">
        <v>36.405499999999996</v>
      </c>
      <c r="L54" s="105">
        <v>3715.132283333332</v>
      </c>
      <c r="M54" s="105">
        <v>179.21503333333325</v>
      </c>
      <c r="N54" s="105"/>
      <c r="O54" s="105"/>
      <c r="P54" s="105"/>
      <c r="Q54" s="105">
        <v>17154.152366666665</v>
      </c>
      <c r="R54" s="204">
        <f t="shared" si="3"/>
        <v>254411.59939999995</v>
      </c>
      <c r="S54" s="109"/>
    </row>
    <row r="55" spans="2:19" ht="13" x14ac:dyDescent="0.3">
      <c r="B55" s="192">
        <v>2017</v>
      </c>
      <c r="C55" s="197" t="s">
        <v>2</v>
      </c>
      <c r="D55" s="100">
        <v>79676.923250000051</v>
      </c>
      <c r="E55" s="101">
        <v>46616.886633333364</v>
      </c>
      <c r="F55" s="101">
        <v>99805.976183333303</v>
      </c>
      <c r="G55" s="101">
        <v>1543.5978166666659</v>
      </c>
      <c r="H55" s="101">
        <v>15.387183333333329</v>
      </c>
      <c r="I55" s="101">
        <v>618.25189999999952</v>
      </c>
      <c r="J55" s="101"/>
      <c r="K55" s="101">
        <v>33.12823333333332</v>
      </c>
      <c r="L55" s="101">
        <v>3726.1125333333325</v>
      </c>
      <c r="M55" s="101">
        <v>167.69880000000006</v>
      </c>
      <c r="N55" s="101"/>
      <c r="O55" s="101"/>
      <c r="P55" s="101"/>
      <c r="Q55" s="101">
        <v>17604.540633333309</v>
      </c>
      <c r="R55" s="205">
        <f t="shared" si="3"/>
        <v>249808.50316666672</v>
      </c>
      <c r="S55" s="109"/>
    </row>
    <row r="56" spans="2:19" ht="13" x14ac:dyDescent="0.3">
      <c r="B56" s="194"/>
      <c r="C56" s="198" t="s">
        <v>3</v>
      </c>
      <c r="D56" s="102">
        <v>70379.872949999961</v>
      </c>
      <c r="E56" s="103">
        <v>42133.533083333321</v>
      </c>
      <c r="F56" s="103">
        <v>88203.058316666618</v>
      </c>
      <c r="G56" s="103">
        <v>1354.8348333333333</v>
      </c>
      <c r="H56" s="103">
        <v>9.5478500000000022</v>
      </c>
      <c r="I56" s="103">
        <v>533.21860000000015</v>
      </c>
      <c r="J56" s="103"/>
      <c r="K56" s="103">
        <v>31.976083333333307</v>
      </c>
      <c r="L56" s="103">
        <v>3385.7549000000008</v>
      </c>
      <c r="M56" s="103">
        <v>155.72489999999991</v>
      </c>
      <c r="N56" s="103"/>
      <c r="O56" s="103"/>
      <c r="P56" s="103"/>
      <c r="Q56" s="103">
        <v>16165.721149999978</v>
      </c>
      <c r="R56" s="203">
        <f t="shared" si="3"/>
        <v>222353.24266666654</v>
      </c>
      <c r="S56" s="109"/>
    </row>
    <row r="57" spans="2:19" ht="13" x14ac:dyDescent="0.3">
      <c r="B57" s="194"/>
      <c r="C57" s="198" t="s">
        <v>4</v>
      </c>
      <c r="D57" s="102">
        <v>83888.139933333267</v>
      </c>
      <c r="E57" s="103">
        <v>50598.41161666673</v>
      </c>
      <c r="F57" s="103">
        <v>104385.1858666667</v>
      </c>
      <c r="G57" s="103">
        <v>1579.725683333334</v>
      </c>
      <c r="H57" s="103">
        <v>11.26248333333333</v>
      </c>
      <c r="I57" s="103">
        <v>626.43781666666655</v>
      </c>
      <c r="J57" s="103"/>
      <c r="K57" s="103">
        <v>40.045133333333339</v>
      </c>
      <c r="L57" s="103">
        <v>4122.6306166666718</v>
      </c>
      <c r="M57" s="103">
        <v>191.13694999999993</v>
      </c>
      <c r="N57" s="103"/>
      <c r="O57" s="103"/>
      <c r="P57" s="103"/>
      <c r="Q57" s="103">
        <v>20072.305499999991</v>
      </c>
      <c r="R57" s="203">
        <f t="shared" si="3"/>
        <v>265515.28159999999</v>
      </c>
      <c r="S57" s="109"/>
    </row>
    <row r="58" spans="2:19" ht="13" x14ac:dyDescent="0.3">
      <c r="B58" s="196"/>
      <c r="C58" s="198" t="s">
        <v>5</v>
      </c>
      <c r="D58" s="102">
        <v>73754.110533333369</v>
      </c>
      <c r="E58" s="103">
        <v>45778.679366666649</v>
      </c>
      <c r="F58" s="103">
        <v>91786.386849999937</v>
      </c>
      <c r="G58" s="103">
        <v>1387.2816666666672</v>
      </c>
      <c r="H58" s="103">
        <v>11.828133333333335</v>
      </c>
      <c r="I58" s="103">
        <v>595.06295000000034</v>
      </c>
      <c r="J58" s="103"/>
      <c r="K58" s="103">
        <v>35.776099999999978</v>
      </c>
      <c r="L58" s="103">
        <v>3753.9518000000007</v>
      </c>
      <c r="M58" s="103">
        <v>164.67316666666667</v>
      </c>
      <c r="N58" s="103"/>
      <c r="O58" s="103"/>
      <c r="P58" s="103"/>
      <c r="Q58" s="103">
        <v>17850.325749999978</v>
      </c>
      <c r="R58" s="203">
        <f t="shared" ref="R58:R69" si="4">SUM(D58:Q58)</f>
        <v>235118.07631666661</v>
      </c>
      <c r="S58" s="109"/>
    </row>
    <row r="59" spans="2:19" ht="13" x14ac:dyDescent="0.3">
      <c r="B59" s="194"/>
      <c r="C59" s="198" t="s">
        <v>6</v>
      </c>
      <c r="D59" s="102">
        <v>80983.335183333387</v>
      </c>
      <c r="E59" s="103">
        <v>50617.623683333339</v>
      </c>
      <c r="F59" s="103">
        <v>100556.96300000019</v>
      </c>
      <c r="G59" s="103">
        <v>1494.5840500000008</v>
      </c>
      <c r="H59" s="103">
        <v>14.62335</v>
      </c>
      <c r="I59" s="103">
        <v>644.9070833333335</v>
      </c>
      <c r="J59" s="103"/>
      <c r="K59" s="103">
        <v>37.995616666666663</v>
      </c>
      <c r="L59" s="103">
        <v>4196.4300666666604</v>
      </c>
      <c r="M59" s="103">
        <v>181.42015000000021</v>
      </c>
      <c r="N59" s="103"/>
      <c r="O59" s="103"/>
      <c r="P59" s="103"/>
      <c r="Q59" s="103">
        <v>19842.215033333305</v>
      </c>
      <c r="R59" s="203">
        <f t="shared" si="4"/>
        <v>258570.09721666685</v>
      </c>
      <c r="S59" s="109"/>
    </row>
    <row r="60" spans="2:19" ht="13" x14ac:dyDescent="0.3">
      <c r="B60" s="194"/>
      <c r="C60" s="198" t="s">
        <v>7</v>
      </c>
      <c r="D60" s="102">
        <v>78413.611333333276</v>
      </c>
      <c r="E60" s="103">
        <v>48891.516649999954</v>
      </c>
      <c r="F60" s="103">
        <v>97057.880216666628</v>
      </c>
      <c r="G60" s="103">
        <v>1385.6801166666667</v>
      </c>
      <c r="H60" s="103">
        <v>14.81808333333333</v>
      </c>
      <c r="I60" s="103">
        <v>597.17300000000068</v>
      </c>
      <c r="J60" s="103"/>
      <c r="K60" s="103">
        <v>35.767366666666639</v>
      </c>
      <c r="L60" s="103">
        <v>4163.591500000005</v>
      </c>
      <c r="M60" s="103">
        <v>178.6716333333332</v>
      </c>
      <c r="N60" s="103"/>
      <c r="O60" s="103"/>
      <c r="P60" s="103"/>
      <c r="Q60" s="103">
        <v>19949.186666666628</v>
      </c>
      <c r="R60" s="203">
        <f t="shared" si="4"/>
        <v>250687.89656666652</v>
      </c>
      <c r="S60" s="109"/>
    </row>
    <row r="61" spans="2:19" ht="13" x14ac:dyDescent="0.3">
      <c r="B61" s="196"/>
      <c r="C61" s="198" t="s">
        <v>8</v>
      </c>
      <c r="D61" s="102">
        <v>78652.025183333331</v>
      </c>
      <c r="E61" s="103">
        <v>49449.561400000035</v>
      </c>
      <c r="F61" s="103">
        <v>97258.626133333295</v>
      </c>
      <c r="G61" s="103">
        <v>1381.8672499999996</v>
      </c>
      <c r="H61" s="103">
        <v>15.84396666666667</v>
      </c>
      <c r="I61" s="103">
        <v>586.93965000000003</v>
      </c>
      <c r="J61" s="103"/>
      <c r="K61" s="103">
        <v>37.21553333333334</v>
      </c>
      <c r="L61" s="103">
        <v>4280.7760166666576</v>
      </c>
      <c r="M61" s="103">
        <v>173.05471666666671</v>
      </c>
      <c r="N61" s="103"/>
      <c r="O61" s="103"/>
      <c r="P61" s="103"/>
      <c r="Q61" s="103">
        <v>20678.404099999985</v>
      </c>
      <c r="R61" s="203">
        <f t="shared" si="4"/>
        <v>252514.31394999998</v>
      </c>
      <c r="S61" s="109"/>
    </row>
    <row r="62" spans="2:19" ht="13" x14ac:dyDescent="0.3">
      <c r="B62" s="194"/>
      <c r="C62" s="198" t="s">
        <v>9</v>
      </c>
      <c r="D62" s="102">
        <v>79469.927816666619</v>
      </c>
      <c r="E62" s="103">
        <v>51025.219083333293</v>
      </c>
      <c r="F62" s="103">
        <v>98164.37126666664</v>
      </c>
      <c r="G62" s="103">
        <v>1331.1599833333339</v>
      </c>
      <c r="H62" s="103">
        <v>15.159483333333338</v>
      </c>
      <c r="I62" s="103">
        <v>537.12133333333281</v>
      </c>
      <c r="J62" s="103"/>
      <c r="K62" s="103">
        <v>36.645733333333347</v>
      </c>
      <c r="L62" s="103">
        <v>4192.7661833333286</v>
      </c>
      <c r="M62" s="103">
        <v>187.45789999999994</v>
      </c>
      <c r="N62" s="103"/>
      <c r="O62" s="103"/>
      <c r="P62" s="103"/>
      <c r="Q62" s="103">
        <v>22418.798583333344</v>
      </c>
      <c r="R62" s="203">
        <f t="shared" si="4"/>
        <v>257378.62736666659</v>
      </c>
      <c r="S62" s="109"/>
    </row>
    <row r="63" spans="2:19" ht="13" x14ac:dyDescent="0.3">
      <c r="B63" s="194"/>
      <c r="C63" s="198" t="s">
        <v>10</v>
      </c>
      <c r="D63" s="102">
        <v>71121.289483333414</v>
      </c>
      <c r="E63" s="103">
        <v>46804.54768333325</v>
      </c>
      <c r="F63" s="103">
        <v>88383.788233333282</v>
      </c>
      <c r="G63" s="103">
        <v>1206.3250166666667</v>
      </c>
      <c r="H63" s="103">
        <v>15.010416666666655</v>
      </c>
      <c r="I63" s="103">
        <v>459.40365000000025</v>
      </c>
      <c r="J63" s="103"/>
      <c r="K63" s="103">
        <v>31.196416666666654</v>
      </c>
      <c r="L63" s="103">
        <v>3651.6413666666649</v>
      </c>
      <c r="M63" s="103">
        <v>163.76716666666672</v>
      </c>
      <c r="N63" s="103"/>
      <c r="O63" s="103"/>
      <c r="P63" s="103"/>
      <c r="Q63" s="103">
        <v>20979.868616666681</v>
      </c>
      <c r="R63" s="203">
        <f t="shared" si="4"/>
        <v>232816.83804999996</v>
      </c>
      <c r="S63" s="109"/>
    </row>
    <row r="64" spans="2:19" ht="13" x14ac:dyDescent="0.3">
      <c r="B64" s="196"/>
      <c r="C64" s="198" t="s">
        <v>11</v>
      </c>
      <c r="D64" s="102">
        <v>75584.967616666676</v>
      </c>
      <c r="E64" s="103">
        <v>49292.799883333377</v>
      </c>
      <c r="F64" s="103">
        <v>94319.910333333362</v>
      </c>
      <c r="G64" s="103">
        <v>1164.9179499999998</v>
      </c>
      <c r="H64" s="103">
        <v>16.00428333333333</v>
      </c>
      <c r="I64" s="103">
        <v>293.10555000000005</v>
      </c>
      <c r="J64" s="103"/>
      <c r="K64" s="103">
        <v>31.292216666666672</v>
      </c>
      <c r="L64" s="103">
        <v>4012.1781833333321</v>
      </c>
      <c r="M64" s="103">
        <v>170.03671666666668</v>
      </c>
      <c r="N64" s="103"/>
      <c r="O64" s="103"/>
      <c r="P64" s="103"/>
      <c r="Q64" s="103">
        <v>22287.746583333352</v>
      </c>
      <c r="R64" s="203">
        <f t="shared" si="4"/>
        <v>247172.95931666676</v>
      </c>
      <c r="S64" s="109"/>
    </row>
    <row r="65" spans="2:19" ht="13" x14ac:dyDescent="0.3">
      <c r="B65" s="194"/>
      <c r="C65" s="198" t="s">
        <v>12</v>
      </c>
      <c r="D65" s="102">
        <v>78796.516966666881</v>
      </c>
      <c r="E65" s="103">
        <v>50654.094499999934</v>
      </c>
      <c r="F65" s="103">
        <v>98809.274933333276</v>
      </c>
      <c r="G65" s="103">
        <v>1318.9151166666663</v>
      </c>
      <c r="H65" s="103">
        <v>16.054216666666665</v>
      </c>
      <c r="I65" s="103">
        <v>438.98013333333319</v>
      </c>
      <c r="J65" s="103"/>
      <c r="K65" s="103">
        <v>31.891766666666669</v>
      </c>
      <c r="L65" s="103">
        <v>4578.1359000000075</v>
      </c>
      <c r="M65" s="103">
        <v>177.60621666666665</v>
      </c>
      <c r="N65" s="103"/>
      <c r="O65" s="103"/>
      <c r="P65" s="103"/>
      <c r="Q65" s="103">
        <v>23058.905816666687</v>
      </c>
      <c r="R65" s="203">
        <f t="shared" si="4"/>
        <v>257880.37556666677</v>
      </c>
      <c r="S65" s="109"/>
    </row>
    <row r="66" spans="2:19" ht="13.5" thickBot="1" x14ac:dyDescent="0.35">
      <c r="B66" s="199"/>
      <c r="C66" s="200" t="s">
        <v>13</v>
      </c>
      <c r="D66" s="104">
        <v>77652.682499999923</v>
      </c>
      <c r="E66" s="105">
        <v>50663.188533333268</v>
      </c>
      <c r="F66" s="105">
        <v>97935.431316666683</v>
      </c>
      <c r="G66" s="105">
        <v>1477.507133333334</v>
      </c>
      <c r="H66" s="105">
        <v>14.207783333333335</v>
      </c>
      <c r="I66" s="105">
        <v>422.6063499999994</v>
      </c>
      <c r="J66" s="105"/>
      <c r="K66" s="105">
        <v>32.734533333333331</v>
      </c>
      <c r="L66" s="105">
        <v>4580.3375333333342</v>
      </c>
      <c r="M66" s="105">
        <v>188.7272333333334</v>
      </c>
      <c r="N66" s="105"/>
      <c r="O66" s="105"/>
      <c r="P66" s="105"/>
      <c r="Q66" s="105">
        <v>23622.061483333335</v>
      </c>
      <c r="R66" s="204">
        <f t="shared" si="4"/>
        <v>256589.48439999987</v>
      </c>
      <c r="S66" s="109"/>
    </row>
    <row r="67" spans="2:19" ht="13" x14ac:dyDescent="0.3">
      <c r="B67" s="192">
        <v>2018</v>
      </c>
      <c r="C67" s="197" t="s">
        <v>2</v>
      </c>
      <c r="D67" s="100">
        <v>79107.026616666626</v>
      </c>
      <c r="E67" s="101">
        <v>52289.249066666845</v>
      </c>
      <c r="F67" s="101">
        <v>101254.32699999992</v>
      </c>
      <c r="G67" s="101">
        <v>1517.1806666666669</v>
      </c>
      <c r="H67" s="101">
        <v>12.660133333333333</v>
      </c>
      <c r="I67" s="101">
        <v>370.74008333333342</v>
      </c>
      <c r="J67" s="101"/>
      <c r="K67" s="101">
        <v>35.275033333333333</v>
      </c>
      <c r="L67" s="101">
        <v>4625.0908833333324</v>
      </c>
      <c r="M67" s="101">
        <v>182.64091666666644</v>
      </c>
      <c r="N67" s="101"/>
      <c r="O67" s="101"/>
      <c r="P67" s="101"/>
      <c r="Q67" s="101">
        <v>24285.275516666672</v>
      </c>
      <c r="R67" s="205">
        <f t="shared" si="4"/>
        <v>263679.46591666667</v>
      </c>
      <c r="S67" s="109"/>
    </row>
    <row r="68" spans="2:19" ht="13" x14ac:dyDescent="0.3">
      <c r="B68" s="194"/>
      <c r="C68" s="198" t="s">
        <v>3</v>
      </c>
      <c r="D68" s="102">
        <v>71925.949900000123</v>
      </c>
      <c r="E68" s="103">
        <v>45465.067849999934</v>
      </c>
      <c r="F68" s="103">
        <v>90283.053033333446</v>
      </c>
      <c r="G68" s="103">
        <v>1419.7895833333325</v>
      </c>
      <c r="H68" s="103">
        <v>11.318216666666666</v>
      </c>
      <c r="I68" s="103">
        <v>280.65661666666665</v>
      </c>
      <c r="J68" s="103"/>
      <c r="K68" s="103">
        <v>30.047416666666667</v>
      </c>
      <c r="L68" s="103">
        <v>4067.9289833333323</v>
      </c>
      <c r="M68" s="103">
        <v>160.55438333333336</v>
      </c>
      <c r="N68" s="103"/>
      <c r="O68" s="103"/>
      <c r="P68" s="103"/>
      <c r="Q68" s="103">
        <v>21820.76633333334</v>
      </c>
      <c r="R68" s="203">
        <f t="shared" si="4"/>
        <v>235465.13231666686</v>
      </c>
      <c r="S68" s="109"/>
    </row>
    <row r="69" spans="2:19" ht="13" x14ac:dyDescent="0.3">
      <c r="B69" s="194"/>
      <c r="C69" s="198" t="s">
        <v>4</v>
      </c>
      <c r="D69" s="102">
        <v>80837.80188333329</v>
      </c>
      <c r="E69" s="103">
        <v>52441.464949999965</v>
      </c>
      <c r="F69" s="103">
        <v>105416.41566666673</v>
      </c>
      <c r="G69" s="103">
        <v>1551.2907666666665</v>
      </c>
      <c r="H69" s="103">
        <v>11.974883333333334</v>
      </c>
      <c r="I69" s="103">
        <v>266.79458333333338</v>
      </c>
      <c r="J69" s="103"/>
      <c r="K69" s="103">
        <v>32.84908333333334</v>
      </c>
      <c r="L69" s="103">
        <v>4743.0396333333456</v>
      </c>
      <c r="M69" s="103">
        <v>188.77993333333319</v>
      </c>
      <c r="N69" s="103"/>
      <c r="O69" s="103"/>
      <c r="P69" s="103"/>
      <c r="Q69" s="103">
        <v>26117.64623333334</v>
      </c>
      <c r="R69" s="203">
        <f t="shared" si="4"/>
        <v>271608.05761666666</v>
      </c>
      <c r="S69" s="109"/>
    </row>
    <row r="70" spans="2:19" ht="13" x14ac:dyDescent="0.3">
      <c r="B70" s="196"/>
      <c r="C70" s="198" t="s">
        <v>5</v>
      </c>
      <c r="D70" s="102">
        <v>77981.874283333222</v>
      </c>
      <c r="E70" s="103">
        <v>48715.424300000021</v>
      </c>
      <c r="F70" s="103">
        <v>102264.93638333329</v>
      </c>
      <c r="G70" s="103">
        <v>1437.1183333333331</v>
      </c>
      <c r="H70" s="103">
        <v>10.067033333333329</v>
      </c>
      <c r="I70" s="103">
        <v>97.543483333333356</v>
      </c>
      <c r="J70" s="103"/>
      <c r="K70" s="103">
        <v>34.176100000000012</v>
      </c>
      <c r="L70" s="103">
        <v>4560.1035500000007</v>
      </c>
      <c r="M70" s="103">
        <v>184.69276666666653</v>
      </c>
      <c r="N70" s="103"/>
      <c r="O70" s="103"/>
      <c r="P70" s="103"/>
      <c r="Q70" s="103">
        <v>25932.514983333334</v>
      </c>
      <c r="R70" s="203">
        <f t="shared" ref="R70:R74" si="5">SUM(D70:Q70)</f>
        <v>261218.45121666655</v>
      </c>
      <c r="S70" s="109"/>
    </row>
    <row r="71" spans="2:19" ht="13" x14ac:dyDescent="0.3">
      <c r="B71" s="194"/>
      <c r="C71" s="198" t="s">
        <v>6</v>
      </c>
      <c r="D71" s="102">
        <v>79603.220416666663</v>
      </c>
      <c r="E71" s="103">
        <v>49874.620533333306</v>
      </c>
      <c r="F71" s="103">
        <v>104271.31948333335</v>
      </c>
      <c r="G71" s="103">
        <v>1451.2659499999997</v>
      </c>
      <c r="H71" s="103">
        <v>10.054783333333329</v>
      </c>
      <c r="I71" s="103">
        <v>19.971850000000018</v>
      </c>
      <c r="J71" s="103"/>
      <c r="K71" s="103">
        <v>32.946500000000015</v>
      </c>
      <c r="L71" s="103">
        <v>4787.44426666666</v>
      </c>
      <c r="M71" s="103">
        <v>188.00578333333334</v>
      </c>
      <c r="N71" s="103"/>
      <c r="O71" s="103"/>
      <c r="P71" s="103"/>
      <c r="Q71" s="103">
        <v>27672.248449999985</v>
      </c>
      <c r="R71" s="203">
        <f t="shared" si="5"/>
        <v>267911.0980166666</v>
      </c>
      <c r="S71" s="109"/>
    </row>
    <row r="72" spans="2:19" ht="13" x14ac:dyDescent="0.3">
      <c r="B72" s="194"/>
      <c r="C72" s="198" t="s">
        <v>7</v>
      </c>
      <c r="D72" s="102">
        <v>78156.721949999977</v>
      </c>
      <c r="E72" s="103">
        <v>48987.994083333295</v>
      </c>
      <c r="F72" s="103">
        <v>102727.92849999975</v>
      </c>
      <c r="G72" s="103">
        <v>1383.0338333333339</v>
      </c>
      <c r="H72" s="103">
        <v>10.362200000000001</v>
      </c>
      <c r="I72" s="103">
        <v>10.038950000000002</v>
      </c>
      <c r="J72" s="103"/>
      <c r="K72" s="103">
        <v>28.606450000000002</v>
      </c>
      <c r="L72" s="103">
        <v>4768.1506666666555</v>
      </c>
      <c r="M72" s="103">
        <v>183.67536666666666</v>
      </c>
      <c r="N72" s="103"/>
      <c r="O72" s="103"/>
      <c r="P72" s="103"/>
      <c r="Q72" s="103">
        <v>28339.302450000003</v>
      </c>
      <c r="R72" s="203">
        <f t="shared" si="5"/>
        <v>264595.81444999966</v>
      </c>
      <c r="S72" s="109"/>
    </row>
    <row r="73" spans="2:19" ht="13" x14ac:dyDescent="0.3">
      <c r="B73" s="194"/>
      <c r="C73" s="198" t="s">
        <v>8</v>
      </c>
      <c r="D73" s="102">
        <v>75863.093850000121</v>
      </c>
      <c r="E73" s="103">
        <v>48394.507216666658</v>
      </c>
      <c r="F73" s="103">
        <v>102011.73935000006</v>
      </c>
      <c r="G73" s="103">
        <v>1339.5203333333334</v>
      </c>
      <c r="H73" s="103">
        <v>9.1052499999999981</v>
      </c>
      <c r="I73" s="103">
        <v>10.038950000000002</v>
      </c>
      <c r="J73" s="103"/>
      <c r="K73" s="103">
        <v>10.517583333333334</v>
      </c>
      <c r="L73" s="103">
        <v>4838.5520999999962</v>
      </c>
      <c r="M73" s="103">
        <v>179.73796666666661</v>
      </c>
      <c r="N73" s="103"/>
      <c r="O73" s="103"/>
      <c r="P73" s="103"/>
      <c r="Q73" s="103">
        <v>32366.99633333334</v>
      </c>
      <c r="R73" s="203">
        <f t="shared" si="5"/>
        <v>265023.80893333344</v>
      </c>
      <c r="S73" s="109"/>
    </row>
    <row r="74" spans="2:19" ht="13" x14ac:dyDescent="0.3">
      <c r="B74" s="194"/>
      <c r="C74" s="198" t="s">
        <v>9</v>
      </c>
      <c r="D74" s="102">
        <v>78532.180016666622</v>
      </c>
      <c r="E74" s="103">
        <v>49284.185133333274</v>
      </c>
      <c r="F74" s="103">
        <v>107698.21454999998</v>
      </c>
      <c r="G74" s="103">
        <v>1395.4035999999999</v>
      </c>
      <c r="H74" s="103"/>
      <c r="I74" s="103">
        <v>10.038950000000002</v>
      </c>
      <c r="J74" s="103"/>
      <c r="K74" s="103">
        <v>11.135200000000008</v>
      </c>
      <c r="L74" s="103">
        <v>5039.8253666666615</v>
      </c>
      <c r="M74" s="103">
        <v>189.48673333333343</v>
      </c>
      <c r="N74" s="103"/>
      <c r="O74" s="103"/>
      <c r="P74" s="103"/>
      <c r="Q74" s="103">
        <v>34282.572766666621</v>
      </c>
      <c r="R74" s="203">
        <f t="shared" si="5"/>
        <v>276443.04231666646</v>
      </c>
      <c r="S74" s="109"/>
    </row>
    <row r="75" spans="2:19" ht="13" x14ac:dyDescent="0.3">
      <c r="B75" s="196"/>
      <c r="C75" s="198" t="s">
        <v>10</v>
      </c>
      <c r="D75" s="102">
        <v>67038.058016666735</v>
      </c>
      <c r="E75" s="103">
        <v>42997.568366666608</v>
      </c>
      <c r="F75" s="103">
        <v>93523.887300000191</v>
      </c>
      <c r="G75" s="103">
        <v>1308.0988500000003</v>
      </c>
      <c r="H75" s="103">
        <v>8.5278333333333336</v>
      </c>
      <c r="I75" s="103">
        <v>5.168316666666664</v>
      </c>
      <c r="J75" s="103"/>
      <c r="K75" s="103">
        <v>9.606400000000006</v>
      </c>
      <c r="L75" s="103">
        <v>4483.5049166666686</v>
      </c>
      <c r="M75" s="103">
        <v>160.06926666666666</v>
      </c>
      <c r="N75" s="103"/>
      <c r="O75" s="103"/>
      <c r="P75" s="103"/>
      <c r="Q75" s="103">
        <v>30235.767349999933</v>
      </c>
      <c r="R75" s="203">
        <f t="shared" ref="R75:R81" si="6">SUM(D75:Q75)</f>
        <v>239770.25661666677</v>
      </c>
      <c r="S75" s="109"/>
    </row>
    <row r="76" spans="2:19" ht="13" x14ac:dyDescent="0.3">
      <c r="B76" s="196"/>
      <c r="C76" s="198" t="s">
        <v>11</v>
      </c>
      <c r="D76" s="102">
        <v>78749.926850000033</v>
      </c>
      <c r="E76" s="103">
        <v>48627.862033333346</v>
      </c>
      <c r="F76" s="103">
        <v>110463.19261666654</v>
      </c>
      <c r="G76" s="103">
        <v>1534.7524166666665</v>
      </c>
      <c r="H76" s="103">
        <v>9.901583333333333</v>
      </c>
      <c r="I76" s="103"/>
      <c r="J76" s="103"/>
      <c r="K76" s="103">
        <v>10.382766666666672</v>
      </c>
      <c r="L76" s="103">
        <v>5220.916166666666</v>
      </c>
      <c r="M76" s="103">
        <v>195.58790000000002</v>
      </c>
      <c r="N76" s="103"/>
      <c r="O76" s="103"/>
      <c r="P76" s="103"/>
      <c r="Q76" s="103">
        <v>34914.543233333301</v>
      </c>
      <c r="R76" s="203">
        <f t="shared" si="6"/>
        <v>279727.06556666654</v>
      </c>
      <c r="S76" s="109"/>
    </row>
    <row r="77" spans="2:19" ht="13" x14ac:dyDescent="0.3">
      <c r="B77" s="194"/>
      <c r="C77" s="198" t="s">
        <v>12</v>
      </c>
      <c r="D77" s="102">
        <v>75564.125833333368</v>
      </c>
      <c r="E77" s="103">
        <v>46159.495166666769</v>
      </c>
      <c r="F77" s="103">
        <v>104139.37370000001</v>
      </c>
      <c r="G77" s="103">
        <v>1491.3026833333345</v>
      </c>
      <c r="H77" s="103">
        <v>9.0105333333333331</v>
      </c>
      <c r="I77" s="103"/>
      <c r="J77" s="103"/>
      <c r="K77" s="103">
        <v>9.4465833333333347</v>
      </c>
      <c r="L77" s="103">
        <v>4986.8511166666713</v>
      </c>
      <c r="M77" s="103">
        <v>187.89766666666665</v>
      </c>
      <c r="N77" s="103"/>
      <c r="O77" s="103"/>
      <c r="P77" s="103"/>
      <c r="Q77" s="103">
        <v>33708.579233333345</v>
      </c>
      <c r="R77" s="203">
        <f t="shared" si="6"/>
        <v>266256.08251666679</v>
      </c>
      <c r="S77" s="109"/>
    </row>
    <row r="78" spans="2:19" ht="13.5" thickBot="1" x14ac:dyDescent="0.35">
      <c r="B78" s="199"/>
      <c r="C78" s="200" t="s">
        <v>13</v>
      </c>
      <c r="D78" s="104">
        <v>76004.759850000075</v>
      </c>
      <c r="E78" s="105">
        <v>46518.374566666629</v>
      </c>
      <c r="F78" s="105">
        <v>104436.80268333334</v>
      </c>
      <c r="G78" s="105">
        <v>1532.660516666667</v>
      </c>
      <c r="H78" s="105">
        <v>9.3526666666666642</v>
      </c>
      <c r="I78" s="105"/>
      <c r="J78" s="105"/>
      <c r="K78" s="105">
        <v>9.0187666666666679</v>
      </c>
      <c r="L78" s="105">
        <v>5203.2755999999999</v>
      </c>
      <c r="M78" s="105">
        <v>181.27983333333339</v>
      </c>
      <c r="N78" s="105"/>
      <c r="O78" s="105"/>
      <c r="P78" s="105"/>
      <c r="Q78" s="105">
        <v>36080.751450000011</v>
      </c>
      <c r="R78" s="204">
        <f t="shared" si="6"/>
        <v>269976.27593333338</v>
      </c>
      <c r="S78" s="109"/>
    </row>
    <row r="79" spans="2:19" ht="13" x14ac:dyDescent="0.3">
      <c r="B79" s="192">
        <v>2019</v>
      </c>
      <c r="C79" s="197" t="s">
        <v>2</v>
      </c>
      <c r="D79" s="100">
        <v>78136.033816666721</v>
      </c>
      <c r="E79" s="101">
        <v>46196.469783333363</v>
      </c>
      <c r="F79" s="101">
        <v>108140.80715000012</v>
      </c>
      <c r="G79" s="101">
        <v>1562.9539000000004</v>
      </c>
      <c r="H79" s="101">
        <v>8.9747000000000003</v>
      </c>
      <c r="I79" s="101"/>
      <c r="J79" s="101"/>
      <c r="K79" s="101">
        <v>9.085466666666667</v>
      </c>
      <c r="L79" s="101">
        <v>5389.0892666666687</v>
      </c>
      <c r="M79" s="101">
        <v>176.16693333333342</v>
      </c>
      <c r="N79" s="101"/>
      <c r="O79" s="101"/>
      <c r="P79" s="101"/>
      <c r="Q79" s="101">
        <v>25687.085500000001</v>
      </c>
      <c r="R79" s="205">
        <f t="shared" si="6"/>
        <v>265306.66651666688</v>
      </c>
      <c r="S79" s="109"/>
    </row>
    <row r="80" spans="2:19" ht="13" x14ac:dyDescent="0.3">
      <c r="B80" s="194"/>
      <c r="C80" s="198" t="s">
        <v>3</v>
      </c>
      <c r="D80" s="102">
        <v>67789.128883333382</v>
      </c>
      <c r="E80" s="103">
        <v>42466.73576666665</v>
      </c>
      <c r="F80" s="103">
        <v>94428.596133333078</v>
      </c>
      <c r="G80" s="103">
        <v>1357.8824833333331</v>
      </c>
      <c r="H80" s="103">
        <v>6.5072333333333301</v>
      </c>
      <c r="I80" s="103"/>
      <c r="J80" s="103"/>
      <c r="K80" s="103">
        <v>8.2007000000000083</v>
      </c>
      <c r="L80" s="103">
        <v>4793.8604666666688</v>
      </c>
      <c r="M80" s="103">
        <v>144.76994999999999</v>
      </c>
      <c r="N80" s="103"/>
      <c r="O80" s="103"/>
      <c r="P80" s="103"/>
      <c r="Q80" s="103">
        <v>23465.980133333305</v>
      </c>
      <c r="R80" s="203">
        <f t="shared" si="6"/>
        <v>234461.66174999971</v>
      </c>
      <c r="S80" s="109"/>
    </row>
    <row r="81" spans="2:19" ht="13" x14ac:dyDescent="0.3">
      <c r="B81" s="194"/>
      <c r="C81" s="198" t="s">
        <v>4</v>
      </c>
      <c r="D81" s="102">
        <v>78286.727599999984</v>
      </c>
      <c r="E81" s="103">
        <v>45588.007283333274</v>
      </c>
      <c r="F81" s="103">
        <v>108609.43241666658</v>
      </c>
      <c r="G81" s="103">
        <v>1570.1927833333332</v>
      </c>
      <c r="H81" s="103">
        <v>7.9783833333333352</v>
      </c>
      <c r="I81" s="103"/>
      <c r="J81" s="103"/>
      <c r="K81" s="103">
        <v>9.0478000000000005</v>
      </c>
      <c r="L81" s="103">
        <v>5592.0703333333349</v>
      </c>
      <c r="M81" s="103">
        <v>172.03999999999994</v>
      </c>
      <c r="N81" s="103"/>
      <c r="O81" s="103"/>
      <c r="P81" s="103"/>
      <c r="Q81" s="103">
        <v>27644.970149999983</v>
      </c>
      <c r="R81" s="203">
        <f t="shared" si="6"/>
        <v>267480.46674999985</v>
      </c>
      <c r="S81" s="109"/>
    </row>
    <row r="82" spans="2:19" ht="13" x14ac:dyDescent="0.3">
      <c r="B82" s="196"/>
      <c r="C82" s="198" t="s">
        <v>5</v>
      </c>
      <c r="D82" s="102">
        <v>73653.041299999939</v>
      </c>
      <c r="E82" s="103">
        <v>42739.11618333331</v>
      </c>
      <c r="F82" s="103">
        <v>104619.23134999999</v>
      </c>
      <c r="G82" s="103">
        <v>1479.6441666666663</v>
      </c>
      <c r="H82" s="103">
        <v>6.8921999999999972</v>
      </c>
      <c r="I82" s="103"/>
      <c r="J82" s="103"/>
      <c r="K82" s="103">
        <v>13.879783333333323</v>
      </c>
      <c r="L82" s="103">
        <v>5389.4113166666666</v>
      </c>
      <c r="M82" s="103">
        <v>167.87574999999998</v>
      </c>
      <c r="N82" s="103"/>
      <c r="O82" s="103"/>
      <c r="P82" s="103"/>
      <c r="Q82" s="103">
        <v>25966.33788333333</v>
      </c>
      <c r="R82" s="203">
        <f t="shared" ref="R82:R93" si="7">SUM(D82:Q82)</f>
        <v>254035.42993333325</v>
      </c>
      <c r="S82" s="109"/>
    </row>
    <row r="83" spans="2:19" ht="13" x14ac:dyDescent="0.3">
      <c r="B83" s="194"/>
      <c r="C83" s="198" t="s">
        <v>6</v>
      </c>
      <c r="D83" s="102">
        <v>74947.638099999982</v>
      </c>
      <c r="E83" s="103">
        <v>46083.00428333335</v>
      </c>
      <c r="F83" s="103">
        <v>106515.9570333335</v>
      </c>
      <c r="G83" s="103">
        <v>1537.7831166666667</v>
      </c>
      <c r="H83" s="103">
        <v>7.2543166666666643</v>
      </c>
      <c r="I83" s="103"/>
      <c r="J83" s="103"/>
      <c r="K83" s="103">
        <v>18.098100000000009</v>
      </c>
      <c r="L83" s="103">
        <v>5693.0218166666673</v>
      </c>
      <c r="M83" s="103">
        <v>156.69131666666644</v>
      </c>
      <c r="N83" s="103"/>
      <c r="O83" s="103"/>
      <c r="P83" s="103"/>
      <c r="Q83" s="103">
        <v>27359.425299999952</v>
      </c>
      <c r="R83" s="203">
        <f t="shared" si="7"/>
        <v>262318.87338333344</v>
      </c>
      <c r="S83" s="109"/>
    </row>
    <row r="84" spans="2:19" ht="13" x14ac:dyDescent="0.3">
      <c r="B84" s="194"/>
      <c r="C84" s="198" t="s">
        <v>7</v>
      </c>
      <c r="D84" s="102">
        <v>71193.974500000055</v>
      </c>
      <c r="E84" s="103">
        <v>42171.984800000064</v>
      </c>
      <c r="F84" s="103">
        <v>80890.239766666637</v>
      </c>
      <c r="G84" s="103">
        <v>1485.3494666666663</v>
      </c>
      <c r="H84" s="103">
        <v>6.1950166666666684</v>
      </c>
      <c r="I84" s="103"/>
      <c r="J84" s="103"/>
      <c r="K84" s="103">
        <v>16.927433333333337</v>
      </c>
      <c r="L84" s="103">
        <v>5384.2092833333299</v>
      </c>
      <c r="M84" s="103">
        <v>152.86011666666664</v>
      </c>
      <c r="N84" s="103"/>
      <c r="O84" s="103"/>
      <c r="P84" s="103"/>
      <c r="Q84" s="103">
        <v>26738.258583333336</v>
      </c>
      <c r="R84" s="203">
        <f t="shared" si="7"/>
        <v>228039.99896666678</v>
      </c>
      <c r="S84" s="109"/>
    </row>
    <row r="85" spans="2:19" ht="13" x14ac:dyDescent="0.3">
      <c r="B85" s="196"/>
      <c r="C85" s="198" t="s">
        <v>8</v>
      </c>
      <c r="D85" s="102">
        <v>71748.50848333328</v>
      </c>
      <c r="E85" s="103">
        <v>41989.20108333329</v>
      </c>
      <c r="F85" s="103">
        <v>82152.93556666658</v>
      </c>
      <c r="G85" s="103">
        <v>1514.23765</v>
      </c>
      <c r="H85" s="103">
        <v>6.3823333333333334</v>
      </c>
      <c r="I85" s="103"/>
      <c r="J85" s="103"/>
      <c r="K85" s="103">
        <v>16.35305</v>
      </c>
      <c r="L85" s="103">
        <v>5838.3239666666605</v>
      </c>
      <c r="M85" s="103">
        <v>154.28146666666646</v>
      </c>
      <c r="N85" s="103"/>
      <c r="O85" s="103"/>
      <c r="P85" s="103"/>
      <c r="Q85" s="103">
        <v>27902.213816666688</v>
      </c>
      <c r="R85" s="203">
        <f t="shared" si="7"/>
        <v>231322.43741666651</v>
      </c>
      <c r="S85" s="109"/>
    </row>
    <row r="86" spans="2:19" ht="13" x14ac:dyDescent="0.3">
      <c r="B86" s="194"/>
      <c r="C86" s="198" t="s">
        <v>9</v>
      </c>
      <c r="D86" s="102">
        <v>71478.599483333412</v>
      </c>
      <c r="E86" s="103">
        <v>41815.091033333381</v>
      </c>
      <c r="F86" s="103">
        <v>83587.466716666677</v>
      </c>
      <c r="G86" s="103">
        <v>1498.2492833333317</v>
      </c>
      <c r="H86" s="103">
        <v>6.9066666666666663</v>
      </c>
      <c r="I86" s="103"/>
      <c r="J86" s="103"/>
      <c r="K86" s="103">
        <v>17.004883333333346</v>
      </c>
      <c r="L86" s="103">
        <v>5852.5921833333359</v>
      </c>
      <c r="M86" s="103">
        <v>150.19000000000008</v>
      </c>
      <c r="N86" s="103"/>
      <c r="O86" s="103"/>
      <c r="P86" s="103"/>
      <c r="Q86" s="103">
        <v>28780.196483333344</v>
      </c>
      <c r="R86" s="203">
        <f t="shared" si="7"/>
        <v>233186.2967333335</v>
      </c>
      <c r="S86" s="109"/>
    </row>
    <row r="87" spans="2:19" ht="13" x14ac:dyDescent="0.3">
      <c r="B87" s="194"/>
      <c r="C87" s="198" t="s">
        <v>10</v>
      </c>
      <c r="D87" s="102">
        <v>63012.24811666664</v>
      </c>
      <c r="E87" s="103">
        <v>41386.602516666673</v>
      </c>
      <c r="F87" s="103">
        <v>72201.193250000011</v>
      </c>
      <c r="G87" s="103">
        <v>1330.8333833333334</v>
      </c>
      <c r="H87" s="103">
        <v>6.1214999999999993</v>
      </c>
      <c r="I87" s="103"/>
      <c r="J87" s="103"/>
      <c r="K87" s="103">
        <v>14.811266666666674</v>
      </c>
      <c r="L87" s="103">
        <v>5409.5276833333319</v>
      </c>
      <c r="M87" s="103">
        <v>128.73711666666662</v>
      </c>
      <c r="N87" s="103"/>
      <c r="O87" s="103"/>
      <c r="P87" s="103"/>
      <c r="Q87" s="103">
        <v>26352.939250000018</v>
      </c>
      <c r="R87" s="203">
        <f t="shared" si="7"/>
        <v>209843.01408333334</v>
      </c>
      <c r="S87" s="109"/>
    </row>
    <row r="88" spans="2:19" ht="13" x14ac:dyDescent="0.3">
      <c r="B88" s="196"/>
      <c r="C88" s="198" t="s">
        <v>11</v>
      </c>
      <c r="D88" s="102">
        <v>73656.863766666662</v>
      </c>
      <c r="E88" s="103">
        <v>45137.901049999986</v>
      </c>
      <c r="F88" s="103">
        <v>85221.234950000042</v>
      </c>
      <c r="G88" s="103">
        <v>1497.9692833333331</v>
      </c>
      <c r="H88" s="103">
        <v>6.9361333333333324</v>
      </c>
      <c r="I88" s="103"/>
      <c r="J88" s="103"/>
      <c r="K88" s="103">
        <v>20.005733333333325</v>
      </c>
      <c r="L88" s="103">
        <v>6641.4080166666645</v>
      </c>
      <c r="M88" s="103">
        <v>145.20626666666655</v>
      </c>
      <c r="N88" s="103"/>
      <c r="O88" s="103"/>
      <c r="P88" s="103"/>
      <c r="Q88" s="103">
        <v>31056.749666666597</v>
      </c>
      <c r="R88" s="203">
        <f t="shared" si="7"/>
        <v>243384.27486666659</v>
      </c>
      <c r="S88" s="109"/>
    </row>
    <row r="89" spans="2:19" ht="13" x14ac:dyDescent="0.3">
      <c r="B89" s="194"/>
      <c r="C89" s="198" t="s">
        <v>12</v>
      </c>
      <c r="D89" s="102">
        <v>68538.788316666789</v>
      </c>
      <c r="E89" s="103">
        <v>42163.567166666639</v>
      </c>
      <c r="F89" s="103">
        <v>80941.611966666678</v>
      </c>
      <c r="G89" s="103">
        <v>1354.4662666666661</v>
      </c>
      <c r="H89" s="103">
        <v>6.9294833333333337</v>
      </c>
      <c r="I89" s="103"/>
      <c r="J89" s="103"/>
      <c r="K89" s="103">
        <v>16.964833333333331</v>
      </c>
      <c r="L89" s="103">
        <v>6239.5749333333424</v>
      </c>
      <c r="M89" s="103">
        <v>134.2729333333333</v>
      </c>
      <c r="N89" s="103"/>
      <c r="O89" s="103"/>
      <c r="P89" s="103"/>
      <c r="Q89" s="103">
        <v>30405.251849999921</v>
      </c>
      <c r="R89" s="203">
        <f t="shared" si="7"/>
        <v>229801.42775000003</v>
      </c>
      <c r="S89" s="109"/>
    </row>
    <row r="90" spans="2:19" ht="13.5" thickBot="1" x14ac:dyDescent="0.35">
      <c r="B90" s="199"/>
      <c r="C90" s="200" t="s">
        <v>13</v>
      </c>
      <c r="D90" s="104">
        <v>68817.702933333319</v>
      </c>
      <c r="E90" s="105">
        <v>36306.396300000051</v>
      </c>
      <c r="F90" s="105">
        <v>83696.417133333423</v>
      </c>
      <c r="G90" s="105">
        <v>1388.6368166666675</v>
      </c>
      <c r="H90" s="105">
        <v>6.602966666666668</v>
      </c>
      <c r="I90" s="105"/>
      <c r="J90" s="105"/>
      <c r="K90" s="105">
        <v>20.19591666666668</v>
      </c>
      <c r="L90" s="105">
        <v>6423.2354500000092</v>
      </c>
      <c r="M90" s="105">
        <v>127.98481666666672</v>
      </c>
      <c r="N90" s="105"/>
      <c r="O90" s="105"/>
      <c r="P90" s="105"/>
      <c r="Q90" s="105">
        <v>31495.096983333304</v>
      </c>
      <c r="R90" s="204">
        <f t="shared" si="7"/>
        <v>228282.26931666676</v>
      </c>
      <c r="S90" s="109"/>
    </row>
    <row r="91" spans="2:19" ht="13" x14ac:dyDescent="0.3">
      <c r="B91" s="192">
        <v>2020</v>
      </c>
      <c r="C91" s="197" t="s">
        <v>2</v>
      </c>
      <c r="D91" s="100">
        <v>68350.456200000102</v>
      </c>
      <c r="E91" s="101">
        <v>40056.870366666662</v>
      </c>
      <c r="F91" s="101">
        <v>80679.957166666936</v>
      </c>
      <c r="G91" s="101">
        <v>1329.838783333332</v>
      </c>
      <c r="H91" s="101">
        <v>6.6955166666666681</v>
      </c>
      <c r="I91" s="101"/>
      <c r="J91" s="101"/>
      <c r="K91" s="101">
        <v>21.446016666666662</v>
      </c>
      <c r="L91" s="101">
        <v>6476.8499999999958</v>
      </c>
      <c r="M91" s="101">
        <v>122.17736666666661</v>
      </c>
      <c r="N91" s="101"/>
      <c r="O91" s="101"/>
      <c r="P91" s="101"/>
      <c r="Q91" s="101">
        <v>32208.825266666725</v>
      </c>
      <c r="R91" s="205">
        <f t="shared" si="7"/>
        <v>229253.11668333376</v>
      </c>
      <c r="S91" s="109"/>
    </row>
    <row r="92" spans="2:19" ht="13" x14ac:dyDescent="0.3">
      <c r="B92" s="194"/>
      <c r="C92" s="198" t="s">
        <v>3</v>
      </c>
      <c r="D92" s="102">
        <v>59821.58788333337</v>
      </c>
      <c r="E92" s="103">
        <v>37415.722233333356</v>
      </c>
      <c r="F92" s="103">
        <v>72061.377616666723</v>
      </c>
      <c r="G92" s="103">
        <v>1138.9363166666656</v>
      </c>
      <c r="H92" s="103">
        <v>5.3911166666666652</v>
      </c>
      <c r="I92" s="103"/>
      <c r="J92" s="103"/>
      <c r="K92" s="103">
        <v>19.701949999999989</v>
      </c>
      <c r="L92" s="103">
        <v>5793.3584999999994</v>
      </c>
      <c r="M92" s="103">
        <v>102.43486666666666</v>
      </c>
      <c r="N92" s="103"/>
      <c r="O92" s="103"/>
      <c r="P92" s="103"/>
      <c r="Q92" s="103">
        <v>29273.755683333278</v>
      </c>
      <c r="R92" s="203">
        <f t="shared" si="7"/>
        <v>205632.2661666667</v>
      </c>
      <c r="S92" s="109"/>
    </row>
    <row r="93" spans="2:19" ht="13" x14ac:dyDescent="0.3">
      <c r="B93" s="194"/>
      <c r="C93" s="198" t="s">
        <v>4</v>
      </c>
      <c r="D93" s="102">
        <v>84410.54401666655</v>
      </c>
      <c r="E93" s="103">
        <v>49855.151733333361</v>
      </c>
      <c r="F93" s="103">
        <v>100474.45743333334</v>
      </c>
      <c r="G93" s="103">
        <v>1492.7424333333329</v>
      </c>
      <c r="H93" s="103">
        <v>7.8786833333333348</v>
      </c>
      <c r="I93" s="103"/>
      <c r="J93" s="103"/>
      <c r="K93" s="103">
        <v>27.357916666666657</v>
      </c>
      <c r="L93" s="103">
        <v>8102.881583333341</v>
      </c>
      <c r="M93" s="103">
        <v>142.11814999999987</v>
      </c>
      <c r="N93" s="103"/>
      <c r="O93" s="103"/>
      <c r="P93" s="103"/>
      <c r="Q93" s="103">
        <v>43198.816166666547</v>
      </c>
      <c r="R93" s="203">
        <f t="shared" si="7"/>
        <v>287711.94811666646</v>
      </c>
      <c r="S93" s="109"/>
    </row>
    <row r="94" spans="2:19" ht="13" x14ac:dyDescent="0.3">
      <c r="B94" s="196"/>
      <c r="C94" s="198" t="s">
        <v>5</v>
      </c>
      <c r="D94" s="102">
        <v>84257.93428333335</v>
      </c>
      <c r="E94" s="103">
        <v>50051.730983333298</v>
      </c>
      <c r="F94" s="103">
        <v>104341.71958333338</v>
      </c>
      <c r="G94" s="103">
        <v>1304.0172833333331</v>
      </c>
      <c r="H94" s="103">
        <v>10.37068333333333</v>
      </c>
      <c r="I94" s="103"/>
      <c r="J94" s="103"/>
      <c r="K94" s="103">
        <v>22.885866666666676</v>
      </c>
      <c r="L94" s="103">
        <v>8914.7197666666598</v>
      </c>
      <c r="M94" s="103">
        <v>128.27773333333332</v>
      </c>
      <c r="N94" s="103"/>
      <c r="O94" s="103"/>
      <c r="P94" s="103"/>
      <c r="Q94" s="103">
        <v>47530.450766666749</v>
      </c>
      <c r="R94" s="203">
        <f t="shared" ref="R94:R105" si="8">SUM(D94:Q94)</f>
        <v>296562.1069500001</v>
      </c>
      <c r="S94" s="109"/>
    </row>
    <row r="95" spans="2:19" ht="13" x14ac:dyDescent="0.3">
      <c r="B95" s="194"/>
      <c r="C95" s="198" t="s">
        <v>6</v>
      </c>
      <c r="D95" s="102">
        <v>86521.781366666706</v>
      </c>
      <c r="E95" s="103">
        <v>51477.463466666661</v>
      </c>
      <c r="F95" s="103">
        <v>104331.28645000009</v>
      </c>
      <c r="G95" s="103">
        <v>1324.9112166666662</v>
      </c>
      <c r="H95" s="103">
        <v>8.6440000000000001</v>
      </c>
      <c r="I95" s="103"/>
      <c r="J95" s="103"/>
      <c r="K95" s="103">
        <v>25.562516666666674</v>
      </c>
      <c r="L95" s="103">
        <v>9129.7985499999995</v>
      </c>
      <c r="M95" s="103">
        <v>126.75121666666668</v>
      </c>
      <c r="N95" s="103"/>
      <c r="O95" s="103"/>
      <c r="P95" s="103"/>
      <c r="Q95" s="103">
        <v>48129.0643666666</v>
      </c>
      <c r="R95" s="203">
        <f t="shared" si="8"/>
        <v>301075.26315000001</v>
      </c>
      <c r="S95" s="109"/>
    </row>
    <row r="96" spans="2:19" ht="13" x14ac:dyDescent="0.3">
      <c r="B96" s="194"/>
      <c r="C96" s="198" t="s">
        <v>7</v>
      </c>
      <c r="D96" s="102">
        <v>89900.433316666575</v>
      </c>
      <c r="E96" s="103">
        <v>54843.134483333335</v>
      </c>
      <c r="F96" s="103">
        <v>109856.98383333352</v>
      </c>
      <c r="G96" s="103">
        <v>1316.4224999999994</v>
      </c>
      <c r="H96" s="103">
        <v>11.382916666666668</v>
      </c>
      <c r="I96" s="103"/>
      <c r="J96" s="103"/>
      <c r="K96" s="103">
        <v>30.518599999999996</v>
      </c>
      <c r="L96" s="103">
        <v>9632.7703999999994</v>
      </c>
      <c r="M96" s="103">
        <v>123.95021666666663</v>
      </c>
      <c r="N96" s="103"/>
      <c r="O96" s="103"/>
      <c r="P96" s="103"/>
      <c r="Q96" s="103">
        <v>52434.060749999961</v>
      </c>
      <c r="R96" s="203">
        <f t="shared" si="8"/>
        <v>318149.65701666672</v>
      </c>
      <c r="S96" s="109"/>
    </row>
    <row r="97" spans="2:19" ht="13" x14ac:dyDescent="0.3">
      <c r="B97" s="196"/>
      <c r="C97" s="198" t="s">
        <v>8</v>
      </c>
      <c r="D97" s="102">
        <v>90995.29028333335</v>
      </c>
      <c r="E97" s="103">
        <v>54663.289883333404</v>
      </c>
      <c r="F97" s="103">
        <v>117879.60938333329</v>
      </c>
      <c r="G97" s="103">
        <v>1288.4727833333329</v>
      </c>
      <c r="H97" s="103">
        <v>5.0299999999999985</v>
      </c>
      <c r="I97" s="103"/>
      <c r="J97" s="103"/>
      <c r="K97" s="103">
        <v>31.071400000000018</v>
      </c>
      <c r="L97" s="103">
        <v>9801.4271166666749</v>
      </c>
      <c r="M97" s="103">
        <v>127.34338333333331</v>
      </c>
      <c r="N97" s="103"/>
      <c r="O97" s="103"/>
      <c r="P97" s="103"/>
      <c r="Q97" s="103">
        <v>53167.386383333433</v>
      </c>
      <c r="R97" s="203">
        <f t="shared" si="8"/>
        <v>327958.9206166669</v>
      </c>
      <c r="S97" s="109"/>
    </row>
    <row r="98" spans="2:19" ht="13" x14ac:dyDescent="0.3">
      <c r="B98" s="194"/>
      <c r="C98" s="198" t="s">
        <v>9</v>
      </c>
      <c r="D98" s="102">
        <v>95180.247933333187</v>
      </c>
      <c r="E98" s="103">
        <v>55722.98139999991</v>
      </c>
      <c r="F98" s="103">
        <v>110936.49999999994</v>
      </c>
      <c r="G98" s="103">
        <v>1378.111683333334</v>
      </c>
      <c r="H98" s="103">
        <v>5.901416666666667</v>
      </c>
      <c r="I98" s="103"/>
      <c r="J98" s="103"/>
      <c r="K98" s="103">
        <v>47.141100000000016</v>
      </c>
      <c r="L98" s="103">
        <v>10080.299683333333</v>
      </c>
      <c r="M98" s="103">
        <v>121.3135666666667</v>
      </c>
      <c r="N98" s="103"/>
      <c r="O98" s="103"/>
      <c r="P98" s="103"/>
      <c r="Q98" s="103">
        <v>53774.935700000009</v>
      </c>
      <c r="R98" s="203">
        <f t="shared" si="8"/>
        <v>327247.4324833331</v>
      </c>
      <c r="S98" s="109"/>
    </row>
    <row r="99" spans="2:19" ht="13" x14ac:dyDescent="0.3">
      <c r="B99" s="194"/>
      <c r="C99" s="198" t="s">
        <v>10</v>
      </c>
      <c r="D99" s="102">
        <v>82117.055699999924</v>
      </c>
      <c r="E99" s="103">
        <v>49859.385433333278</v>
      </c>
      <c r="F99" s="103">
        <v>106499.04059999999</v>
      </c>
      <c r="G99" s="103">
        <v>1277.3915833333333</v>
      </c>
      <c r="H99" s="103">
        <v>4.7843333333333327</v>
      </c>
      <c r="I99" s="103"/>
      <c r="J99" s="103"/>
      <c r="K99" s="103">
        <v>54.940733333333334</v>
      </c>
      <c r="L99" s="103">
        <v>8790.7560666666814</v>
      </c>
      <c r="M99" s="103">
        <v>112.07818333333333</v>
      </c>
      <c r="N99" s="103"/>
      <c r="O99" s="103"/>
      <c r="P99" s="103"/>
      <c r="Q99" s="103">
        <v>47722.354083333295</v>
      </c>
      <c r="R99" s="203">
        <f t="shared" si="8"/>
        <v>296437.78671666654</v>
      </c>
      <c r="S99" s="109"/>
    </row>
    <row r="100" spans="2:19" ht="13" x14ac:dyDescent="0.3">
      <c r="B100" s="196"/>
      <c r="C100" s="198" t="s">
        <v>11</v>
      </c>
      <c r="D100" s="102">
        <v>82984.809150000016</v>
      </c>
      <c r="E100" s="103">
        <v>46463.594783333268</v>
      </c>
      <c r="F100" s="103">
        <v>98097.331466666583</v>
      </c>
      <c r="G100" s="103">
        <v>1226.5041333333327</v>
      </c>
      <c r="H100" s="103">
        <v>4.2765833333333321</v>
      </c>
      <c r="I100" s="103"/>
      <c r="J100" s="103"/>
      <c r="K100" s="103">
        <v>43.68549999999999</v>
      </c>
      <c r="L100" s="103">
        <v>7888.2352166666715</v>
      </c>
      <c r="M100" s="103">
        <v>107.70263333333337</v>
      </c>
      <c r="N100" s="103"/>
      <c r="O100" s="103">
        <v>8.1571666666666669</v>
      </c>
      <c r="P100" s="103"/>
      <c r="Q100" s="103">
        <v>44041.775466666557</v>
      </c>
      <c r="R100" s="203">
        <f t="shared" si="8"/>
        <v>280866.07209999976</v>
      </c>
      <c r="S100" s="109"/>
    </row>
    <row r="101" spans="2:19" ht="13" x14ac:dyDescent="0.3">
      <c r="B101" s="194"/>
      <c r="C101" s="198" t="s">
        <v>12</v>
      </c>
      <c r="D101" s="102">
        <v>79286.403216666702</v>
      </c>
      <c r="E101" s="103">
        <v>43013.218300000044</v>
      </c>
      <c r="F101" s="103">
        <v>93808.907666666695</v>
      </c>
      <c r="G101" s="103">
        <v>1131.4344166666665</v>
      </c>
      <c r="H101" s="103">
        <v>4.276583333333333</v>
      </c>
      <c r="I101" s="103"/>
      <c r="J101" s="103"/>
      <c r="K101" s="103">
        <v>42.074716666666681</v>
      </c>
      <c r="L101" s="103">
        <v>7212.3843999999999</v>
      </c>
      <c r="M101" s="103">
        <v>99.886949999999999</v>
      </c>
      <c r="N101" s="103"/>
      <c r="O101" s="103">
        <v>29.024499999999993</v>
      </c>
      <c r="P101" s="103"/>
      <c r="Q101" s="103">
        <v>40427.914016666677</v>
      </c>
      <c r="R101" s="203">
        <f t="shared" si="8"/>
        <v>265055.52476666676</v>
      </c>
      <c r="S101" s="109"/>
    </row>
    <row r="102" spans="2:19" ht="13.5" thickBot="1" x14ac:dyDescent="0.35">
      <c r="B102" s="199"/>
      <c r="C102" s="200" t="s">
        <v>13</v>
      </c>
      <c r="D102" s="104">
        <v>82638.05405000005</v>
      </c>
      <c r="E102" s="105">
        <v>43955.248199999965</v>
      </c>
      <c r="F102" s="105">
        <v>94814.347533333377</v>
      </c>
      <c r="G102" s="105">
        <v>1140.8799000000006</v>
      </c>
      <c r="H102" s="105">
        <v>4.2571500000000011</v>
      </c>
      <c r="I102" s="105"/>
      <c r="J102" s="105"/>
      <c r="K102" s="105">
        <v>39.063316666666651</v>
      </c>
      <c r="L102" s="105">
        <v>7212.9550833333333</v>
      </c>
      <c r="M102" s="105">
        <v>92.153433333333311</v>
      </c>
      <c r="N102" s="105"/>
      <c r="O102" s="105">
        <v>90.744000000000014</v>
      </c>
      <c r="P102" s="105"/>
      <c r="Q102" s="105">
        <v>43289.520833333401</v>
      </c>
      <c r="R102" s="204">
        <f t="shared" si="8"/>
        <v>273277.22350000008</v>
      </c>
      <c r="S102" s="109"/>
    </row>
    <row r="103" spans="2:19" ht="13" x14ac:dyDescent="0.3">
      <c r="B103" s="192">
        <v>2021</v>
      </c>
      <c r="C103" s="197" t="s">
        <v>2</v>
      </c>
      <c r="D103" s="100">
        <v>80693.031483333194</v>
      </c>
      <c r="E103" s="101">
        <v>44549.168866666645</v>
      </c>
      <c r="F103" s="101">
        <v>92591.392550000193</v>
      </c>
      <c r="G103" s="101">
        <v>1136.0247666666669</v>
      </c>
      <c r="H103" s="101">
        <v>3.9297000000000013</v>
      </c>
      <c r="I103" s="101"/>
      <c r="J103" s="101"/>
      <c r="K103" s="101">
        <v>38.719166666666659</v>
      </c>
      <c r="L103" s="101">
        <v>7261.5273166666711</v>
      </c>
      <c r="M103" s="101">
        <v>89.301766666666623</v>
      </c>
      <c r="N103" s="101"/>
      <c r="O103" s="101">
        <v>131.34763333333328</v>
      </c>
      <c r="P103" s="101"/>
      <c r="Q103" s="101">
        <v>41381.744016666591</v>
      </c>
      <c r="R103" s="205">
        <f t="shared" si="8"/>
        <v>267876.18726666667</v>
      </c>
      <c r="S103" s="109"/>
    </row>
    <row r="104" spans="2:19" ht="13" x14ac:dyDescent="0.3">
      <c r="B104" s="194"/>
      <c r="C104" s="198" t="s">
        <v>3</v>
      </c>
      <c r="D104" s="102">
        <v>72104.448299999945</v>
      </c>
      <c r="E104" s="103">
        <v>39039.942399999949</v>
      </c>
      <c r="F104" s="103">
        <v>84218.232483333428</v>
      </c>
      <c r="G104" s="103">
        <v>999.71688333333361</v>
      </c>
      <c r="H104" s="103">
        <v>3.3780166666666664</v>
      </c>
      <c r="I104" s="103"/>
      <c r="J104" s="103"/>
      <c r="K104" s="103">
        <v>35.729149999999976</v>
      </c>
      <c r="L104" s="103">
        <v>6358.4155166666869</v>
      </c>
      <c r="M104" s="103">
        <v>81.394366666666684</v>
      </c>
      <c r="N104" s="103"/>
      <c r="O104" s="103">
        <v>146.78316666666674</v>
      </c>
      <c r="P104" s="103"/>
      <c r="Q104" s="103">
        <v>35246.465499999991</v>
      </c>
      <c r="R104" s="203">
        <f t="shared" si="8"/>
        <v>238234.50578333333</v>
      </c>
      <c r="S104" s="109"/>
    </row>
    <row r="105" spans="2:19" ht="13" x14ac:dyDescent="0.3">
      <c r="B105" s="194"/>
      <c r="C105" s="198" t="s">
        <v>4</v>
      </c>
      <c r="D105" s="102">
        <v>87615.074133333459</v>
      </c>
      <c r="E105" s="103">
        <v>46775.559283333343</v>
      </c>
      <c r="F105" s="103">
        <v>101840.93061666674</v>
      </c>
      <c r="G105" s="103">
        <v>1157.9941333333336</v>
      </c>
      <c r="H105" s="103">
        <v>3.8941833333333324</v>
      </c>
      <c r="I105" s="103"/>
      <c r="J105" s="103"/>
      <c r="K105" s="103">
        <v>42.835649999999973</v>
      </c>
      <c r="L105" s="103">
        <v>7486.7305000000124</v>
      </c>
      <c r="M105" s="103">
        <v>94.812200000000047</v>
      </c>
      <c r="N105" s="103"/>
      <c r="O105" s="103">
        <v>179.98319999999995</v>
      </c>
      <c r="P105" s="103"/>
      <c r="Q105" s="103">
        <v>42023.773449999971</v>
      </c>
      <c r="R105" s="203">
        <f t="shared" si="8"/>
        <v>287221.5873500001</v>
      </c>
      <c r="S105" s="109"/>
    </row>
    <row r="106" spans="2:19" ht="13" x14ac:dyDescent="0.3">
      <c r="B106" s="196"/>
      <c r="C106" s="198" t="s">
        <v>5</v>
      </c>
      <c r="D106" s="102">
        <v>82337.967016666706</v>
      </c>
      <c r="E106" s="103">
        <v>45609.90681666656</v>
      </c>
      <c r="F106" s="103">
        <v>129885.01319999997</v>
      </c>
      <c r="G106" s="103">
        <v>1010.8884166666674</v>
      </c>
      <c r="H106" s="103">
        <v>2.8814666666666668</v>
      </c>
      <c r="I106" s="103"/>
      <c r="J106" s="103"/>
      <c r="K106" s="103">
        <v>33.872583333333324</v>
      </c>
      <c r="L106" s="103">
        <v>7168.8649833333429</v>
      </c>
      <c r="M106" s="103">
        <v>84.241949999999946</v>
      </c>
      <c r="N106" s="103"/>
      <c r="O106" s="103">
        <v>267.45299999999975</v>
      </c>
      <c r="P106" s="103"/>
      <c r="Q106" s="103">
        <v>39647.673716666679</v>
      </c>
      <c r="R106" s="203">
        <f t="shared" ref="R106:R117" si="9">SUM(D106:Q106)</f>
        <v>306048.76314999996</v>
      </c>
      <c r="S106" s="109"/>
    </row>
    <row r="107" spans="2:19" ht="13" x14ac:dyDescent="0.3">
      <c r="B107" s="194"/>
      <c r="C107" s="198" t="s">
        <v>6</v>
      </c>
      <c r="D107" s="102">
        <v>82867.080416666664</v>
      </c>
      <c r="E107" s="103">
        <v>46107.54595</v>
      </c>
      <c r="F107" s="103">
        <v>130075.03703333341</v>
      </c>
      <c r="G107" s="103">
        <v>1006.9225333333335</v>
      </c>
      <c r="H107" s="103">
        <v>2.9823999999999997</v>
      </c>
      <c r="I107" s="103"/>
      <c r="J107" s="103"/>
      <c r="K107" s="103">
        <v>32.686150000000048</v>
      </c>
      <c r="L107" s="103">
        <v>7075.5728499999977</v>
      </c>
      <c r="M107" s="103">
        <v>80.120516666666589</v>
      </c>
      <c r="N107" s="103"/>
      <c r="O107" s="103">
        <v>311.62344999999988</v>
      </c>
      <c r="P107" s="103"/>
      <c r="Q107" s="103">
        <v>58319.003149999902</v>
      </c>
      <c r="R107" s="203">
        <f t="shared" si="9"/>
        <v>325878.57445000001</v>
      </c>
      <c r="S107" s="109"/>
    </row>
    <row r="108" spans="2:19" ht="13" x14ac:dyDescent="0.3">
      <c r="B108" s="194"/>
      <c r="C108" s="198" t="s">
        <v>7</v>
      </c>
      <c r="D108" s="102">
        <v>81374.442733333242</v>
      </c>
      <c r="E108" s="103">
        <v>44705.934266666663</v>
      </c>
      <c r="F108" s="103">
        <v>128251.85685000005</v>
      </c>
      <c r="G108" s="103">
        <v>959.16129999999987</v>
      </c>
      <c r="H108" s="103">
        <v>2.920100000000001</v>
      </c>
      <c r="I108" s="103"/>
      <c r="J108" s="103"/>
      <c r="K108" s="103">
        <v>33.544250000000005</v>
      </c>
      <c r="L108" s="103">
        <v>6742.9124999999658</v>
      </c>
      <c r="M108" s="103">
        <v>77.922833333333315</v>
      </c>
      <c r="N108" s="103"/>
      <c r="O108" s="103">
        <v>326.36239999999975</v>
      </c>
      <c r="P108" s="103"/>
      <c r="Q108" s="103">
        <v>38294.563866666766</v>
      </c>
      <c r="R108" s="203">
        <f t="shared" si="9"/>
        <v>300769.62109999999</v>
      </c>
      <c r="S108" s="109"/>
    </row>
    <row r="109" spans="2:19" ht="13" x14ac:dyDescent="0.3">
      <c r="B109" s="196"/>
      <c r="C109" s="198" t="s">
        <v>8</v>
      </c>
      <c r="D109" s="102">
        <v>77018.345300000059</v>
      </c>
      <c r="E109" s="103">
        <v>41775.227449999984</v>
      </c>
      <c r="F109" s="103">
        <v>121644.33495</v>
      </c>
      <c r="G109" s="103">
        <v>878.93948333333333</v>
      </c>
      <c r="H109" s="103">
        <v>2.4942000000000002</v>
      </c>
      <c r="I109" s="103"/>
      <c r="J109" s="103"/>
      <c r="K109" s="103">
        <v>30.47418333333335</v>
      </c>
      <c r="L109" s="103">
        <v>6239.8698500000073</v>
      </c>
      <c r="M109" s="103">
        <v>77.059200000000018</v>
      </c>
      <c r="N109" s="103"/>
      <c r="O109" s="103">
        <v>267.45299999999986</v>
      </c>
      <c r="P109" s="103"/>
      <c r="Q109" s="103">
        <v>35561.564166666431</v>
      </c>
      <c r="R109" s="203">
        <f t="shared" si="9"/>
        <v>283495.76178333315</v>
      </c>
      <c r="S109" s="109"/>
    </row>
    <row r="110" spans="2:19" ht="13" x14ac:dyDescent="0.3">
      <c r="B110" s="194"/>
      <c r="C110" s="198" t="s">
        <v>9</v>
      </c>
      <c r="D110" s="102">
        <v>72678.808499999926</v>
      </c>
      <c r="E110" s="103">
        <v>40949.168799999985</v>
      </c>
      <c r="F110" s="103">
        <v>120579.7763000003</v>
      </c>
      <c r="G110" s="103">
        <v>865.95983333333322</v>
      </c>
      <c r="H110" s="103"/>
      <c r="I110" s="103"/>
      <c r="J110" s="103"/>
      <c r="K110" s="103">
        <v>31.21196666666664</v>
      </c>
      <c r="L110" s="103">
        <v>6068.8922500000172</v>
      </c>
      <c r="M110" s="103">
        <v>77.606783333333311</v>
      </c>
      <c r="N110" s="103"/>
      <c r="O110" s="103">
        <v>311.62344999999982</v>
      </c>
      <c r="P110" s="103"/>
      <c r="Q110" s="103">
        <v>35304.065066666692</v>
      </c>
      <c r="R110" s="203">
        <f t="shared" si="9"/>
        <v>276867.11295000021</v>
      </c>
      <c r="S110" s="109"/>
    </row>
    <row r="111" spans="2:19" ht="13" x14ac:dyDescent="0.3">
      <c r="B111" s="194"/>
      <c r="C111" s="198" t="s">
        <v>10</v>
      </c>
      <c r="D111" s="102">
        <v>63766.863816666613</v>
      </c>
      <c r="E111" s="103">
        <v>37537.977216666652</v>
      </c>
      <c r="F111" s="103">
        <v>107530.10113333336</v>
      </c>
      <c r="G111" s="103">
        <v>764.4150666666668</v>
      </c>
      <c r="H111" s="103"/>
      <c r="I111" s="103"/>
      <c r="J111" s="103"/>
      <c r="K111" s="103">
        <v>32.217516666666654</v>
      </c>
      <c r="L111" s="103">
        <v>5464.925316666704</v>
      </c>
      <c r="M111" s="103">
        <v>70.21583333333335</v>
      </c>
      <c r="N111" s="103"/>
      <c r="O111" s="103">
        <v>326.36239999999992</v>
      </c>
      <c r="P111" s="103"/>
      <c r="Q111" s="103">
        <v>31230.787783333308</v>
      </c>
      <c r="R111" s="203">
        <f t="shared" si="9"/>
        <v>246723.86608333327</v>
      </c>
      <c r="S111" s="109"/>
    </row>
    <row r="112" spans="2:19" ht="13" x14ac:dyDescent="0.3">
      <c r="B112" s="196"/>
      <c r="C112" s="198" t="s">
        <v>11</v>
      </c>
      <c r="D112" s="102">
        <v>68354.242850000053</v>
      </c>
      <c r="E112" s="103">
        <v>38121.297533333338</v>
      </c>
      <c r="F112" s="103">
        <v>109958.38578333327</v>
      </c>
      <c r="G112" s="103">
        <v>741.44195000000002</v>
      </c>
      <c r="H112" s="103"/>
      <c r="I112" s="103"/>
      <c r="J112" s="103"/>
      <c r="K112" s="103">
        <v>33.39343333333332</v>
      </c>
      <c r="L112" s="103">
        <v>5229.4426666666695</v>
      </c>
      <c r="M112" s="103">
        <v>67.516716666666724</v>
      </c>
      <c r="N112" s="103"/>
      <c r="O112" s="103">
        <v>431.56520000000017</v>
      </c>
      <c r="P112" s="103"/>
      <c r="Q112" s="103">
        <v>31779.923916666714</v>
      </c>
      <c r="R112" s="203">
        <f t="shared" si="9"/>
        <v>254717.21005000008</v>
      </c>
      <c r="S112" s="109"/>
    </row>
    <row r="113" spans="2:19" ht="13" x14ac:dyDescent="0.3">
      <c r="B113" s="194"/>
      <c r="C113" s="198" t="s">
        <v>12</v>
      </c>
      <c r="D113" s="102">
        <v>68774.466366666762</v>
      </c>
      <c r="E113" s="103">
        <v>38495.252</v>
      </c>
      <c r="F113" s="103">
        <v>110592.36223333342</v>
      </c>
      <c r="G113" s="103">
        <v>721.42408333333333</v>
      </c>
      <c r="H113" s="103"/>
      <c r="I113" s="103"/>
      <c r="J113" s="103"/>
      <c r="K113" s="103">
        <v>34.460766666666693</v>
      </c>
      <c r="L113" s="103">
        <v>5089.5102166666702</v>
      </c>
      <c r="M113" s="103">
        <v>70.649033333333321</v>
      </c>
      <c r="N113" s="103"/>
      <c r="O113" s="103">
        <v>458.47433333333362</v>
      </c>
      <c r="P113" s="103"/>
      <c r="Q113" s="103">
        <v>32197.194883333301</v>
      </c>
      <c r="R113" s="203">
        <f t="shared" si="9"/>
        <v>256433.79391666682</v>
      </c>
      <c r="S113" s="109"/>
    </row>
    <row r="114" spans="2:19" ht="13.5" thickBot="1" x14ac:dyDescent="0.35">
      <c r="B114" s="199"/>
      <c r="C114" s="200" t="s">
        <v>13</v>
      </c>
      <c r="D114" s="104">
        <v>65060.595083333406</v>
      </c>
      <c r="E114" s="105">
        <v>36856.991666666625</v>
      </c>
      <c r="F114" s="105">
        <v>107004.66611666663</v>
      </c>
      <c r="G114" s="105">
        <v>679.23706666666692</v>
      </c>
      <c r="H114" s="105"/>
      <c r="I114" s="105"/>
      <c r="J114" s="105"/>
      <c r="K114" s="105">
        <v>33.250499999999995</v>
      </c>
      <c r="L114" s="105">
        <v>4895.5451833333364</v>
      </c>
      <c r="M114" s="105">
        <v>63.219483333333322</v>
      </c>
      <c r="N114" s="105"/>
      <c r="O114" s="105">
        <v>479.06221666666727</v>
      </c>
      <c r="P114" s="105"/>
      <c r="Q114" s="105">
        <v>31130.019883333305</v>
      </c>
      <c r="R114" s="204">
        <f t="shared" si="9"/>
        <v>246202.58719999992</v>
      </c>
      <c r="S114" s="109"/>
    </row>
    <row r="115" spans="2:19" ht="13" x14ac:dyDescent="0.3">
      <c r="B115" s="192">
        <v>2022</v>
      </c>
      <c r="C115" s="197" t="s">
        <v>2</v>
      </c>
      <c r="D115" s="100">
        <v>68648.52938333324</v>
      </c>
      <c r="E115" s="101">
        <v>37608.075983333423</v>
      </c>
      <c r="F115" s="101">
        <v>112263.31939999999</v>
      </c>
      <c r="G115" s="101">
        <v>673.75481666666667</v>
      </c>
      <c r="H115" s="101"/>
      <c r="I115" s="101"/>
      <c r="J115" s="101"/>
      <c r="K115" s="101"/>
      <c r="L115" s="101">
        <v>4996.9861833333343</v>
      </c>
      <c r="M115" s="101">
        <v>59.862250000000039</v>
      </c>
      <c r="N115" s="101"/>
      <c r="O115" s="101">
        <v>534.19616666666661</v>
      </c>
      <c r="P115" s="101"/>
      <c r="Q115" s="101">
        <v>33358.194566666585</v>
      </c>
      <c r="R115" s="205">
        <f t="shared" si="9"/>
        <v>258142.9187499999</v>
      </c>
      <c r="S115" s="109"/>
    </row>
    <row r="116" spans="2:19" ht="13" x14ac:dyDescent="0.3">
      <c r="B116" s="194"/>
      <c r="C116" s="198" t="s">
        <v>3</v>
      </c>
      <c r="D116" s="102">
        <v>61916.96888333332</v>
      </c>
      <c r="E116" s="103">
        <v>35117.206133333355</v>
      </c>
      <c r="F116" s="103">
        <v>103352.88909999988</v>
      </c>
      <c r="G116" s="103">
        <v>576.24648333333312</v>
      </c>
      <c r="H116" s="103"/>
      <c r="I116" s="103"/>
      <c r="J116" s="103"/>
      <c r="K116" s="103"/>
      <c r="L116" s="103">
        <v>4443.2414000000326</v>
      </c>
      <c r="M116" s="103">
        <v>50.975383333333333</v>
      </c>
      <c r="N116" s="103"/>
      <c r="O116" s="103">
        <v>540.15886666666631</v>
      </c>
      <c r="P116" s="103"/>
      <c r="Q116" s="103">
        <v>32103.358199999959</v>
      </c>
      <c r="R116" s="203">
        <f t="shared" si="9"/>
        <v>238101.04444999987</v>
      </c>
      <c r="S116" s="109"/>
    </row>
    <row r="117" spans="2:19" ht="13" x14ac:dyDescent="0.3">
      <c r="B117" s="194"/>
      <c r="C117" s="198" t="s">
        <v>4</v>
      </c>
      <c r="D117" s="102">
        <v>68826.031700000094</v>
      </c>
      <c r="E117" s="103">
        <v>40100.164266666688</v>
      </c>
      <c r="F117" s="103">
        <v>117039.74798333329</v>
      </c>
      <c r="G117" s="103">
        <v>618.90960000000018</v>
      </c>
      <c r="H117" s="103"/>
      <c r="I117" s="103"/>
      <c r="J117" s="103"/>
      <c r="K117" s="103"/>
      <c r="L117" s="103">
        <v>4861.2898166666719</v>
      </c>
      <c r="M117" s="103">
        <v>63.802</v>
      </c>
      <c r="N117" s="103"/>
      <c r="O117" s="103">
        <v>622.57373333333339</v>
      </c>
      <c r="P117" s="103"/>
      <c r="Q117" s="103">
        <v>35190.492583333282</v>
      </c>
      <c r="R117" s="203">
        <f t="shared" si="9"/>
        <v>267323.01168333337</v>
      </c>
      <c r="S117" s="109"/>
    </row>
    <row r="118" spans="2:19" ht="13" x14ac:dyDescent="0.3">
      <c r="B118" s="196"/>
      <c r="C118" s="198" t="s">
        <v>5</v>
      </c>
      <c r="D118" s="102">
        <v>58936.613050000029</v>
      </c>
      <c r="E118" s="103">
        <v>34895.328983333289</v>
      </c>
      <c r="F118" s="103">
        <v>99400.98788333319</v>
      </c>
      <c r="G118" s="103">
        <v>485.6654333333334</v>
      </c>
      <c r="H118" s="103"/>
      <c r="I118" s="103"/>
      <c r="J118" s="103"/>
      <c r="K118" s="103"/>
      <c r="L118" s="103">
        <v>4407.7437666666592</v>
      </c>
      <c r="M118" s="103">
        <v>57.04733333333337</v>
      </c>
      <c r="N118" s="103"/>
      <c r="O118" s="103">
        <v>547.819433333333</v>
      </c>
      <c r="P118" s="103"/>
      <c r="Q118" s="103">
        <v>29286.876383333281</v>
      </c>
      <c r="R118" s="203">
        <f t="shared" ref="R118:R129" si="10">SUM(D118:Q118)</f>
        <v>228018.08226666646</v>
      </c>
      <c r="S118" s="109"/>
    </row>
    <row r="119" spans="2:19" ht="13" x14ac:dyDescent="0.3">
      <c r="B119" s="194"/>
      <c r="C119" s="198" t="s">
        <v>6</v>
      </c>
      <c r="D119" s="102">
        <v>57662.24934999994</v>
      </c>
      <c r="E119" s="103">
        <v>35320.681066666584</v>
      </c>
      <c r="F119" s="103">
        <v>101313.12605000024</v>
      </c>
      <c r="G119" s="103">
        <v>498.71955000000014</v>
      </c>
      <c r="H119" s="103"/>
      <c r="I119" s="103"/>
      <c r="J119" s="103"/>
      <c r="K119" s="103"/>
      <c r="L119" s="103">
        <v>4648.4968333333454</v>
      </c>
      <c r="M119" s="103">
        <v>55.754466666666644</v>
      </c>
      <c r="N119" s="103"/>
      <c r="O119" s="103">
        <v>596.28188333333333</v>
      </c>
      <c r="P119" s="103"/>
      <c r="Q119" s="103">
        <v>27269.382616666608</v>
      </c>
      <c r="R119" s="203">
        <f t="shared" si="10"/>
        <v>227364.69181666672</v>
      </c>
      <c r="S119" s="109"/>
    </row>
    <row r="120" spans="2:19" ht="13" x14ac:dyDescent="0.3">
      <c r="B120" s="194"/>
      <c r="C120" s="198" t="s">
        <v>7</v>
      </c>
      <c r="D120" s="102">
        <v>56754.90265000004</v>
      </c>
      <c r="E120" s="103">
        <v>33001.202350000007</v>
      </c>
      <c r="F120" s="103">
        <v>97404.588183333151</v>
      </c>
      <c r="G120" s="103">
        <v>449.29995000000002</v>
      </c>
      <c r="H120" s="103"/>
      <c r="I120" s="103"/>
      <c r="J120" s="103"/>
      <c r="K120" s="103"/>
      <c r="L120" s="103">
        <v>4579.9504833333403</v>
      </c>
      <c r="M120" s="103">
        <v>48.008816666666682</v>
      </c>
      <c r="N120" s="103"/>
      <c r="O120" s="103">
        <v>622.01716666666721</v>
      </c>
      <c r="P120" s="103"/>
      <c r="Q120" s="103">
        <v>28606.059616666658</v>
      </c>
      <c r="R120" s="203">
        <f t="shared" si="10"/>
        <v>221466.02921666653</v>
      </c>
      <c r="S120" s="109"/>
    </row>
    <row r="121" spans="2:19" ht="13" x14ac:dyDescent="0.3">
      <c r="B121" s="196"/>
      <c r="C121" s="198" t="s">
        <v>8</v>
      </c>
      <c r="D121" s="102">
        <v>58778.568633333256</v>
      </c>
      <c r="E121" s="103">
        <v>33228.445900000006</v>
      </c>
      <c r="F121" s="103">
        <v>98088.336933333383</v>
      </c>
      <c r="G121" s="103">
        <v>458.15734999999972</v>
      </c>
      <c r="H121" s="103"/>
      <c r="I121" s="103"/>
      <c r="J121" s="103"/>
      <c r="K121" s="103"/>
      <c r="L121" s="103">
        <v>4782.7322500000164</v>
      </c>
      <c r="M121" s="103">
        <v>49.14110000000003</v>
      </c>
      <c r="N121" s="103"/>
      <c r="O121" s="103">
        <v>735.28606666666712</v>
      </c>
      <c r="P121" s="103"/>
      <c r="Q121" s="103">
        <v>29450.558100000064</v>
      </c>
      <c r="R121" s="203">
        <f t="shared" si="10"/>
        <v>225571.22633333338</v>
      </c>
      <c r="S121" s="109"/>
    </row>
    <row r="122" spans="2:19" ht="13" x14ac:dyDescent="0.3">
      <c r="B122" s="194"/>
      <c r="C122" s="198" t="s">
        <v>9</v>
      </c>
      <c r="D122" s="102">
        <v>60769.64449999998</v>
      </c>
      <c r="E122" s="103">
        <v>33956.599349999975</v>
      </c>
      <c r="F122" s="103">
        <v>102244.98856666675</v>
      </c>
      <c r="G122" s="103">
        <v>452.91598333333377</v>
      </c>
      <c r="H122" s="103"/>
      <c r="I122" s="103"/>
      <c r="J122" s="103"/>
      <c r="K122" s="103"/>
      <c r="L122" s="103">
        <v>4923.4167499999976</v>
      </c>
      <c r="M122" s="103">
        <v>50.557016666666648</v>
      </c>
      <c r="N122" s="103"/>
      <c r="O122" s="103">
        <v>842.77388333333363</v>
      </c>
      <c r="P122" s="103"/>
      <c r="Q122" s="103">
        <v>30955.452966666671</v>
      </c>
      <c r="R122" s="203">
        <f t="shared" si="10"/>
        <v>234196.3490166667</v>
      </c>
      <c r="S122" s="109"/>
    </row>
    <row r="123" spans="2:19" ht="13" x14ac:dyDescent="0.3">
      <c r="B123" s="194"/>
      <c r="C123" s="198" t="s">
        <v>10</v>
      </c>
      <c r="D123" s="102">
        <v>52962.965616666675</v>
      </c>
      <c r="E123" s="103">
        <v>29743.08866666671</v>
      </c>
      <c r="F123" s="103">
        <v>88878.807483333439</v>
      </c>
      <c r="G123" s="103">
        <v>391.08994999999999</v>
      </c>
      <c r="H123" s="103"/>
      <c r="I123" s="103"/>
      <c r="J123" s="103"/>
      <c r="K123" s="103"/>
      <c r="L123" s="103">
        <v>4438.9939166666627</v>
      </c>
      <c r="M123" s="103">
        <v>45.359583333333376</v>
      </c>
      <c r="N123" s="103"/>
      <c r="O123" s="103">
        <v>774.7234999999996</v>
      </c>
      <c r="P123" s="103"/>
      <c r="Q123" s="103">
        <v>26724.505333333356</v>
      </c>
      <c r="R123" s="203">
        <f t="shared" si="10"/>
        <v>203959.53405000016</v>
      </c>
      <c r="S123" s="109"/>
    </row>
    <row r="124" spans="2:19" ht="13" x14ac:dyDescent="0.3">
      <c r="B124" s="196"/>
      <c r="C124" s="198" t="s">
        <v>11</v>
      </c>
      <c r="D124" s="102">
        <v>54551.785850000073</v>
      </c>
      <c r="E124" s="103">
        <v>30523.805483333326</v>
      </c>
      <c r="F124" s="103">
        <v>91850.305300000022</v>
      </c>
      <c r="G124" s="103">
        <v>379.81620000000026</v>
      </c>
      <c r="H124" s="103"/>
      <c r="I124" s="103"/>
      <c r="J124" s="103"/>
      <c r="K124" s="103"/>
      <c r="L124" s="103">
        <v>4589.8604833333375</v>
      </c>
      <c r="M124" s="103">
        <v>43.090866666666685</v>
      </c>
      <c r="N124" s="103"/>
      <c r="O124" s="103">
        <v>856.34529999999995</v>
      </c>
      <c r="P124" s="103"/>
      <c r="Q124" s="103">
        <v>26951.345433333288</v>
      </c>
      <c r="R124" s="203">
        <f t="shared" si="10"/>
        <v>209746.35491666669</v>
      </c>
      <c r="S124" s="109"/>
    </row>
    <row r="125" spans="2:19" ht="13" x14ac:dyDescent="0.3">
      <c r="B125" s="194"/>
      <c r="C125" s="198" t="s">
        <v>12</v>
      </c>
      <c r="D125" s="102">
        <v>56234.080800000011</v>
      </c>
      <c r="E125" s="103">
        <v>32618.54218333336</v>
      </c>
      <c r="F125" s="103">
        <v>94284.483799999842</v>
      </c>
      <c r="G125" s="103">
        <v>388.19275000000033</v>
      </c>
      <c r="H125" s="103"/>
      <c r="I125" s="103"/>
      <c r="J125" s="103"/>
      <c r="K125" s="103"/>
      <c r="L125" s="103">
        <v>4722.3820500000011</v>
      </c>
      <c r="M125" s="103">
        <v>44.506049999999995</v>
      </c>
      <c r="N125" s="103"/>
      <c r="O125" s="103">
        <v>926.75211666666644</v>
      </c>
      <c r="P125" s="103"/>
      <c r="Q125" s="103">
        <v>27564.987999999899</v>
      </c>
      <c r="R125" s="203">
        <f t="shared" si="10"/>
        <v>216783.92774999977</v>
      </c>
      <c r="S125" s="109"/>
    </row>
    <row r="126" spans="2:19" ht="13.5" thickBot="1" x14ac:dyDescent="0.35">
      <c r="B126" s="199"/>
      <c r="C126" s="200" t="s">
        <v>13</v>
      </c>
      <c r="D126" s="104">
        <v>53633.707333333339</v>
      </c>
      <c r="E126" s="105">
        <v>29384.610733333364</v>
      </c>
      <c r="F126" s="105">
        <v>89753.613349999883</v>
      </c>
      <c r="G126" s="105">
        <v>348.29750000000013</v>
      </c>
      <c r="H126" s="105"/>
      <c r="I126" s="105"/>
      <c r="J126" s="105"/>
      <c r="K126" s="105"/>
      <c r="L126" s="105">
        <v>4647.0498500000085</v>
      </c>
      <c r="M126" s="105">
        <v>39.224983333333334</v>
      </c>
      <c r="N126" s="105"/>
      <c r="O126" s="105">
        <v>913.01080000000013</v>
      </c>
      <c r="P126" s="105"/>
      <c r="Q126" s="105">
        <v>26755.228283333312</v>
      </c>
      <c r="R126" s="204">
        <f t="shared" si="10"/>
        <v>205474.74283333321</v>
      </c>
      <c r="S126" s="109"/>
    </row>
    <row r="127" spans="2:19" ht="13" x14ac:dyDescent="0.3">
      <c r="B127" s="192">
        <v>2023</v>
      </c>
      <c r="C127" s="197" t="s">
        <v>2</v>
      </c>
      <c r="D127" s="100">
        <v>54577.05675000004</v>
      </c>
      <c r="E127" s="101">
        <v>30034.039116666656</v>
      </c>
      <c r="F127" s="101">
        <v>90825.157583333232</v>
      </c>
      <c r="G127" s="101">
        <v>341.72410000000025</v>
      </c>
      <c r="H127" s="101"/>
      <c r="I127" s="101"/>
      <c r="J127" s="101"/>
      <c r="K127" s="101"/>
      <c r="L127" s="101">
        <v>4698.0411500000018</v>
      </c>
      <c r="M127" s="101">
        <v>36.895183333333321</v>
      </c>
      <c r="N127" s="101"/>
      <c r="O127" s="101">
        <v>953.91179999999997</v>
      </c>
      <c r="P127" s="101"/>
      <c r="Q127" s="101">
        <v>27609.173083333368</v>
      </c>
      <c r="R127" s="205">
        <f t="shared" si="10"/>
        <v>209075.99876666663</v>
      </c>
      <c r="S127" s="109"/>
    </row>
    <row r="128" spans="2:19" ht="13" x14ac:dyDescent="0.3">
      <c r="B128" s="194"/>
      <c r="C128" s="198" t="s">
        <v>3</v>
      </c>
      <c r="D128" s="102">
        <v>47465.614666666617</v>
      </c>
      <c r="E128" s="103">
        <v>26561.976033333322</v>
      </c>
      <c r="F128" s="103">
        <v>80008.250733333378</v>
      </c>
      <c r="G128" s="103">
        <v>282.53723333333323</v>
      </c>
      <c r="H128" s="103"/>
      <c r="I128" s="103"/>
      <c r="J128" s="103"/>
      <c r="K128" s="103"/>
      <c r="L128" s="103">
        <v>4211.6795000000002</v>
      </c>
      <c r="M128" s="103">
        <v>32.687050000000021</v>
      </c>
      <c r="N128" s="103"/>
      <c r="O128" s="103">
        <v>960.59801666666647</v>
      </c>
      <c r="P128" s="103"/>
      <c r="Q128" s="103">
        <v>24279.164299999939</v>
      </c>
      <c r="R128" s="203">
        <f t="shared" si="10"/>
        <v>183802.50753333326</v>
      </c>
      <c r="S128" s="109"/>
    </row>
    <row r="129" spans="2:19" ht="13" x14ac:dyDescent="0.3">
      <c r="B129" s="194"/>
      <c r="C129" s="198" t="s">
        <v>4</v>
      </c>
      <c r="D129" s="102">
        <v>56352.64446666665</v>
      </c>
      <c r="E129" s="103">
        <v>33320.91818333335</v>
      </c>
      <c r="F129" s="103">
        <v>96248.406633333332</v>
      </c>
      <c r="G129" s="103">
        <v>326.28881666666672</v>
      </c>
      <c r="H129" s="103"/>
      <c r="I129" s="103"/>
      <c r="J129" s="103"/>
      <c r="K129" s="103"/>
      <c r="L129" s="103">
        <v>3786.771966666674</v>
      </c>
      <c r="M129" s="103">
        <v>37.253649999999979</v>
      </c>
      <c r="N129" s="103"/>
      <c r="O129" s="103">
        <v>1181.6656666666661</v>
      </c>
      <c r="P129" s="103"/>
      <c r="Q129" s="103">
        <v>28834.683566666685</v>
      </c>
      <c r="R129" s="203">
        <f t="shared" si="10"/>
        <v>220088.63295000003</v>
      </c>
      <c r="S129" s="109"/>
    </row>
    <row r="130" spans="2:19" ht="13" x14ac:dyDescent="0.3">
      <c r="B130" s="196"/>
      <c r="C130" s="198" t="s">
        <v>5</v>
      </c>
      <c r="D130" s="102">
        <v>47580.619483333394</v>
      </c>
      <c r="E130" s="103">
        <v>33836.522000000026</v>
      </c>
      <c r="F130" s="103">
        <v>81268.674333333314</v>
      </c>
      <c r="G130" s="103">
        <v>282.89186666666683</v>
      </c>
      <c r="H130" s="103"/>
      <c r="I130" s="103"/>
      <c r="J130" s="103"/>
      <c r="K130" s="103"/>
      <c r="L130" s="103">
        <v>4353.0042333333249</v>
      </c>
      <c r="M130" s="103">
        <v>34.667850000000001</v>
      </c>
      <c r="N130" s="103"/>
      <c r="O130" s="103">
        <v>1004.5540333333338</v>
      </c>
      <c r="P130" s="103"/>
      <c r="Q130" s="103">
        <v>23759.175399999993</v>
      </c>
      <c r="R130" s="203">
        <f t="shared" ref="R130:R141" si="11">SUM(D130:Q130)</f>
        <v>192120.10920000006</v>
      </c>
      <c r="S130" s="109"/>
    </row>
    <row r="131" spans="2:19" ht="13" x14ac:dyDescent="0.3">
      <c r="B131" s="194"/>
      <c r="C131" s="198" t="s">
        <v>6</v>
      </c>
      <c r="D131" s="102">
        <v>50972.325066666614</v>
      </c>
      <c r="E131" s="103">
        <v>29617.214866666705</v>
      </c>
      <c r="F131" s="103">
        <v>86997.437100000141</v>
      </c>
      <c r="G131" s="103">
        <v>281.24683333333343</v>
      </c>
      <c r="H131" s="103"/>
      <c r="I131" s="103"/>
      <c r="J131" s="103"/>
      <c r="K131" s="103"/>
      <c r="L131" s="103">
        <v>4621.6972333333279</v>
      </c>
      <c r="M131" s="103">
        <v>33.542400000000008</v>
      </c>
      <c r="N131" s="103"/>
      <c r="O131" s="103">
        <v>1119.5395999999998</v>
      </c>
      <c r="P131" s="103"/>
      <c r="Q131" s="103">
        <v>26122.452683333242</v>
      </c>
      <c r="R131" s="203">
        <f t="shared" si="11"/>
        <v>199765.45578333337</v>
      </c>
      <c r="S131" s="109"/>
    </row>
    <row r="132" spans="2:19" ht="13" x14ac:dyDescent="0.3">
      <c r="B132" s="194"/>
      <c r="C132" s="198" t="s">
        <v>7</v>
      </c>
      <c r="D132" s="102">
        <v>47869.884366666593</v>
      </c>
      <c r="E132" s="103">
        <v>27547.233916666661</v>
      </c>
      <c r="F132" s="103">
        <v>81519.579583333471</v>
      </c>
      <c r="G132" s="103">
        <v>252.85408333333334</v>
      </c>
      <c r="H132" s="103"/>
      <c r="I132" s="103"/>
      <c r="J132" s="103"/>
      <c r="K132" s="103"/>
      <c r="L132" s="103">
        <v>4217.0801666666575</v>
      </c>
      <c r="M132" s="103">
        <v>29.257233333333321</v>
      </c>
      <c r="N132" s="103"/>
      <c r="O132" s="103">
        <v>1032.7590166666664</v>
      </c>
      <c r="P132" s="103">
        <v>19.494466666666664</v>
      </c>
      <c r="Q132" s="103">
        <v>23875.946516666703</v>
      </c>
      <c r="R132" s="203">
        <f t="shared" si="11"/>
        <v>186364.08935000008</v>
      </c>
      <c r="S132" s="109"/>
    </row>
    <row r="133" spans="2:19" ht="13" x14ac:dyDescent="0.3">
      <c r="B133" s="196"/>
      <c r="C133" s="198" t="s">
        <v>8</v>
      </c>
      <c r="D133" s="102">
        <v>48145.228433333294</v>
      </c>
      <c r="E133" s="103">
        <v>27809.049800000015</v>
      </c>
      <c r="F133" s="103">
        <v>81595.711699999942</v>
      </c>
      <c r="G133" s="103">
        <v>251.32734999999991</v>
      </c>
      <c r="H133" s="103"/>
      <c r="I133" s="103"/>
      <c r="J133" s="103"/>
      <c r="K133" s="103"/>
      <c r="L133" s="103">
        <v>4844.9470000000019</v>
      </c>
      <c r="M133" s="103">
        <v>29.671049999999983</v>
      </c>
      <c r="N133" s="103"/>
      <c r="O133" s="103">
        <v>1176.4699333333335</v>
      </c>
      <c r="P133" s="103">
        <v>19.614133333333324</v>
      </c>
      <c r="Q133" s="103">
        <v>24387.658833333375</v>
      </c>
      <c r="R133" s="203">
        <f t="shared" si="11"/>
        <v>188259.67823333331</v>
      </c>
      <c r="S133" s="109"/>
    </row>
    <row r="134" spans="2:19" ht="13" x14ac:dyDescent="0.3">
      <c r="B134" s="194"/>
      <c r="C134" s="198" t="s">
        <v>9</v>
      </c>
      <c r="D134" s="102">
        <v>48332.534099999953</v>
      </c>
      <c r="E134" s="103">
        <v>26757.04254999998</v>
      </c>
      <c r="F134" s="103">
        <v>81690.348466666692</v>
      </c>
      <c r="G134" s="103">
        <v>252.4779833333333</v>
      </c>
      <c r="H134" s="103"/>
      <c r="I134" s="103"/>
      <c r="J134" s="103"/>
      <c r="K134" s="103"/>
      <c r="L134" s="103">
        <v>4849.603283333362</v>
      </c>
      <c r="M134" s="103">
        <v>18.028583333333327</v>
      </c>
      <c r="N134" s="103"/>
      <c r="O134" s="103">
        <v>742.83466666666652</v>
      </c>
      <c r="P134" s="103">
        <v>13.304333333333336</v>
      </c>
      <c r="Q134" s="103">
        <v>24243.46286666665</v>
      </c>
      <c r="R134" s="203">
        <f t="shared" si="11"/>
        <v>186899.63683333329</v>
      </c>
      <c r="S134" s="109"/>
    </row>
    <row r="135" spans="2:19" ht="13" x14ac:dyDescent="0.3">
      <c r="B135" s="194"/>
      <c r="C135" s="198" t="s">
        <v>10</v>
      </c>
      <c r="D135" s="102">
        <v>43100.037366666686</v>
      </c>
      <c r="E135" s="103">
        <v>26718.998666666652</v>
      </c>
      <c r="F135" s="103">
        <v>72587.293499999942</v>
      </c>
      <c r="G135" s="103">
        <v>220.74636666666666</v>
      </c>
      <c r="H135" s="103"/>
      <c r="I135" s="103"/>
      <c r="J135" s="103"/>
      <c r="K135" s="103"/>
      <c r="L135" s="103">
        <v>4327.9813333333341</v>
      </c>
      <c r="M135" s="103">
        <v>15.142800000000006</v>
      </c>
      <c r="N135" s="103"/>
      <c r="O135" s="103">
        <v>1662.9717333333333</v>
      </c>
      <c r="P135" s="103">
        <v>9.4242333333333335</v>
      </c>
      <c r="Q135" s="103">
        <v>22106.640800000027</v>
      </c>
      <c r="R135" s="203">
        <f t="shared" si="11"/>
        <v>170749.23679999996</v>
      </c>
      <c r="S135" s="109"/>
    </row>
    <row r="136" spans="2:19" ht="13" x14ac:dyDescent="0.3">
      <c r="B136" s="196"/>
      <c r="C136" s="198" t="s">
        <v>11</v>
      </c>
      <c r="D136" s="102">
        <v>47048.228583333257</v>
      </c>
      <c r="E136" s="103">
        <v>27537.65789999998</v>
      </c>
      <c r="F136" s="103">
        <v>79506.045750000048</v>
      </c>
      <c r="G136" s="103">
        <v>231.03568333333342</v>
      </c>
      <c r="H136" s="103"/>
      <c r="I136" s="103"/>
      <c r="J136" s="103"/>
      <c r="K136" s="103"/>
      <c r="L136" s="103">
        <v>4745.8762499999839</v>
      </c>
      <c r="M136" s="103">
        <v>25.313400000000012</v>
      </c>
      <c r="N136" s="103"/>
      <c r="O136" s="103">
        <v>1681.8146833333324</v>
      </c>
      <c r="P136" s="103">
        <v>16.175349999999998</v>
      </c>
      <c r="Q136" s="103">
        <v>24163.138616666532</v>
      </c>
      <c r="R136" s="203">
        <f t="shared" si="11"/>
        <v>184955.28621666646</v>
      </c>
      <c r="S136" s="109"/>
    </row>
    <row r="137" spans="2:19" ht="13" x14ac:dyDescent="0.3">
      <c r="B137" s="194"/>
      <c r="C137" s="198" t="s">
        <v>12</v>
      </c>
      <c r="D137" s="102">
        <v>46469.504283333299</v>
      </c>
      <c r="E137" s="103">
        <v>27203.326833333325</v>
      </c>
      <c r="F137" s="103">
        <v>78346.041416666732</v>
      </c>
      <c r="G137" s="103">
        <v>222.68895000000009</v>
      </c>
      <c r="H137" s="103"/>
      <c r="I137" s="103"/>
      <c r="J137" s="103"/>
      <c r="K137" s="103"/>
      <c r="L137" s="103">
        <v>4518.7435666666634</v>
      </c>
      <c r="M137" s="103">
        <v>27.650300000000016</v>
      </c>
      <c r="N137" s="103"/>
      <c r="O137" s="103">
        <v>6.2020666666666706</v>
      </c>
      <c r="P137" s="103">
        <v>15.844383333333335</v>
      </c>
      <c r="Q137" s="103">
        <v>23732.357933333344</v>
      </c>
      <c r="R137" s="203">
        <f t="shared" si="11"/>
        <v>180542.35973333343</v>
      </c>
      <c r="S137" s="109"/>
    </row>
    <row r="138" spans="2:19" ht="13.5" thickBot="1" x14ac:dyDescent="0.35">
      <c r="B138" s="199"/>
      <c r="C138" s="200" t="s">
        <v>13</v>
      </c>
      <c r="D138" s="104">
        <v>44363.739066666545</v>
      </c>
      <c r="E138" s="105">
        <v>25239.86561666667</v>
      </c>
      <c r="F138" s="105">
        <v>75888.49059999999</v>
      </c>
      <c r="G138" s="105">
        <v>208.88583333333327</v>
      </c>
      <c r="H138" s="105"/>
      <c r="I138" s="105"/>
      <c r="J138" s="105"/>
      <c r="K138" s="105"/>
      <c r="L138" s="105">
        <v>4540.1281000000035</v>
      </c>
      <c r="M138" s="105">
        <v>25.689999999999991</v>
      </c>
      <c r="N138" s="105"/>
      <c r="O138" s="105"/>
      <c r="P138" s="105">
        <v>7.1529666666666678</v>
      </c>
      <c r="Q138" s="105">
        <v>23035.812750000001</v>
      </c>
      <c r="R138" s="204">
        <f t="shared" si="11"/>
        <v>173309.76493333324</v>
      </c>
      <c r="S138" s="109"/>
    </row>
    <row r="139" spans="2:19" ht="13" x14ac:dyDescent="0.3">
      <c r="B139" s="192">
        <v>2024</v>
      </c>
      <c r="C139" s="197" t="s">
        <v>2</v>
      </c>
      <c r="D139" s="100">
        <v>40835.437349999978</v>
      </c>
      <c r="E139" s="101">
        <v>26211.325850000008</v>
      </c>
      <c r="F139" s="101">
        <v>80790.693916666642</v>
      </c>
      <c r="G139" s="101">
        <v>213.88325000000009</v>
      </c>
      <c r="H139" s="101"/>
      <c r="I139" s="101"/>
      <c r="J139" s="101"/>
      <c r="K139" s="101"/>
      <c r="L139" s="101">
        <v>4521.5401833333481</v>
      </c>
      <c r="M139" s="101">
        <v>26.596683333333328</v>
      </c>
      <c r="N139" s="101"/>
      <c r="O139" s="101">
        <v>783.95931666666627</v>
      </c>
      <c r="P139" s="101">
        <v>6.3436166666666685</v>
      </c>
      <c r="Q139" s="101">
        <v>23597.741333333357</v>
      </c>
      <c r="R139" s="205">
        <f t="shared" si="11"/>
        <v>176987.52150000006</v>
      </c>
      <c r="S139" s="109"/>
    </row>
    <row r="140" spans="2:19" ht="13" x14ac:dyDescent="0.3">
      <c r="B140" s="194"/>
      <c r="C140" s="198" t="s">
        <v>3</v>
      </c>
      <c r="D140" s="102">
        <v>36337.322316666643</v>
      </c>
      <c r="E140" s="103">
        <v>24331.441733333413</v>
      </c>
      <c r="F140" s="103">
        <v>75112.025116666613</v>
      </c>
      <c r="G140" s="103">
        <v>186.91296666666676</v>
      </c>
      <c r="H140" s="103"/>
      <c r="I140" s="103"/>
      <c r="J140" s="103"/>
      <c r="K140" s="103"/>
      <c r="L140" s="103">
        <v>4456.4819666666463</v>
      </c>
      <c r="M140" s="103">
        <v>24.334716666666662</v>
      </c>
      <c r="N140" s="103"/>
      <c r="O140" s="103">
        <v>6.7622166666666734</v>
      </c>
      <c r="P140" s="103">
        <v>3.3561000000000001</v>
      </c>
      <c r="Q140" s="103">
        <v>22832.894266666699</v>
      </c>
      <c r="R140" s="203">
        <f t="shared" si="11"/>
        <v>163291.53140000001</v>
      </c>
      <c r="S140" s="109"/>
    </row>
    <row r="141" spans="2:19" ht="13" x14ac:dyDescent="0.3">
      <c r="B141" s="194"/>
      <c r="C141" s="198" t="s">
        <v>4</v>
      </c>
      <c r="D141" s="102">
        <v>43539.90198333333</v>
      </c>
      <c r="E141" s="103">
        <v>26106.174100000015</v>
      </c>
      <c r="F141" s="103">
        <v>79649.464666666769</v>
      </c>
      <c r="G141" s="103">
        <v>198.59106666666653</v>
      </c>
      <c r="H141" s="103"/>
      <c r="I141" s="103"/>
      <c r="J141" s="103"/>
      <c r="K141" s="103"/>
      <c r="L141" s="103">
        <v>4823.5987666666515</v>
      </c>
      <c r="M141" s="103">
        <v>28.796349999999993</v>
      </c>
      <c r="N141" s="103"/>
      <c r="O141" s="103">
        <v>8.9373666666666693</v>
      </c>
      <c r="P141" s="103">
        <v>3.5080166666666663</v>
      </c>
      <c r="Q141" s="103">
        <v>24190.531049999983</v>
      </c>
      <c r="R141" s="203">
        <f t="shared" si="11"/>
        <v>178549.50336666676</v>
      </c>
      <c r="S141" s="109"/>
    </row>
    <row r="142" spans="2:19" ht="13" x14ac:dyDescent="0.3">
      <c r="B142" s="194"/>
      <c r="C142" s="198" t="s">
        <v>5</v>
      </c>
      <c r="D142" s="102">
        <v>44147.677116666724</v>
      </c>
      <c r="E142" s="103">
        <v>26121.116033333394</v>
      </c>
      <c r="F142" s="103">
        <v>79784.226766666659</v>
      </c>
      <c r="G142" s="103">
        <v>196.24623333333341</v>
      </c>
      <c r="H142" s="103"/>
      <c r="I142" s="103"/>
      <c r="J142" s="103"/>
      <c r="K142" s="103"/>
      <c r="L142" s="103">
        <v>4984.1499833333401</v>
      </c>
      <c r="M142" s="103">
        <v>35.443699999999986</v>
      </c>
      <c r="N142" s="103"/>
      <c r="O142" s="103">
        <v>1439.4186000000004</v>
      </c>
      <c r="P142" s="103">
        <v>3.4321833333333336</v>
      </c>
      <c r="Q142" s="103">
        <v>23531.00483333338</v>
      </c>
      <c r="R142" s="203">
        <f t="shared" ref="R142:R153" si="12">SUM(D142:Q142)</f>
        <v>180242.71545000016</v>
      </c>
      <c r="S142" s="109"/>
    </row>
    <row r="143" spans="2:19" ht="13" x14ac:dyDescent="0.3">
      <c r="B143" s="194"/>
      <c r="C143" s="198" t="s">
        <v>6</v>
      </c>
      <c r="D143" s="102">
        <v>43292.239583333409</v>
      </c>
      <c r="E143" s="103">
        <v>25183.82976666664</v>
      </c>
      <c r="F143" s="103">
        <v>77919.192983333225</v>
      </c>
      <c r="G143" s="103">
        <v>195.94355000000002</v>
      </c>
      <c r="H143" s="103"/>
      <c r="I143" s="103"/>
      <c r="J143" s="103"/>
      <c r="K143" s="103"/>
      <c r="L143" s="103">
        <v>4991.3955833333503</v>
      </c>
      <c r="M143" s="103">
        <v>29.76181666666665</v>
      </c>
      <c r="N143" s="103"/>
      <c r="O143" s="103">
        <v>1481.7183333333335</v>
      </c>
      <c r="P143" s="103">
        <v>3.1367833333333333</v>
      </c>
      <c r="Q143" s="103">
        <v>22041.12901666664</v>
      </c>
      <c r="R143" s="203">
        <f t="shared" si="12"/>
        <v>175138.34741666657</v>
      </c>
      <c r="S143" s="109"/>
    </row>
    <row r="144" spans="2:19" ht="13" x14ac:dyDescent="0.3">
      <c r="B144" s="194"/>
      <c r="C144" s="198" t="s">
        <v>7</v>
      </c>
      <c r="D144" s="102">
        <v>41719.78863333333</v>
      </c>
      <c r="E144" s="103">
        <v>23971.898099999995</v>
      </c>
      <c r="F144" s="103">
        <v>74582.9965500002</v>
      </c>
      <c r="G144" s="103">
        <v>181.84204999999997</v>
      </c>
      <c r="H144" s="103"/>
      <c r="I144" s="103"/>
      <c r="J144" s="103"/>
      <c r="K144" s="103"/>
      <c r="L144" s="103">
        <v>4849.6057833333416</v>
      </c>
      <c r="M144" s="103">
        <v>27.191766666666659</v>
      </c>
      <c r="N144" s="103"/>
      <c r="O144" s="103">
        <v>1326.91875</v>
      </c>
      <c r="P144" s="103">
        <v>2.6173999999999999</v>
      </c>
      <c r="Q144" s="103">
        <v>20723.142016666607</v>
      </c>
      <c r="R144" s="203">
        <f t="shared" si="12"/>
        <v>167386.00105000014</v>
      </c>
      <c r="S144" s="109"/>
    </row>
    <row r="145" spans="2:19" ht="13" x14ac:dyDescent="0.3">
      <c r="B145" s="196"/>
      <c r="C145" s="198" t="s">
        <v>8</v>
      </c>
      <c r="D145" s="102">
        <v>44214.917216666669</v>
      </c>
      <c r="E145" s="103">
        <v>25654.420066666637</v>
      </c>
      <c r="F145" s="103">
        <v>78558.702633333465</v>
      </c>
      <c r="G145" s="103">
        <v>187.07846666666654</v>
      </c>
      <c r="H145" s="103"/>
      <c r="I145" s="103"/>
      <c r="J145" s="103"/>
      <c r="K145" s="103"/>
      <c r="L145" s="103">
        <v>2168.4942500000002</v>
      </c>
      <c r="M145" s="103">
        <v>26.974533333333341</v>
      </c>
      <c r="N145" s="103"/>
      <c r="O145" s="103">
        <v>1514.4263166666658</v>
      </c>
      <c r="P145" s="103">
        <v>2.7138333333333335</v>
      </c>
      <c r="Q145" s="103">
        <v>21880.530666666629</v>
      </c>
      <c r="R145" s="203">
        <f t="shared" si="12"/>
        <v>174208.25798333337</v>
      </c>
      <c r="S145" s="109"/>
    </row>
    <row r="146" spans="2:19" ht="13" x14ac:dyDescent="0.3">
      <c r="B146" s="194"/>
      <c r="C146" s="198" t="s">
        <v>9</v>
      </c>
      <c r="D146" s="102">
        <v>42739.382450000019</v>
      </c>
      <c r="E146" s="103">
        <v>26294.285316666665</v>
      </c>
      <c r="F146" s="103">
        <v>79044.903233333287</v>
      </c>
      <c r="G146" s="103">
        <v>167.08216666666661</v>
      </c>
      <c r="H146" s="103"/>
      <c r="I146" s="103"/>
      <c r="J146" s="103"/>
      <c r="K146" s="103"/>
      <c r="L146" s="103">
        <v>2374.2835166666691</v>
      </c>
      <c r="M146" s="103">
        <v>21.303300000000018</v>
      </c>
      <c r="N146" s="103"/>
      <c r="O146" s="103">
        <v>1607.1194999999998</v>
      </c>
      <c r="P146" s="103">
        <v>2.9459</v>
      </c>
      <c r="Q146" s="103">
        <v>21472.353016666704</v>
      </c>
      <c r="R146" s="203">
        <f t="shared" si="12"/>
        <v>173723.65840000001</v>
      </c>
      <c r="S146" s="109"/>
    </row>
    <row r="147" spans="2:19" ht="13" x14ac:dyDescent="0.3">
      <c r="B147" s="194"/>
      <c r="C147" s="198" t="s">
        <v>10</v>
      </c>
      <c r="D147" s="102">
        <v>36646.556266666776</v>
      </c>
      <c r="E147" s="103">
        <v>21600.475749999969</v>
      </c>
      <c r="F147" s="103">
        <v>66365.757000000172</v>
      </c>
      <c r="G147" s="103">
        <v>151.52199999999988</v>
      </c>
      <c r="H147" s="103"/>
      <c r="I147" s="103"/>
      <c r="J147" s="103"/>
      <c r="K147" s="103"/>
      <c r="L147" s="103">
        <v>2158.5539500000036</v>
      </c>
      <c r="M147" s="103">
        <v>20.105499999999999</v>
      </c>
      <c r="N147" s="103"/>
      <c r="O147" s="103">
        <v>1372.2354499999999</v>
      </c>
      <c r="P147" s="103">
        <v>1.8218000000000001</v>
      </c>
      <c r="Q147" s="103">
        <v>18664.045733333249</v>
      </c>
      <c r="R147" s="203">
        <f t="shared" si="12"/>
        <v>146981.07345000017</v>
      </c>
      <c r="S147" s="109"/>
    </row>
    <row r="148" spans="2:19" ht="13" x14ac:dyDescent="0.3">
      <c r="B148" s="196"/>
      <c r="C148" s="198" t="s">
        <v>11</v>
      </c>
      <c r="D148" s="102">
        <v>42113.608183333366</v>
      </c>
      <c r="E148" s="103">
        <v>24954.12703333337</v>
      </c>
      <c r="F148" s="103">
        <v>75986.773333333476</v>
      </c>
      <c r="G148" s="103">
        <v>173.44186666666675</v>
      </c>
      <c r="H148" s="103"/>
      <c r="I148" s="103"/>
      <c r="J148" s="103"/>
      <c r="K148" s="103"/>
      <c r="L148" s="103">
        <v>4754.7084333333441</v>
      </c>
      <c r="M148" s="103">
        <v>27.481516666666671</v>
      </c>
      <c r="N148" s="103"/>
      <c r="O148" s="103">
        <v>1437.4666499999994</v>
      </c>
      <c r="P148" s="103">
        <v>2.7912166666666671</v>
      </c>
      <c r="Q148" s="103">
        <v>20765.972466666633</v>
      </c>
      <c r="R148" s="203">
        <f t="shared" si="12"/>
        <v>170216.37070000015</v>
      </c>
      <c r="S148" s="109"/>
    </row>
    <row r="149" spans="2:19" ht="13" x14ac:dyDescent="0.3">
      <c r="B149" s="194"/>
      <c r="C149" s="198" t="s">
        <v>12</v>
      </c>
      <c r="D149" s="102">
        <v>36617.248133333254</v>
      </c>
      <c r="E149" s="103">
        <v>23014.864666666635</v>
      </c>
      <c r="F149" s="103">
        <v>69734.154083333298</v>
      </c>
      <c r="G149" s="103">
        <v>163.43018333333333</v>
      </c>
      <c r="H149" s="103"/>
      <c r="I149" s="103"/>
      <c r="J149" s="103"/>
      <c r="K149" s="103"/>
      <c r="L149" s="103">
        <v>4335.3841666666713</v>
      </c>
      <c r="M149" s="103">
        <v>23.110300000000009</v>
      </c>
      <c r="N149" s="103"/>
      <c r="O149" s="103">
        <v>1253.9044166666663</v>
      </c>
      <c r="P149" s="103">
        <v>1.7764</v>
      </c>
      <c r="Q149" s="103">
        <v>18866.149316666651</v>
      </c>
      <c r="R149" s="203">
        <f t="shared" si="12"/>
        <v>154010.02166666649</v>
      </c>
      <c r="S149" s="109"/>
    </row>
    <row r="150" spans="2:19" ht="13.5" thickBot="1" x14ac:dyDescent="0.35">
      <c r="B150" s="199"/>
      <c r="C150" s="200" t="s">
        <v>13</v>
      </c>
      <c r="D150" s="104">
        <v>39129.242283333282</v>
      </c>
      <c r="E150" s="105">
        <v>22800.595283333329</v>
      </c>
      <c r="F150" s="105">
        <v>68965.711650000041</v>
      </c>
      <c r="G150" s="105">
        <v>160.28743333333341</v>
      </c>
      <c r="H150" s="105"/>
      <c r="I150" s="105"/>
      <c r="J150" s="105"/>
      <c r="K150" s="105"/>
      <c r="L150" s="105">
        <v>4284.8336666666564</v>
      </c>
      <c r="M150" s="105">
        <v>21.339033333333333</v>
      </c>
      <c r="N150" s="105"/>
      <c r="O150" s="105">
        <v>1349.8545999999997</v>
      </c>
      <c r="P150" s="105">
        <v>2.4433166666666666</v>
      </c>
      <c r="Q150" s="105">
        <v>18448.740133333289</v>
      </c>
      <c r="R150" s="204">
        <f t="shared" si="12"/>
        <v>155163.04739999989</v>
      </c>
      <c r="S150" s="109"/>
    </row>
    <row r="151" spans="2:19" ht="13" x14ac:dyDescent="0.3">
      <c r="B151" s="192">
        <v>2025</v>
      </c>
      <c r="C151" s="197" t="s">
        <v>2</v>
      </c>
      <c r="D151" s="100">
        <v>41367.663949999966</v>
      </c>
      <c r="E151" s="101">
        <v>23851.483666666692</v>
      </c>
      <c r="F151" s="101">
        <v>72816.557816666609</v>
      </c>
      <c r="G151" s="101">
        <v>160.56168333333335</v>
      </c>
      <c r="H151" s="101"/>
      <c r="I151" s="101"/>
      <c r="J151" s="101"/>
      <c r="K151" s="101"/>
      <c r="L151" s="101">
        <v>842.32108333333326</v>
      </c>
      <c r="M151" s="101">
        <v>22.526283333333328</v>
      </c>
      <c r="N151" s="101"/>
      <c r="O151" s="101">
        <v>1243.844016666666</v>
      </c>
      <c r="P151" s="101">
        <v>2.2166833333333336</v>
      </c>
      <c r="Q151" s="101">
        <v>19544.306099999973</v>
      </c>
      <c r="R151" s="205">
        <f t="shared" si="12"/>
        <v>159851.48128333327</v>
      </c>
      <c r="S151" s="230"/>
    </row>
    <row r="152" spans="2:19" ht="13" x14ac:dyDescent="0.3">
      <c r="B152" s="194"/>
      <c r="C152" s="198" t="s">
        <v>3</v>
      </c>
      <c r="D152" s="102">
        <v>35721.142683333361</v>
      </c>
      <c r="E152" s="103">
        <v>20993.611966666685</v>
      </c>
      <c r="F152" s="103">
        <v>64040.25176666669</v>
      </c>
      <c r="G152" s="103">
        <v>137.53956666666667</v>
      </c>
      <c r="H152" s="103"/>
      <c r="I152" s="103"/>
      <c r="J152" s="103"/>
      <c r="K152" s="103"/>
      <c r="L152" s="103">
        <v>4361.4804833333328</v>
      </c>
      <c r="M152" s="103">
        <v>19.001433333333331</v>
      </c>
      <c r="N152" s="103"/>
      <c r="O152" s="103">
        <v>914.87339999999961</v>
      </c>
      <c r="P152" s="103">
        <v>2.0930166666666663</v>
      </c>
      <c r="Q152" s="103">
        <v>17359.487083333315</v>
      </c>
      <c r="R152" s="203">
        <f t="shared" si="12"/>
        <v>143549.48140000005</v>
      </c>
      <c r="S152" s="230"/>
    </row>
    <row r="153" spans="2:19" ht="13" x14ac:dyDescent="0.3">
      <c r="B153" s="194"/>
      <c r="C153" s="198" t="s">
        <v>4</v>
      </c>
      <c r="D153" s="102">
        <v>41643.994849999995</v>
      </c>
      <c r="E153" s="103">
        <v>23899.731233333321</v>
      </c>
      <c r="F153" s="103">
        <v>73567.603383333379</v>
      </c>
      <c r="G153" s="103">
        <v>145.40558333333337</v>
      </c>
      <c r="H153" s="103"/>
      <c r="I153" s="103"/>
      <c r="J153" s="103"/>
      <c r="K153" s="103"/>
      <c r="L153" s="103"/>
      <c r="M153" s="103">
        <v>23.411816666666681</v>
      </c>
      <c r="N153" s="103"/>
      <c r="O153" s="103">
        <v>834.92569999999978</v>
      </c>
      <c r="P153" s="103">
        <v>2.4163499999999996</v>
      </c>
      <c r="Q153" s="103">
        <v>19720.863366666654</v>
      </c>
      <c r="R153" s="203">
        <f t="shared" si="12"/>
        <v>159838.35228333334</v>
      </c>
      <c r="S153" s="230"/>
    </row>
    <row r="154" spans="2:19" ht="13" x14ac:dyDescent="0.3">
      <c r="B154" s="194"/>
      <c r="C154" s="198" t="s">
        <v>5</v>
      </c>
      <c r="D154" s="102">
        <v>38452.039133333346</v>
      </c>
      <c r="E154" s="103">
        <v>23171.837266666651</v>
      </c>
      <c r="F154" s="103">
        <v>67305.214533333419</v>
      </c>
      <c r="G154" s="103"/>
      <c r="H154" s="103"/>
      <c r="I154" s="103"/>
      <c r="J154" s="103"/>
      <c r="K154" s="103"/>
      <c r="L154" s="103">
        <v>4332.6158666666661</v>
      </c>
      <c r="M154" s="103">
        <v>21.913066666666673</v>
      </c>
      <c r="N154" s="103"/>
      <c r="O154" s="103"/>
      <c r="P154" s="103">
        <v>2.7052833333333335</v>
      </c>
      <c r="Q154" s="103">
        <v>18470.550849999992</v>
      </c>
      <c r="R154" s="203">
        <f t="shared" ref="R154:R156" si="13">SUM(D154:Q154)</f>
        <v>151756.87600000008</v>
      </c>
      <c r="S154" s="230"/>
    </row>
    <row r="155" spans="2:19" ht="13" x14ac:dyDescent="0.3">
      <c r="B155" s="194"/>
      <c r="C155" s="198" t="s">
        <v>6</v>
      </c>
      <c r="D155" s="102">
        <v>37835.511566666668</v>
      </c>
      <c r="E155" s="103">
        <v>23475.444800000019</v>
      </c>
      <c r="F155" s="103">
        <v>66627.468816666704</v>
      </c>
      <c r="G155" s="103"/>
      <c r="H155" s="103"/>
      <c r="I155" s="103"/>
      <c r="J155" s="103"/>
      <c r="K155" s="103"/>
      <c r="L155" s="103">
        <v>4540.3831666666701</v>
      </c>
      <c r="M155" s="103">
        <v>19.606066666666671</v>
      </c>
      <c r="N155" s="103"/>
      <c r="O155" s="103"/>
      <c r="P155" s="103">
        <v>1.61755</v>
      </c>
      <c r="Q155" s="103">
        <v>18334.804399999994</v>
      </c>
      <c r="R155" s="203">
        <f t="shared" si="13"/>
        <v>150834.83636666671</v>
      </c>
      <c r="S155" s="230"/>
    </row>
    <row r="156" spans="2:19" ht="13.5" thickBot="1" x14ac:dyDescent="0.35">
      <c r="B156" s="199"/>
      <c r="C156" s="200" t="s">
        <v>7</v>
      </c>
      <c r="D156" s="104">
        <v>36991.535883333367</v>
      </c>
      <c r="E156" s="105">
        <v>23402.21911666666</v>
      </c>
      <c r="F156" s="105">
        <v>65483.676333333373</v>
      </c>
      <c r="G156" s="105"/>
      <c r="H156" s="105"/>
      <c r="I156" s="105"/>
      <c r="J156" s="105"/>
      <c r="K156" s="105"/>
      <c r="L156" s="105">
        <v>4277.2040833333303</v>
      </c>
      <c r="M156" s="105">
        <v>21.059200000000004</v>
      </c>
      <c r="N156" s="105"/>
      <c r="O156" s="105"/>
      <c r="P156" s="105">
        <v>1.2999999999999999E-2</v>
      </c>
      <c r="Q156" s="105">
        <v>17209.944666666652</v>
      </c>
      <c r="R156" s="204">
        <f t="shared" si="13"/>
        <v>147385.65228333339</v>
      </c>
      <c r="S156" s="230"/>
    </row>
    <row r="157" spans="2:19" ht="13" thickBot="1" x14ac:dyDescent="0.3"/>
    <row r="158" spans="2:19" ht="15" thickBot="1" x14ac:dyDescent="0.4">
      <c r="B158" s="158" t="str">
        <f>VAR</f>
        <v>VAR. ACUM. Q2.2024-Q2.2025</v>
      </c>
      <c r="C158" s="159"/>
      <c r="D158" s="170">
        <f>+SUM(D151:D156)/SUM(D139:D144)-1</f>
        <v>-7.1478407685864886E-2</v>
      </c>
      <c r="E158" s="173">
        <f>+SUM(E151:E156)/SUM(E139:E144)-1</f>
        <v>-8.6433369311956998E-2</v>
      </c>
      <c r="F158" s="173">
        <f>+SUM(F151:F156)/SUM(F139:F144)-1</f>
        <v>-0.12396973518217602</v>
      </c>
      <c r="G158" s="173">
        <f>+SUM(G151:G156)/SUM(G139:G144)-1</f>
        <v>-0.62203885463089792</v>
      </c>
      <c r="H158" s="173"/>
      <c r="I158" s="173"/>
      <c r="J158" s="173"/>
      <c r="K158" s="173"/>
      <c r="L158" s="173">
        <f>+SUM(L151:L156)/SUM(L139:L144)-1</f>
        <v>-0.35885175903310151</v>
      </c>
      <c r="M158" s="173">
        <f>+SUM(M151:M156)/SUM(M139:M144)-1</f>
        <v>-0.25915560219692968</v>
      </c>
      <c r="N158" s="173"/>
      <c r="O158" s="173">
        <f>+SUM(O151:O156)/SUM(O139:O144)-1</f>
        <v>-0.40693098485577039</v>
      </c>
      <c r="P158" s="173">
        <f>+SUM(P151:P156)/SUM(P139:P144)-1</f>
        <v>-0.50603581598129277</v>
      </c>
      <c r="Q158" s="173">
        <f>+SUM(Q151:Q156)/SUM(Q139:Q144)-1</f>
        <v>-0.19191621960818539</v>
      </c>
      <c r="R158" s="174">
        <f>+SUM(R151:R156)/SUM(R139:R144)-1</f>
        <v>-0.12325218931322957</v>
      </c>
    </row>
    <row r="159" spans="2:19" ht="15" thickBot="1" x14ac:dyDescent="0.4">
      <c r="B159" s="172" t="str">
        <f>"PART. MERCADO ACUM-Q"&amp;RIGHT(VAR,6)</f>
        <v>PART. MERCADO ACUM-Q2.2025</v>
      </c>
      <c r="C159" s="159"/>
      <c r="D159" s="170">
        <f>SUM(D151:D156)/SUM($R$151:$R$156)</f>
        <v>0.25406006399714065</v>
      </c>
      <c r="E159" s="173">
        <f t="shared" ref="E159:G159" si="14">SUM(E151:E156)/SUM($R$151:$R$156)</f>
        <v>0.15198400461570691</v>
      </c>
      <c r="F159" s="173">
        <f t="shared" si="14"/>
        <v>0.448788093557419</v>
      </c>
      <c r="G159" s="173">
        <f t="shared" si="14"/>
        <v>4.8565345249661945E-4</v>
      </c>
      <c r="H159" s="176"/>
      <c r="I159" s="173"/>
      <c r="J159" s="176"/>
      <c r="K159" s="175"/>
      <c r="L159" s="175">
        <f t="shared" ref="L159:M159" si="15">SUM(L151:L156)/SUM($R$151:$R$156)</f>
        <v>2.0098192568096366E-2</v>
      </c>
      <c r="M159" s="175">
        <f t="shared" si="15"/>
        <v>1.3963593691717697E-4</v>
      </c>
      <c r="N159" s="173"/>
      <c r="O159" s="176">
        <f t="shared" ref="O159:R159" si="16">SUM(O151:O156)/SUM($R$151:$R$156)</f>
        <v>3.2781301343765223E-3</v>
      </c>
      <c r="P159" s="176">
        <f t="shared" si="16"/>
        <v>1.211309821670875E-5</v>
      </c>
      <c r="Q159" s="175">
        <f t="shared" si="16"/>
        <v>0.12115411263963002</v>
      </c>
      <c r="R159" s="174">
        <f t="shared" si="16"/>
        <v>1</v>
      </c>
    </row>
    <row r="160" spans="2:19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</sheetData>
  <phoneticPr fontId="21" type="noConversion"/>
  <pageMargins left="0.7" right="0.7" top="0.75" bottom="0.75" header="0.3" footer="0.3"/>
  <pageSetup scale="37" orientation="portrait" r:id="rId1"/>
  <ignoredErrors>
    <ignoredError sqref="H159:K159 N159 L159:M159 O159:Q159 D159:G15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IU394"/>
  <sheetViews>
    <sheetView showGridLines="0" topLeftCell="A211" zoomScaleNormal="100" zoomScaleSheetLayoutView="100" workbookViewId="0">
      <selection activeCell="H218" sqref="H218"/>
    </sheetView>
  </sheetViews>
  <sheetFormatPr baseColWidth="10" defaultColWidth="0" defaultRowHeight="12.5" zeroHeight="1" x14ac:dyDescent="0.25"/>
  <cols>
    <col min="1" max="1" width="19.81640625" style="11" customWidth="1"/>
    <col min="2" max="2" width="6.26953125" style="11" customWidth="1"/>
    <col min="3" max="3" width="17.7265625" style="11" customWidth="1"/>
    <col min="4" max="4" width="9" style="11" customWidth="1"/>
    <col min="5" max="11" width="15.26953125" style="11" customWidth="1"/>
    <col min="12" max="12" width="3.7265625" style="11" customWidth="1"/>
    <col min="13" max="255" width="15.26953125" style="11" hidden="1" customWidth="1"/>
    <col min="256" max="16384" width="0" style="11" hidden="1"/>
  </cols>
  <sheetData>
    <row r="1" spans="1:21" ht="33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9"/>
    </row>
    <row r="2" spans="1:21" s="7" customFormat="1" ht="14" x14ac:dyDescent="0.3">
      <c r="A2" s="1"/>
      <c r="B2" s="43" t="s">
        <v>39</v>
      </c>
      <c r="C2" s="18"/>
      <c r="D2" s="1"/>
      <c r="E2" s="31"/>
      <c r="F2" s="1"/>
      <c r="G2" s="1"/>
      <c r="H2" s="1"/>
      <c r="I2" s="1"/>
      <c r="J2" s="9"/>
    </row>
    <row r="3" spans="1:21" s="7" customFormat="1" ht="14" x14ac:dyDescent="0.3">
      <c r="A3" s="1"/>
      <c r="B3" s="43" t="s">
        <v>42</v>
      </c>
      <c r="C3" s="18"/>
      <c r="D3" s="1"/>
      <c r="E3" s="31"/>
      <c r="F3" s="1"/>
      <c r="G3" s="1"/>
      <c r="H3" s="1"/>
      <c r="I3" s="1"/>
      <c r="J3" s="9"/>
    </row>
    <row r="4" spans="1:21" ht="28.5" customHeight="1" thickBot="1" x14ac:dyDescent="0.3">
      <c r="A4" s="12"/>
      <c r="B4" s="12"/>
      <c r="C4" s="36" t="s">
        <v>18</v>
      </c>
      <c r="D4" s="12"/>
      <c r="E4" s="12"/>
      <c r="F4" s="12"/>
      <c r="G4" s="12"/>
      <c r="H4" s="12"/>
      <c r="I4" s="12"/>
      <c r="J4" s="9"/>
      <c r="P4" s="8"/>
    </row>
    <row r="5" spans="1:21" ht="23.5" thickBot="1" x14ac:dyDescent="0.3">
      <c r="A5" s="12"/>
      <c r="B5" s="13"/>
      <c r="C5" s="224" t="s">
        <v>14</v>
      </c>
      <c r="D5" s="225"/>
      <c r="E5" s="179" t="s">
        <v>20</v>
      </c>
      <c r="F5" s="162" t="s">
        <v>21</v>
      </c>
      <c r="G5" s="13"/>
      <c r="H5" s="13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12"/>
      <c r="B6" s="2"/>
      <c r="C6" s="222">
        <v>2000</v>
      </c>
      <c r="D6" s="223"/>
      <c r="E6" s="137">
        <v>1299174.1546000002</v>
      </c>
      <c r="F6" s="115">
        <v>919702.69400000002</v>
      </c>
      <c r="G6" s="2"/>
      <c r="H6" s="2"/>
      <c r="I6" s="2"/>
      <c r="J6" s="9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2"/>
      <c r="B7" s="2"/>
      <c r="C7" s="213">
        <v>2001</v>
      </c>
      <c r="D7" s="214"/>
      <c r="E7" s="137">
        <v>2192582.2385333329</v>
      </c>
      <c r="F7" s="115">
        <v>1627058.73</v>
      </c>
      <c r="G7" s="2"/>
      <c r="H7" s="2"/>
      <c r="I7" s="2"/>
      <c r="J7" s="9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12"/>
      <c r="B8" s="2"/>
      <c r="C8" s="213">
        <v>2002</v>
      </c>
      <c r="D8" s="214"/>
      <c r="E8" s="137">
        <v>3043303.2951166662</v>
      </c>
      <c r="F8" s="115">
        <v>2447453.2689999999</v>
      </c>
      <c r="G8" s="2"/>
      <c r="H8" s="2"/>
      <c r="I8" s="2"/>
      <c r="J8" s="9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12"/>
      <c r="B9" s="2"/>
      <c r="C9" s="213">
        <v>2003</v>
      </c>
      <c r="D9" s="214"/>
      <c r="E9" s="137">
        <v>3660203.6300833342</v>
      </c>
      <c r="F9" s="115">
        <v>3049155.861</v>
      </c>
      <c r="G9" s="2"/>
      <c r="H9" s="2"/>
      <c r="I9" s="2"/>
      <c r="J9" s="9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12"/>
      <c r="B10" s="2"/>
      <c r="C10" s="213">
        <v>2004</v>
      </c>
      <c r="D10" s="214"/>
      <c r="E10" s="137">
        <v>4298289.6375833331</v>
      </c>
      <c r="F10" s="115">
        <v>3652612.6770000001</v>
      </c>
      <c r="G10" s="2"/>
      <c r="H10" s="2"/>
      <c r="I10" s="2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12"/>
      <c r="B11" s="2"/>
      <c r="C11" s="213">
        <v>2005</v>
      </c>
      <c r="D11" s="214"/>
      <c r="E11" s="137">
        <v>5326620.5010166662</v>
      </c>
      <c r="F11" s="115">
        <v>4424767.7089999998</v>
      </c>
      <c r="G11" s="2"/>
      <c r="H11" s="2"/>
      <c r="I11" s="2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12"/>
      <c r="B12" s="2"/>
      <c r="C12" s="213">
        <v>2006</v>
      </c>
      <c r="D12" s="214"/>
      <c r="E12" s="137">
        <v>6183507.3085739994</v>
      </c>
      <c r="F12" s="115">
        <v>5039920.0605400009</v>
      </c>
      <c r="G12" s="2"/>
      <c r="H12" s="2"/>
      <c r="I12" s="2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2"/>
      <c r="B13" s="2"/>
      <c r="C13" s="213">
        <v>2007</v>
      </c>
      <c r="D13" s="214"/>
      <c r="E13" s="137">
        <v>8911217.2024999987</v>
      </c>
      <c r="F13" s="115">
        <v>7030329.1740000015</v>
      </c>
      <c r="G13" s="2"/>
      <c r="H13" s="2"/>
      <c r="I13" s="2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12"/>
      <c r="B14" s="2"/>
      <c r="C14" s="213">
        <v>2008</v>
      </c>
      <c r="D14" s="214"/>
      <c r="E14" s="137">
        <v>12306199.538466666</v>
      </c>
      <c r="F14" s="115">
        <v>9357999.2769999988</v>
      </c>
      <c r="G14" s="2"/>
      <c r="H14" s="2"/>
      <c r="I14" s="2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3" thickBot="1" x14ac:dyDescent="0.3">
      <c r="A15" s="12"/>
      <c r="B15" s="2"/>
      <c r="C15" s="213">
        <v>2009</v>
      </c>
      <c r="D15" s="214"/>
      <c r="E15" s="137">
        <v>14625314.530816665</v>
      </c>
      <c r="F15" s="115">
        <v>11029056.630000006</v>
      </c>
      <c r="G15" s="2"/>
      <c r="H15" s="2"/>
      <c r="I15" s="2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23.5" thickBot="1" x14ac:dyDescent="0.3">
      <c r="A16" s="12"/>
      <c r="B16" s="13"/>
      <c r="C16" s="165" t="s">
        <v>0</v>
      </c>
      <c r="D16" s="165" t="s">
        <v>1</v>
      </c>
      <c r="E16" s="177" t="s">
        <v>20</v>
      </c>
      <c r="F16" s="178" t="s">
        <v>21</v>
      </c>
      <c r="G16" s="13"/>
      <c r="H16" s="13"/>
      <c r="I16" s="13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10" x14ac:dyDescent="0.25">
      <c r="A17" s="12"/>
      <c r="B17" s="12"/>
      <c r="C17" s="38">
        <v>2010</v>
      </c>
      <c r="D17" s="80" t="s">
        <v>2</v>
      </c>
      <c r="E17" s="137">
        <v>1405489.466716666</v>
      </c>
      <c r="F17" s="115">
        <v>1081349.1730000004</v>
      </c>
      <c r="G17" s="12"/>
      <c r="H17" s="12"/>
      <c r="I17" s="12"/>
      <c r="J17" s="9"/>
    </row>
    <row r="18" spans="1:10" x14ac:dyDescent="0.25">
      <c r="A18" s="12"/>
      <c r="B18" s="12"/>
      <c r="C18" s="38"/>
      <c r="D18" s="80" t="s">
        <v>19</v>
      </c>
      <c r="E18" s="137">
        <v>1297831.8426499995</v>
      </c>
      <c r="F18" s="115">
        <v>976514.58799999999</v>
      </c>
      <c r="G18" s="12"/>
      <c r="H18" s="12"/>
      <c r="I18" s="12"/>
      <c r="J18" s="9"/>
    </row>
    <row r="19" spans="1:10" x14ac:dyDescent="0.25">
      <c r="A19" s="12"/>
      <c r="B19" s="12"/>
      <c r="C19" s="38"/>
      <c r="D19" s="80" t="s">
        <v>4</v>
      </c>
      <c r="E19" s="137">
        <v>1539702.2046999994</v>
      </c>
      <c r="F19" s="115">
        <v>1157658.7470000004</v>
      </c>
      <c r="G19" s="12"/>
      <c r="H19" s="12"/>
      <c r="I19" s="12"/>
      <c r="J19" s="9"/>
    </row>
    <row r="20" spans="1:10" x14ac:dyDescent="0.25">
      <c r="A20" s="12"/>
      <c r="B20" s="12"/>
      <c r="C20" s="38"/>
      <c r="D20" s="80" t="s">
        <v>5</v>
      </c>
      <c r="E20" s="137">
        <v>1453462.6420666664</v>
      </c>
      <c r="F20" s="115">
        <v>1132990.4980000001</v>
      </c>
      <c r="G20" s="12"/>
      <c r="H20" s="12"/>
      <c r="I20" s="12"/>
      <c r="J20" s="9"/>
    </row>
    <row r="21" spans="1:10" x14ac:dyDescent="0.25">
      <c r="A21" s="12"/>
      <c r="B21" s="12"/>
      <c r="C21" s="38"/>
      <c r="D21" s="80" t="s">
        <v>6</v>
      </c>
      <c r="E21" s="137">
        <v>1491210.8800666661</v>
      </c>
      <c r="F21" s="115">
        <v>1170044.1119999995</v>
      </c>
      <c r="G21" s="12"/>
      <c r="H21" s="12"/>
      <c r="I21" s="12"/>
      <c r="J21" s="9"/>
    </row>
    <row r="22" spans="1:10" x14ac:dyDescent="0.25">
      <c r="A22" s="12"/>
      <c r="B22" s="12"/>
      <c r="C22" s="38"/>
      <c r="D22" s="80" t="s">
        <v>7</v>
      </c>
      <c r="E22" s="137">
        <v>1436437.6902166666</v>
      </c>
      <c r="F22" s="115">
        <v>1127403.5279999999</v>
      </c>
      <c r="G22" s="12"/>
      <c r="H22" s="12"/>
      <c r="I22" s="12"/>
      <c r="J22" s="9"/>
    </row>
    <row r="23" spans="1:10" x14ac:dyDescent="0.25">
      <c r="A23" s="12"/>
      <c r="B23" s="12"/>
      <c r="C23" s="38"/>
      <c r="D23" s="80" t="s">
        <v>8</v>
      </c>
      <c r="E23" s="137">
        <v>1503209.6387333339</v>
      </c>
      <c r="F23" s="115">
        <v>1167635.4910000011</v>
      </c>
      <c r="G23" s="12"/>
      <c r="H23" s="12"/>
      <c r="I23" s="12"/>
      <c r="J23" s="9"/>
    </row>
    <row r="24" spans="1:10" x14ac:dyDescent="0.25">
      <c r="A24" s="12"/>
      <c r="B24" s="12"/>
      <c r="C24" s="38"/>
      <c r="D24" s="80" t="s">
        <v>9</v>
      </c>
      <c r="E24" s="137">
        <v>1532757.6015999997</v>
      </c>
      <c r="F24" s="115">
        <v>1180181.933</v>
      </c>
      <c r="G24" s="12"/>
      <c r="H24" s="12"/>
      <c r="I24" s="12"/>
      <c r="J24" s="9"/>
    </row>
    <row r="25" spans="1:10" x14ac:dyDescent="0.25">
      <c r="A25" s="12"/>
      <c r="B25" s="12"/>
      <c r="C25" s="38"/>
      <c r="D25" s="80" t="s">
        <v>10</v>
      </c>
      <c r="E25" s="137">
        <v>1510612.4812833341</v>
      </c>
      <c r="F25" s="115">
        <v>1185693.5499999996</v>
      </c>
      <c r="G25" s="12"/>
      <c r="H25" s="12"/>
      <c r="I25" s="12"/>
      <c r="J25" s="9"/>
    </row>
    <row r="26" spans="1:10" x14ac:dyDescent="0.25">
      <c r="A26" s="12"/>
      <c r="B26" s="12"/>
      <c r="C26" s="38"/>
      <c r="D26" s="80" t="s">
        <v>11</v>
      </c>
      <c r="E26" s="137">
        <v>1653202.2662833338</v>
      </c>
      <c r="F26" s="115">
        <v>1273871.3640000001</v>
      </c>
      <c r="G26" s="12"/>
      <c r="H26" s="12"/>
      <c r="I26" s="12"/>
      <c r="J26" s="9"/>
    </row>
    <row r="27" spans="1:10" x14ac:dyDescent="0.25">
      <c r="A27" s="12"/>
      <c r="B27" s="12"/>
      <c r="C27" s="38"/>
      <c r="D27" s="80" t="s">
        <v>12</v>
      </c>
      <c r="E27" s="137">
        <v>1640616.9876499996</v>
      </c>
      <c r="F27" s="115">
        <v>1257693.0499999993</v>
      </c>
      <c r="G27" s="12"/>
      <c r="H27" s="12"/>
      <c r="I27" s="12"/>
      <c r="J27" s="9"/>
    </row>
    <row r="28" spans="1:10" x14ac:dyDescent="0.25">
      <c r="A28" s="12"/>
      <c r="B28" s="12"/>
      <c r="C28" s="38"/>
      <c r="D28" s="80" t="s">
        <v>13</v>
      </c>
      <c r="E28" s="137">
        <v>1708848.6474833335</v>
      </c>
      <c r="F28" s="115">
        <v>1327093.5299999998</v>
      </c>
      <c r="G28" s="12"/>
      <c r="H28" s="12"/>
      <c r="I28" s="12"/>
      <c r="J28" s="9"/>
    </row>
    <row r="29" spans="1:10" ht="13" thickBot="1" x14ac:dyDescent="0.3">
      <c r="A29" s="12"/>
      <c r="B29" s="12"/>
      <c r="C29" s="39" t="s">
        <v>35</v>
      </c>
      <c r="D29" s="81"/>
      <c r="E29" s="145">
        <f>SUM(E17:E28)</f>
        <v>18173382.349449996</v>
      </c>
      <c r="F29" s="117">
        <f>SUM(F17:F28)</f>
        <v>14038129.563999999</v>
      </c>
      <c r="G29" s="12"/>
      <c r="H29" s="12"/>
      <c r="I29" s="12"/>
      <c r="J29" s="9"/>
    </row>
    <row r="30" spans="1:10" x14ac:dyDescent="0.25">
      <c r="A30" s="12"/>
      <c r="B30" s="12"/>
      <c r="C30" s="38">
        <v>2011</v>
      </c>
      <c r="D30" s="80" t="s">
        <v>2</v>
      </c>
      <c r="E30" s="137">
        <v>1738989.9988000018</v>
      </c>
      <c r="F30" s="115">
        <v>1342922.3120000008</v>
      </c>
      <c r="G30" s="12"/>
      <c r="H30" s="12"/>
      <c r="I30" s="12"/>
      <c r="J30" s="9"/>
    </row>
    <row r="31" spans="1:10" x14ac:dyDescent="0.25">
      <c r="A31" s="12"/>
      <c r="B31" s="12"/>
      <c r="C31" s="38"/>
      <c r="D31" s="80" t="s">
        <v>3</v>
      </c>
      <c r="E31" s="137">
        <v>1577212.316983334</v>
      </c>
      <c r="F31" s="115">
        <v>1247203.7400000005</v>
      </c>
      <c r="G31" s="12"/>
      <c r="H31" s="12"/>
      <c r="I31" s="12"/>
      <c r="J31" s="9"/>
    </row>
    <row r="32" spans="1:10" x14ac:dyDescent="0.25">
      <c r="A32" s="12"/>
      <c r="B32" s="12"/>
      <c r="C32" s="38"/>
      <c r="D32" s="80" t="s">
        <v>4</v>
      </c>
      <c r="E32" s="137">
        <v>1769481.2091833325</v>
      </c>
      <c r="F32" s="115">
        <v>1356700.6199999992</v>
      </c>
      <c r="G32" s="12"/>
      <c r="H32" s="12"/>
      <c r="I32" s="12"/>
      <c r="J32" s="9"/>
    </row>
    <row r="33" spans="1:10" x14ac:dyDescent="0.25">
      <c r="A33" s="12"/>
      <c r="B33" s="12"/>
      <c r="C33" s="38"/>
      <c r="D33" s="80" t="s">
        <v>5</v>
      </c>
      <c r="E33" s="137">
        <v>1732708.3404833323</v>
      </c>
      <c r="F33" s="115">
        <v>1319352.3529999999</v>
      </c>
      <c r="G33" s="12"/>
      <c r="H33" s="12"/>
      <c r="I33" s="12"/>
      <c r="J33" s="9"/>
    </row>
    <row r="34" spans="1:10" x14ac:dyDescent="0.25">
      <c r="A34" s="12"/>
      <c r="B34" s="12"/>
      <c r="C34" s="38"/>
      <c r="D34" s="80" t="s">
        <v>6</v>
      </c>
      <c r="E34" s="137">
        <v>1816870.8630999995</v>
      </c>
      <c r="F34" s="115">
        <v>1370101.4770000007</v>
      </c>
      <c r="G34" s="12"/>
      <c r="H34" s="12"/>
      <c r="I34" s="12"/>
      <c r="J34" s="9"/>
    </row>
    <row r="35" spans="1:10" x14ac:dyDescent="0.25">
      <c r="A35" s="12"/>
      <c r="B35" s="12"/>
      <c r="C35" s="38"/>
      <c r="D35" s="80" t="s">
        <v>7</v>
      </c>
      <c r="E35" s="137">
        <v>1797717.9501000012</v>
      </c>
      <c r="F35" s="115">
        <v>1339658.1519999998</v>
      </c>
      <c r="G35" s="12"/>
      <c r="H35" s="12"/>
      <c r="I35" s="12"/>
      <c r="J35" s="9"/>
    </row>
    <row r="36" spans="1:10" x14ac:dyDescent="0.25">
      <c r="A36" s="12"/>
      <c r="B36" s="12"/>
      <c r="C36" s="38"/>
      <c r="D36" s="80" t="s">
        <v>8</v>
      </c>
      <c r="E36" s="137">
        <v>1812707.5706666678</v>
      </c>
      <c r="F36" s="115">
        <v>1369006.6599999995</v>
      </c>
      <c r="G36" s="12"/>
      <c r="H36" s="12"/>
      <c r="I36" s="12"/>
      <c r="J36" s="9"/>
    </row>
    <row r="37" spans="1:10" x14ac:dyDescent="0.25">
      <c r="A37" s="12"/>
      <c r="B37" s="12"/>
      <c r="C37" s="38"/>
      <c r="D37" s="80" t="s">
        <v>9</v>
      </c>
      <c r="E37" s="137">
        <v>1891526.3664666659</v>
      </c>
      <c r="F37" s="115">
        <v>1411548.560000001</v>
      </c>
      <c r="G37" s="12"/>
      <c r="H37" s="12"/>
      <c r="I37" s="12"/>
      <c r="J37" s="9"/>
    </row>
    <row r="38" spans="1:10" x14ac:dyDescent="0.25">
      <c r="A38" s="12"/>
      <c r="B38" s="12"/>
      <c r="C38" s="38"/>
      <c r="D38" s="80" t="s">
        <v>10</v>
      </c>
      <c r="E38" s="137">
        <v>1851187.464516666</v>
      </c>
      <c r="F38" s="115">
        <v>1416179.9869999993</v>
      </c>
      <c r="G38" s="12"/>
      <c r="H38" s="12"/>
      <c r="I38" s="12"/>
      <c r="J38" s="9"/>
    </row>
    <row r="39" spans="1:10" x14ac:dyDescent="0.25">
      <c r="A39" s="12"/>
      <c r="B39" s="12"/>
      <c r="C39" s="38"/>
      <c r="D39" s="80" t="s">
        <v>11</v>
      </c>
      <c r="E39" s="137">
        <v>1916451.3530666668</v>
      </c>
      <c r="F39" s="115">
        <v>1425205.672</v>
      </c>
      <c r="G39" s="12"/>
      <c r="H39" s="12"/>
      <c r="I39" s="12"/>
      <c r="J39" s="9"/>
    </row>
    <row r="40" spans="1:10" x14ac:dyDescent="0.25">
      <c r="A40" s="12"/>
      <c r="B40" s="12"/>
      <c r="C40" s="38"/>
      <c r="D40" s="80" t="s">
        <v>12</v>
      </c>
      <c r="E40" s="137">
        <v>1938722.9610000001</v>
      </c>
      <c r="F40" s="115">
        <v>1418930.0490000001</v>
      </c>
      <c r="G40" s="12"/>
      <c r="H40" s="12"/>
      <c r="I40" s="12"/>
      <c r="J40" s="9"/>
    </row>
    <row r="41" spans="1:10" x14ac:dyDescent="0.25">
      <c r="A41" s="12"/>
      <c r="B41" s="12"/>
      <c r="C41" s="38"/>
      <c r="D41" s="80" t="s">
        <v>13</v>
      </c>
      <c r="E41" s="137">
        <v>2088068.9319833349</v>
      </c>
      <c r="F41" s="115">
        <v>1702048.8170000003</v>
      </c>
      <c r="G41" s="12"/>
      <c r="H41" s="12"/>
      <c r="I41" s="12"/>
      <c r="J41" s="9"/>
    </row>
    <row r="42" spans="1:10" ht="13" thickBot="1" x14ac:dyDescent="0.3">
      <c r="A42" s="12"/>
      <c r="B42" s="12"/>
      <c r="C42" s="39" t="s">
        <v>44</v>
      </c>
      <c r="D42" s="81"/>
      <c r="E42" s="145">
        <f>SUM(E30:E41)</f>
        <v>21931645.326350003</v>
      </c>
      <c r="F42" s="117">
        <f>SUM(F30:F41)</f>
        <v>16718858.399000002</v>
      </c>
      <c r="G42" s="12"/>
      <c r="H42" s="12"/>
      <c r="I42" s="12"/>
      <c r="J42" s="9"/>
    </row>
    <row r="43" spans="1:10" x14ac:dyDescent="0.25">
      <c r="A43" s="12"/>
      <c r="B43" s="12"/>
      <c r="C43" s="40">
        <v>2012</v>
      </c>
      <c r="D43" s="79" t="s">
        <v>2</v>
      </c>
      <c r="E43" s="137">
        <v>2058437.568500001</v>
      </c>
      <c r="F43" s="115">
        <v>1468873.3549999986</v>
      </c>
      <c r="G43" s="12"/>
      <c r="H43" s="12"/>
      <c r="I43" s="12"/>
      <c r="J43" s="9"/>
    </row>
    <row r="44" spans="1:10" x14ac:dyDescent="0.25">
      <c r="A44" s="12"/>
      <c r="B44" s="12"/>
      <c r="C44" s="38"/>
      <c r="D44" s="80" t="s">
        <v>3</v>
      </c>
      <c r="E44" s="137">
        <v>1917133.7770333334</v>
      </c>
      <c r="F44" s="115">
        <v>1351489.2279999987</v>
      </c>
      <c r="G44" s="12"/>
      <c r="H44" s="12"/>
      <c r="I44" s="12"/>
      <c r="J44" s="9"/>
    </row>
    <row r="45" spans="1:10" x14ac:dyDescent="0.25">
      <c r="A45" s="12"/>
      <c r="B45" s="12"/>
      <c r="C45" s="38"/>
      <c r="D45" s="80" t="s">
        <v>4</v>
      </c>
      <c r="E45" s="137">
        <v>2146813.5602166681</v>
      </c>
      <c r="F45" s="115">
        <v>1518300.8180000004</v>
      </c>
      <c r="G45" s="12"/>
      <c r="H45" s="12"/>
      <c r="I45" s="12"/>
      <c r="J45" s="9"/>
    </row>
    <row r="46" spans="1:10" x14ac:dyDescent="0.25">
      <c r="A46" s="12"/>
      <c r="B46" s="12"/>
      <c r="C46" s="38"/>
      <c r="D46" s="80" t="s">
        <v>5</v>
      </c>
      <c r="E46" s="137">
        <v>2064711.1808666678</v>
      </c>
      <c r="F46" s="115">
        <v>1431715.8540000001</v>
      </c>
      <c r="G46" s="12"/>
      <c r="H46" s="12"/>
      <c r="I46" s="12"/>
      <c r="J46" s="9"/>
    </row>
    <row r="47" spans="1:10" x14ac:dyDescent="0.25">
      <c r="A47" s="12"/>
      <c r="B47" s="12"/>
      <c r="C47" s="38"/>
      <c r="D47" s="80" t="s">
        <v>6</v>
      </c>
      <c r="E47" s="137">
        <v>2176799.3869999996</v>
      </c>
      <c r="F47" s="115">
        <v>1503143.5209999986</v>
      </c>
      <c r="G47" s="12"/>
      <c r="H47" s="12"/>
      <c r="I47" s="12"/>
      <c r="J47" s="9"/>
    </row>
    <row r="48" spans="1:10" x14ac:dyDescent="0.25">
      <c r="A48" s="12"/>
      <c r="B48" s="12"/>
      <c r="C48" s="38"/>
      <c r="D48" s="80" t="s">
        <v>7</v>
      </c>
      <c r="E48" s="137">
        <v>2168656.568899997</v>
      </c>
      <c r="F48" s="115">
        <v>1483129.1929999993</v>
      </c>
      <c r="G48" s="12"/>
      <c r="H48" s="12"/>
      <c r="I48" s="12"/>
      <c r="J48" s="9"/>
    </row>
    <row r="49" spans="1:10" x14ac:dyDescent="0.25">
      <c r="A49" s="12"/>
      <c r="B49" s="12"/>
      <c r="C49" s="38"/>
      <c r="D49" s="80" t="s">
        <v>8</v>
      </c>
      <c r="E49" s="137">
        <v>2227923.5121500026</v>
      </c>
      <c r="F49" s="115">
        <v>1513813.2930000005</v>
      </c>
      <c r="G49" s="12"/>
      <c r="H49" s="12"/>
      <c r="I49" s="12"/>
      <c r="J49" s="9"/>
    </row>
    <row r="50" spans="1:10" x14ac:dyDescent="0.25">
      <c r="A50" s="12"/>
      <c r="B50" s="12"/>
      <c r="C50" s="38"/>
      <c r="D50" s="80" t="s">
        <v>9</v>
      </c>
      <c r="E50" s="137">
        <v>2331045.3028499996</v>
      </c>
      <c r="F50" s="115">
        <v>1590219.6650000007</v>
      </c>
      <c r="G50" s="12"/>
      <c r="H50" s="12"/>
      <c r="I50" s="12"/>
      <c r="J50" s="9"/>
    </row>
    <row r="51" spans="1:10" x14ac:dyDescent="0.25">
      <c r="A51" s="12"/>
      <c r="B51" s="12"/>
      <c r="C51" s="38"/>
      <c r="D51" s="80" t="s">
        <v>10</v>
      </c>
      <c r="E51" s="137">
        <v>2162846.8474166668</v>
      </c>
      <c r="F51" s="115">
        <v>1520881.9249999993</v>
      </c>
      <c r="G51" s="12"/>
      <c r="H51" s="12"/>
      <c r="I51" s="12"/>
      <c r="J51" s="9"/>
    </row>
    <row r="52" spans="1:10" x14ac:dyDescent="0.25">
      <c r="A52" s="12"/>
      <c r="B52" s="12"/>
      <c r="C52" s="38"/>
      <c r="D52" s="80" t="s">
        <v>11</v>
      </c>
      <c r="E52" s="137">
        <v>2359138.2036833335</v>
      </c>
      <c r="F52" s="115">
        <v>1635659.6140000005</v>
      </c>
      <c r="G52" s="12"/>
      <c r="H52" s="12"/>
      <c r="I52" s="12"/>
      <c r="J52" s="9"/>
    </row>
    <row r="53" spans="1:10" x14ac:dyDescent="0.25">
      <c r="A53" s="12"/>
      <c r="B53" s="12"/>
      <c r="C53" s="38"/>
      <c r="D53" s="80" t="s">
        <v>12</v>
      </c>
      <c r="E53" s="137">
        <v>2281370.0505666677</v>
      </c>
      <c r="F53" s="115">
        <v>1558048.5430000017</v>
      </c>
      <c r="G53" s="12"/>
      <c r="H53" s="12"/>
      <c r="I53" s="12"/>
      <c r="J53" s="9"/>
    </row>
    <row r="54" spans="1:10" x14ac:dyDescent="0.25">
      <c r="A54" s="12"/>
      <c r="B54" s="12"/>
      <c r="C54" s="38"/>
      <c r="D54" s="80" t="s">
        <v>13</v>
      </c>
      <c r="E54" s="137">
        <v>2408789.2710499996</v>
      </c>
      <c r="F54" s="115">
        <v>1700483.4090000007</v>
      </c>
      <c r="G54" s="88"/>
      <c r="H54" s="12"/>
      <c r="I54" s="12"/>
      <c r="J54" s="9"/>
    </row>
    <row r="55" spans="1:10" ht="13" thickBot="1" x14ac:dyDescent="0.3">
      <c r="A55" s="12"/>
      <c r="B55" s="12"/>
      <c r="C55" s="39" t="s">
        <v>45</v>
      </c>
      <c r="D55" s="81"/>
      <c r="E55" s="147">
        <f>SUM(E43:E54)</f>
        <v>26303665.230233334</v>
      </c>
      <c r="F55" s="148">
        <f>SUM(F43:F54)</f>
        <v>18275758.418000001</v>
      </c>
      <c r="G55" s="12"/>
      <c r="H55" s="12"/>
      <c r="I55" s="12"/>
      <c r="J55" s="9"/>
    </row>
    <row r="56" spans="1:10" x14ac:dyDescent="0.25">
      <c r="A56" s="12"/>
      <c r="B56" s="12"/>
      <c r="C56" s="38">
        <v>2013</v>
      </c>
      <c r="D56" s="80" t="s">
        <v>2</v>
      </c>
      <c r="E56" s="120">
        <v>2393630.2454333338</v>
      </c>
      <c r="F56" s="121">
        <v>1623791.1719999977</v>
      </c>
      <c r="G56" s="12"/>
      <c r="H56" s="12"/>
      <c r="I56" s="12"/>
      <c r="J56" s="9"/>
    </row>
    <row r="57" spans="1:10" x14ac:dyDescent="0.25">
      <c r="A57" s="12"/>
      <c r="B57" s="12"/>
      <c r="C57" s="38"/>
      <c r="D57" s="80" t="s">
        <v>3</v>
      </c>
      <c r="E57" s="114">
        <v>2123331.4534000028</v>
      </c>
      <c r="F57" s="115">
        <v>1452017.6890000016</v>
      </c>
      <c r="G57" s="12"/>
      <c r="H57" s="12"/>
      <c r="I57" s="12"/>
      <c r="J57" s="9"/>
    </row>
    <row r="58" spans="1:10" x14ac:dyDescent="0.25">
      <c r="A58" s="12"/>
      <c r="B58" s="12"/>
      <c r="C58" s="38"/>
      <c r="D58" s="80" t="s">
        <v>4</v>
      </c>
      <c r="E58" s="114">
        <v>2374603.0325833326</v>
      </c>
      <c r="F58" s="115">
        <v>1637709.165999999</v>
      </c>
      <c r="G58" s="12"/>
      <c r="H58" s="12"/>
      <c r="I58" s="12"/>
      <c r="J58" s="9"/>
    </row>
    <row r="59" spans="1:10" x14ac:dyDescent="0.25">
      <c r="A59" s="12"/>
      <c r="B59" s="12"/>
      <c r="C59" s="38"/>
      <c r="D59" s="80" t="s">
        <v>5</v>
      </c>
      <c r="E59" s="114">
        <v>2294498.6965499991</v>
      </c>
      <c r="F59" s="115">
        <v>1611843.3190000011</v>
      </c>
      <c r="G59" s="12"/>
      <c r="H59" s="12"/>
      <c r="I59" s="12"/>
      <c r="J59" s="9"/>
    </row>
    <row r="60" spans="1:10" x14ac:dyDescent="0.25">
      <c r="A60" s="12"/>
      <c r="B60" s="12"/>
      <c r="C60" s="38"/>
      <c r="D60" s="80" t="s">
        <v>6</v>
      </c>
      <c r="E60" s="114">
        <v>2292035.269683335</v>
      </c>
      <c r="F60" s="115">
        <v>1613075.1320000007</v>
      </c>
      <c r="G60" s="12"/>
      <c r="H60" s="12"/>
      <c r="I60" s="12"/>
      <c r="J60" s="9"/>
    </row>
    <row r="61" spans="1:10" x14ac:dyDescent="0.25">
      <c r="A61" s="12"/>
      <c r="B61" s="12"/>
      <c r="C61" s="38"/>
      <c r="D61" s="80" t="s">
        <v>7</v>
      </c>
      <c r="E61" s="114">
        <v>2197248.1605000007</v>
      </c>
      <c r="F61" s="115">
        <v>1642927.8620000018</v>
      </c>
      <c r="G61" s="12"/>
      <c r="H61" s="12"/>
      <c r="I61" s="12"/>
      <c r="J61" s="9"/>
    </row>
    <row r="62" spans="1:10" x14ac:dyDescent="0.25">
      <c r="A62" s="12"/>
      <c r="B62" s="12"/>
      <c r="C62" s="38"/>
      <c r="D62" s="80" t="s">
        <v>8</v>
      </c>
      <c r="E62" s="114">
        <v>2258677.154583334</v>
      </c>
      <c r="F62" s="115">
        <v>1694599.2419999994</v>
      </c>
      <c r="G62" s="12"/>
      <c r="H62" s="12"/>
      <c r="I62" s="12"/>
      <c r="J62" s="9"/>
    </row>
    <row r="63" spans="1:10" x14ac:dyDescent="0.25">
      <c r="A63" s="12"/>
      <c r="B63" s="12"/>
      <c r="C63" s="38"/>
      <c r="D63" s="80" t="s">
        <v>9</v>
      </c>
      <c r="E63" s="114">
        <v>2268078.8724499964</v>
      </c>
      <c r="F63" s="115">
        <v>1711473.5700000024</v>
      </c>
      <c r="G63" s="12"/>
      <c r="H63" s="12"/>
      <c r="I63" s="12"/>
      <c r="J63" s="9"/>
    </row>
    <row r="64" spans="1:10" x14ac:dyDescent="0.25">
      <c r="A64" s="12"/>
      <c r="B64" s="12"/>
      <c r="C64" s="38"/>
      <c r="D64" s="80" t="s">
        <v>10</v>
      </c>
      <c r="E64" s="114">
        <v>2090363.7171999984</v>
      </c>
      <c r="F64" s="115">
        <v>1612225.3949999996</v>
      </c>
      <c r="G64" s="12"/>
      <c r="H64" s="12"/>
      <c r="I64" s="12"/>
      <c r="J64" s="9"/>
    </row>
    <row r="65" spans="1:10" x14ac:dyDescent="0.25">
      <c r="A65" s="12"/>
      <c r="B65" s="12"/>
      <c r="C65" s="38"/>
      <c r="D65" s="80" t="s">
        <v>11</v>
      </c>
      <c r="E65" s="114">
        <v>2266176.7281000023</v>
      </c>
      <c r="F65" s="115">
        <v>1723109.5199999984</v>
      </c>
      <c r="G65" s="12"/>
      <c r="H65" s="12"/>
      <c r="I65" s="12"/>
      <c r="J65" s="9"/>
    </row>
    <row r="66" spans="1:10" x14ac:dyDescent="0.25">
      <c r="A66" s="12"/>
      <c r="B66" s="12"/>
      <c r="C66" s="38"/>
      <c r="D66" s="80" t="s">
        <v>12</v>
      </c>
      <c r="E66" s="114">
        <v>2162113.6421666685</v>
      </c>
      <c r="F66" s="115">
        <v>1658860.4320000007</v>
      </c>
      <c r="G66" s="12"/>
      <c r="H66" s="12"/>
      <c r="I66" s="12"/>
      <c r="J66" s="9"/>
    </row>
    <row r="67" spans="1:10" x14ac:dyDescent="0.25">
      <c r="A67" s="12"/>
      <c r="B67" s="12"/>
      <c r="C67" s="38"/>
      <c r="D67" s="80" t="s">
        <v>13</v>
      </c>
      <c r="E67" s="114">
        <v>2254936.8826666716</v>
      </c>
      <c r="F67" s="115">
        <v>1779932.0909999979</v>
      </c>
      <c r="G67" s="12"/>
      <c r="H67" s="12"/>
      <c r="I67" s="12"/>
      <c r="J67" s="9"/>
    </row>
    <row r="68" spans="1:10" ht="13" thickBot="1" x14ac:dyDescent="0.3">
      <c r="A68" s="12"/>
      <c r="B68" s="12"/>
      <c r="C68" s="60" t="s">
        <v>46</v>
      </c>
      <c r="D68" s="81"/>
      <c r="E68" s="116">
        <f>SUM(E56:E67)</f>
        <v>26975693.855316676</v>
      </c>
      <c r="F68" s="117">
        <f>SUM(F56:F67)</f>
        <v>19761564.59</v>
      </c>
      <c r="G68" s="46"/>
      <c r="H68" s="12"/>
      <c r="I68" s="12"/>
      <c r="J68" s="9"/>
    </row>
    <row r="69" spans="1:10" x14ac:dyDescent="0.25">
      <c r="A69" s="12"/>
      <c r="B69" s="12"/>
      <c r="C69" s="40">
        <v>2014</v>
      </c>
      <c r="D69" s="79" t="s">
        <v>2</v>
      </c>
      <c r="E69" s="120">
        <v>2169747.6059333342</v>
      </c>
      <c r="F69" s="121">
        <v>1627704.8829999994</v>
      </c>
      <c r="G69" s="46"/>
      <c r="H69" s="12"/>
      <c r="I69" s="12"/>
      <c r="J69" s="9"/>
    </row>
    <row r="70" spans="1:10" x14ac:dyDescent="0.25">
      <c r="A70" s="12"/>
      <c r="B70" s="12"/>
      <c r="C70" s="38"/>
      <c r="D70" s="80" t="s">
        <v>3</v>
      </c>
      <c r="E70" s="114">
        <v>1898933.0362500018</v>
      </c>
      <c r="F70" s="115">
        <v>1440646.0850000002</v>
      </c>
      <c r="G70" s="46"/>
      <c r="H70" s="12"/>
      <c r="I70" s="12"/>
      <c r="J70" s="9"/>
    </row>
    <row r="71" spans="1:10" x14ac:dyDescent="0.25">
      <c r="A71" s="12"/>
      <c r="B71" s="12"/>
      <c r="C71" s="38"/>
      <c r="D71" s="80" t="s">
        <v>4</v>
      </c>
      <c r="E71" s="114">
        <v>2164645.9035333316</v>
      </c>
      <c r="F71" s="115">
        <v>1634808.8699999994</v>
      </c>
      <c r="G71" s="46"/>
      <c r="H71" s="12"/>
      <c r="I71" s="12"/>
      <c r="J71" s="9"/>
    </row>
    <row r="72" spans="1:10" x14ac:dyDescent="0.25">
      <c r="A72" s="12"/>
      <c r="B72" s="12"/>
      <c r="C72" s="38"/>
      <c r="D72" s="80" t="s">
        <v>5</v>
      </c>
      <c r="E72" s="114">
        <v>2067672.8954166672</v>
      </c>
      <c r="F72" s="115">
        <v>1592408.8149999995</v>
      </c>
      <c r="G72" s="46"/>
      <c r="H72" s="12"/>
      <c r="I72" s="12"/>
      <c r="J72" s="9"/>
    </row>
    <row r="73" spans="1:10" x14ac:dyDescent="0.25">
      <c r="A73" s="12"/>
      <c r="B73" s="12"/>
      <c r="C73" s="38"/>
      <c r="D73" s="80" t="s">
        <v>6</v>
      </c>
      <c r="E73" s="114">
        <v>2047108.6511333336</v>
      </c>
      <c r="F73" s="115">
        <v>1597962.2660000012</v>
      </c>
      <c r="G73" s="46"/>
      <c r="H73" s="12"/>
      <c r="I73" s="12"/>
      <c r="J73" s="9"/>
    </row>
    <row r="74" spans="1:10" x14ac:dyDescent="0.25">
      <c r="A74" s="12"/>
      <c r="B74" s="12"/>
      <c r="C74" s="38"/>
      <c r="D74" s="80" t="s">
        <v>7</v>
      </c>
      <c r="E74" s="114">
        <v>1949188.4272499983</v>
      </c>
      <c r="F74" s="115">
        <v>1512888.6900000016</v>
      </c>
      <c r="G74" s="46"/>
      <c r="H74" s="12"/>
      <c r="I74" s="12"/>
      <c r="J74" s="9"/>
    </row>
    <row r="75" spans="1:10" x14ac:dyDescent="0.25">
      <c r="C75" s="38"/>
      <c r="D75" s="80" t="s">
        <v>8</v>
      </c>
      <c r="E75" s="114">
        <v>2017180.4869833328</v>
      </c>
      <c r="F75" s="115">
        <v>1536551.9029999997</v>
      </c>
    </row>
    <row r="76" spans="1:10" x14ac:dyDescent="0.25">
      <c r="C76" s="38"/>
      <c r="D76" s="80" t="s">
        <v>9</v>
      </c>
      <c r="E76" s="114">
        <v>2050273.0994833331</v>
      </c>
      <c r="F76" s="115">
        <v>1573696.2559999989</v>
      </c>
    </row>
    <row r="77" spans="1:10" x14ac:dyDescent="0.25">
      <c r="C77" s="38"/>
      <c r="D77" s="80" t="s">
        <v>10</v>
      </c>
      <c r="E77" s="114">
        <v>1953004.9316166663</v>
      </c>
      <c r="F77" s="115">
        <v>1518285.5319999999</v>
      </c>
    </row>
    <row r="78" spans="1:10" x14ac:dyDescent="0.25">
      <c r="C78" s="38"/>
      <c r="D78" s="80" t="s">
        <v>11</v>
      </c>
      <c r="E78" s="114">
        <v>2076947.9158333335</v>
      </c>
      <c r="F78" s="115">
        <v>1586499.7809999993</v>
      </c>
    </row>
    <row r="79" spans="1:10" x14ac:dyDescent="0.25">
      <c r="C79" s="38"/>
      <c r="D79" s="80" t="s">
        <v>12</v>
      </c>
      <c r="E79" s="114">
        <v>1980585.0440000002</v>
      </c>
      <c r="F79" s="115">
        <v>1495154.6130000008</v>
      </c>
    </row>
    <row r="80" spans="1:10" x14ac:dyDescent="0.25">
      <c r="C80" s="38"/>
      <c r="D80" s="80" t="s">
        <v>13</v>
      </c>
      <c r="E80" s="114">
        <v>2077461.2759833341</v>
      </c>
      <c r="F80" s="115">
        <v>1623316.6099999992</v>
      </c>
    </row>
    <row r="81" spans="1:10" ht="13" thickBot="1" x14ac:dyDescent="0.3">
      <c r="A81" s="12"/>
      <c r="B81" s="12"/>
      <c r="C81" s="60" t="s">
        <v>48</v>
      </c>
      <c r="D81" s="81"/>
      <c r="E81" s="116">
        <f>SUM(E69:E80)</f>
        <v>24452749.273416668</v>
      </c>
      <c r="F81" s="117">
        <f>SUM(F69:F80)</f>
        <v>18739924.303999998</v>
      </c>
      <c r="G81" s="46"/>
      <c r="H81" s="12"/>
      <c r="I81" s="12"/>
      <c r="J81" s="9"/>
    </row>
    <row r="82" spans="1:10" x14ac:dyDescent="0.25">
      <c r="A82" s="12"/>
      <c r="B82" s="12"/>
      <c r="C82" s="40">
        <v>2015</v>
      </c>
      <c r="D82" s="79" t="s">
        <v>2</v>
      </c>
      <c r="E82" s="120">
        <v>2013825.5522333358</v>
      </c>
      <c r="F82" s="121">
        <v>1509747.6850000005</v>
      </c>
      <c r="G82" s="46"/>
      <c r="H82" s="12"/>
      <c r="I82" s="12"/>
      <c r="J82" s="9"/>
    </row>
    <row r="83" spans="1:10" x14ac:dyDescent="0.25">
      <c r="A83" s="12"/>
      <c r="B83" s="12"/>
      <c r="C83" s="38"/>
      <c r="D83" s="80" t="s">
        <v>3</v>
      </c>
      <c r="E83" s="114">
        <v>1795478.6219166669</v>
      </c>
      <c r="F83" s="115">
        <v>1342160.0490000001</v>
      </c>
      <c r="G83" s="46"/>
      <c r="H83" s="12"/>
      <c r="I83" s="12"/>
      <c r="J83" s="9"/>
    </row>
    <row r="84" spans="1:10" x14ac:dyDescent="0.25">
      <c r="A84" s="12"/>
      <c r="B84" s="12"/>
      <c r="C84" s="38"/>
      <c r="D84" s="80" t="s">
        <v>4</v>
      </c>
      <c r="E84" s="114">
        <v>2116885.7653833353</v>
      </c>
      <c r="F84" s="115">
        <v>1550050.3869999996</v>
      </c>
      <c r="G84" s="46"/>
      <c r="H84" s="12"/>
      <c r="I84" s="12"/>
      <c r="J84" s="9"/>
    </row>
    <row r="85" spans="1:10" x14ac:dyDescent="0.25">
      <c r="A85" s="12"/>
      <c r="B85" s="12"/>
      <c r="C85" s="38"/>
      <c r="D85" s="80" t="s">
        <v>5</v>
      </c>
      <c r="E85" s="114">
        <v>1972737.4295833318</v>
      </c>
      <c r="F85" s="115">
        <v>1442172.442999999</v>
      </c>
      <c r="G85" s="46"/>
      <c r="H85" s="12"/>
      <c r="I85" s="12"/>
      <c r="J85" s="9"/>
    </row>
    <row r="86" spans="1:10" x14ac:dyDescent="0.25">
      <c r="A86" s="12"/>
      <c r="B86" s="12"/>
      <c r="C86" s="38"/>
      <c r="D86" s="80" t="s">
        <v>6</v>
      </c>
      <c r="E86" s="114">
        <v>1922955.5386166654</v>
      </c>
      <c r="F86" s="115">
        <v>1416696.0770000017</v>
      </c>
      <c r="G86" s="46"/>
      <c r="H86" s="12"/>
      <c r="I86" s="12"/>
      <c r="J86" s="9"/>
    </row>
    <row r="87" spans="1:10" x14ac:dyDescent="0.25">
      <c r="A87" s="12"/>
      <c r="B87" s="12"/>
      <c r="C87" s="38"/>
      <c r="D87" s="80" t="s">
        <v>7</v>
      </c>
      <c r="E87" s="114">
        <v>1889888.5009499975</v>
      </c>
      <c r="F87" s="115">
        <v>1373526.7040000011</v>
      </c>
      <c r="G87" s="46"/>
      <c r="H87" s="12"/>
      <c r="I87" s="12"/>
      <c r="J87" s="9"/>
    </row>
    <row r="88" spans="1:10" x14ac:dyDescent="0.25">
      <c r="A88" s="12"/>
      <c r="B88" s="12"/>
      <c r="C88" s="38"/>
      <c r="D88" s="80" t="s">
        <v>8</v>
      </c>
      <c r="E88" s="114">
        <v>1970693.7692166646</v>
      </c>
      <c r="F88" s="115">
        <v>1390192.8870000003</v>
      </c>
      <c r="G88" s="46"/>
      <c r="H88" s="12"/>
      <c r="I88" s="12"/>
      <c r="J88" s="9"/>
    </row>
    <row r="89" spans="1:10" x14ac:dyDescent="0.25">
      <c r="A89" s="12"/>
      <c r="B89" s="12"/>
      <c r="C89" s="38"/>
      <c r="D89" s="80" t="s">
        <v>9</v>
      </c>
      <c r="E89" s="114">
        <v>2026610.9128666653</v>
      </c>
      <c r="F89" s="115">
        <v>1295391.8650000002</v>
      </c>
      <c r="G89" s="46"/>
      <c r="H89" s="12"/>
      <c r="I89" s="12"/>
      <c r="J89" s="9"/>
    </row>
    <row r="90" spans="1:10" x14ac:dyDescent="0.25">
      <c r="A90" s="12"/>
      <c r="B90" s="12"/>
      <c r="C90" s="38"/>
      <c r="D90" s="80" t="s">
        <v>10</v>
      </c>
      <c r="E90" s="114">
        <v>2000258.4743999995</v>
      </c>
      <c r="F90" s="115">
        <v>1265402.3700000006</v>
      </c>
      <c r="G90" s="46"/>
      <c r="H90" s="12"/>
      <c r="I90" s="12"/>
      <c r="J90" s="9"/>
    </row>
    <row r="91" spans="1:10" x14ac:dyDescent="0.25">
      <c r="A91" s="12"/>
      <c r="B91" s="12"/>
      <c r="C91" s="38"/>
      <c r="D91" s="80" t="s">
        <v>11</v>
      </c>
      <c r="E91" s="114">
        <v>2074611.434866667</v>
      </c>
      <c r="F91" s="115">
        <v>1306960.4720000019</v>
      </c>
      <c r="G91" s="46"/>
      <c r="H91" s="12"/>
      <c r="I91" s="12"/>
      <c r="J91" s="9"/>
    </row>
    <row r="92" spans="1:10" x14ac:dyDescent="0.25">
      <c r="A92" s="12"/>
      <c r="B92" s="12"/>
      <c r="C92" s="38"/>
      <c r="D92" s="80" t="s">
        <v>12</v>
      </c>
      <c r="E92" s="114">
        <v>2066231.1011833299</v>
      </c>
      <c r="F92" s="115">
        <v>1289281.1640000022</v>
      </c>
      <c r="G92" s="46"/>
      <c r="H92" s="12"/>
      <c r="I92" s="12"/>
      <c r="J92" s="9"/>
    </row>
    <row r="93" spans="1:10" x14ac:dyDescent="0.25">
      <c r="A93" s="12"/>
      <c r="B93" s="12"/>
      <c r="C93" s="38"/>
      <c r="D93" s="80" t="s">
        <v>13</v>
      </c>
      <c r="E93" s="114">
        <v>2164260.9224999971</v>
      </c>
      <c r="F93" s="115">
        <v>1398345.3750000014</v>
      </c>
      <c r="G93" s="46"/>
      <c r="H93" s="12"/>
      <c r="I93" s="12"/>
      <c r="J93" s="9"/>
    </row>
    <row r="94" spans="1:10" ht="13" thickBot="1" x14ac:dyDescent="0.3">
      <c r="A94" s="12"/>
      <c r="B94" s="12"/>
      <c r="C94" s="60" t="s">
        <v>66</v>
      </c>
      <c r="D94" s="81"/>
      <c r="E94" s="116">
        <f>SUM(E82:E93)</f>
        <v>24014438.023716651</v>
      </c>
      <c r="F94" s="117">
        <f>SUM(F82:F93)</f>
        <v>16579927.478000011</v>
      </c>
      <c r="G94" s="46"/>
      <c r="H94" s="12"/>
      <c r="I94" s="12"/>
      <c r="J94" s="9"/>
    </row>
    <row r="95" spans="1:10" x14ac:dyDescent="0.25">
      <c r="A95" s="12"/>
      <c r="B95" s="12"/>
      <c r="C95" s="40">
        <v>2016</v>
      </c>
      <c r="D95" s="79" t="s">
        <v>2</v>
      </c>
      <c r="E95" s="120">
        <v>2142005.9940333324</v>
      </c>
      <c r="F95" s="121">
        <v>1325592.5649999999</v>
      </c>
      <c r="G95" s="46"/>
      <c r="H95" s="12"/>
      <c r="I95" s="12"/>
      <c r="J95" s="9"/>
    </row>
    <row r="96" spans="1:10" x14ac:dyDescent="0.25">
      <c r="A96" s="12"/>
      <c r="B96" s="12"/>
      <c r="C96" s="38"/>
      <c r="D96" s="80" t="s">
        <v>3</v>
      </c>
      <c r="E96" s="114">
        <v>2008772.7085000011</v>
      </c>
      <c r="F96" s="115">
        <v>1248224.4000000018</v>
      </c>
      <c r="G96" s="46"/>
      <c r="H96" s="12"/>
      <c r="I96" s="12"/>
      <c r="J96" s="9"/>
    </row>
    <row r="97" spans="1:10" x14ac:dyDescent="0.25">
      <c r="A97" s="12"/>
      <c r="B97" s="12"/>
      <c r="C97" s="38"/>
      <c r="D97" s="80" t="s">
        <v>4</v>
      </c>
      <c r="E97" s="114">
        <v>2271312.6523833331</v>
      </c>
      <c r="F97" s="115">
        <v>1387337.6190000002</v>
      </c>
      <c r="G97" s="46"/>
      <c r="H97" s="12"/>
      <c r="I97" s="12"/>
      <c r="J97" s="9"/>
    </row>
    <row r="98" spans="1:10" x14ac:dyDescent="0.25">
      <c r="A98" s="12"/>
      <c r="B98" s="12"/>
      <c r="C98" s="38"/>
      <c r="D98" s="80" t="s">
        <v>5</v>
      </c>
      <c r="E98" s="114">
        <v>2110853.5257333317</v>
      </c>
      <c r="F98" s="115">
        <v>1255440.9750000001</v>
      </c>
      <c r="G98" s="46"/>
      <c r="H98" s="12"/>
      <c r="I98" s="12"/>
      <c r="J98" s="9"/>
    </row>
    <row r="99" spans="1:10" x14ac:dyDescent="0.25">
      <c r="A99" s="12"/>
      <c r="B99" s="12"/>
      <c r="C99" s="38"/>
      <c r="D99" s="80" t="s">
        <v>6</v>
      </c>
      <c r="E99" s="114">
        <v>2159359.6720333332</v>
      </c>
      <c r="F99" s="115">
        <v>1274283.2939999984</v>
      </c>
      <c r="G99" s="46"/>
      <c r="H99" s="12"/>
      <c r="I99" s="12"/>
      <c r="J99" s="9"/>
    </row>
    <row r="100" spans="1:10" x14ac:dyDescent="0.25">
      <c r="A100" s="12"/>
      <c r="B100" s="12"/>
      <c r="C100" s="38"/>
      <c r="D100" s="80" t="s">
        <v>7</v>
      </c>
      <c r="E100" s="114">
        <v>2051611.7225166664</v>
      </c>
      <c r="F100" s="115">
        <v>1212493.1040000001</v>
      </c>
      <c r="G100" s="46"/>
      <c r="H100" s="12"/>
      <c r="I100" s="12"/>
      <c r="J100" s="9"/>
    </row>
    <row r="101" spans="1:10" x14ac:dyDescent="0.25">
      <c r="A101" s="12"/>
      <c r="B101" s="12"/>
      <c r="C101" s="38"/>
      <c r="D101" s="80" t="s">
        <v>8</v>
      </c>
      <c r="E101" s="114">
        <v>2136600.9601333356</v>
      </c>
      <c r="F101" s="115">
        <v>1252893.8979999993</v>
      </c>
      <c r="G101" s="46"/>
      <c r="H101" s="12"/>
      <c r="I101" s="12"/>
      <c r="J101" s="9"/>
    </row>
    <row r="102" spans="1:10" x14ac:dyDescent="0.25">
      <c r="A102" s="12"/>
      <c r="B102" s="12"/>
      <c r="C102" s="38"/>
      <c r="D102" s="80" t="s">
        <v>9</v>
      </c>
      <c r="E102" s="114">
        <v>2236273.8889833335</v>
      </c>
      <c r="F102" s="115">
        <v>1290004.6019999986</v>
      </c>
      <c r="G102" s="46"/>
      <c r="H102" s="12"/>
      <c r="I102" s="12"/>
      <c r="J102" s="9"/>
    </row>
    <row r="103" spans="1:10" x14ac:dyDescent="0.25">
      <c r="A103" s="12"/>
      <c r="B103" s="12"/>
      <c r="C103" s="38"/>
      <c r="D103" s="80" t="s">
        <v>10</v>
      </c>
      <c r="E103" s="114">
        <v>2165428.3577999999</v>
      </c>
      <c r="F103" s="115">
        <v>1279294.212000001</v>
      </c>
      <c r="G103" s="46"/>
      <c r="H103" s="12"/>
      <c r="I103" s="12"/>
      <c r="J103" s="9"/>
    </row>
    <row r="104" spans="1:10" x14ac:dyDescent="0.25">
      <c r="A104" s="12"/>
      <c r="B104" s="12"/>
      <c r="C104" s="38"/>
      <c r="D104" s="80" t="s">
        <v>11</v>
      </c>
      <c r="E104" s="114">
        <v>2209406.5580833363</v>
      </c>
      <c r="F104" s="115">
        <v>1279552.9599999993</v>
      </c>
      <c r="G104" s="46"/>
      <c r="H104" s="12"/>
      <c r="I104" s="12"/>
      <c r="J104" s="9"/>
    </row>
    <row r="105" spans="1:10" x14ac:dyDescent="0.25">
      <c r="A105" s="12"/>
      <c r="B105" s="12"/>
      <c r="C105" s="38"/>
      <c r="D105" s="80" t="s">
        <v>12</v>
      </c>
      <c r="E105" s="114">
        <v>2241015.023500002</v>
      </c>
      <c r="F105" s="115">
        <v>1282805.8189999997</v>
      </c>
      <c r="G105" s="46"/>
      <c r="H105" s="12"/>
      <c r="I105" s="12"/>
      <c r="J105" s="9"/>
    </row>
    <row r="106" spans="1:10" x14ac:dyDescent="0.25">
      <c r="A106" s="12"/>
      <c r="B106" s="12"/>
      <c r="C106" s="38"/>
      <c r="D106" s="80" t="s">
        <v>13</v>
      </c>
      <c r="E106" s="114">
        <v>2349518.4286833326</v>
      </c>
      <c r="F106" s="115">
        <v>1411218.166999999</v>
      </c>
      <c r="G106" s="46"/>
      <c r="H106" s="12"/>
      <c r="I106" s="12"/>
      <c r="J106" s="9"/>
    </row>
    <row r="107" spans="1:10" ht="13" thickBot="1" x14ac:dyDescent="0.3">
      <c r="A107" s="12"/>
      <c r="B107" s="12"/>
      <c r="C107" s="60" t="s">
        <v>67</v>
      </c>
      <c r="D107" s="81"/>
      <c r="E107" s="116">
        <f>SUM(E95:E106)</f>
        <v>26082159.492383342</v>
      </c>
      <c r="F107" s="117">
        <f>SUM(F95:F106)</f>
        <v>15499141.614999998</v>
      </c>
      <c r="G107" s="46"/>
      <c r="H107" s="12"/>
      <c r="I107" s="12"/>
      <c r="J107" s="9"/>
    </row>
    <row r="108" spans="1:10" x14ac:dyDescent="0.25">
      <c r="A108" s="12"/>
      <c r="B108" s="12"/>
      <c r="C108" s="40">
        <v>2017</v>
      </c>
      <c r="D108" s="79" t="s">
        <v>2</v>
      </c>
      <c r="E108" s="120">
        <v>2291218.1331333369</v>
      </c>
      <c r="F108" s="121">
        <v>1298484.5359999998</v>
      </c>
      <c r="G108" s="46"/>
      <c r="H108" s="12"/>
      <c r="I108" s="12"/>
      <c r="J108" s="9"/>
    </row>
    <row r="109" spans="1:10" x14ac:dyDescent="0.25">
      <c r="A109" s="12"/>
      <c r="B109" s="12"/>
      <c r="C109" s="38"/>
      <c r="D109" s="80" t="s">
        <v>3</v>
      </c>
      <c r="E109" s="114">
        <v>1998024.4800333327</v>
      </c>
      <c r="F109" s="115">
        <v>1079353.2819999997</v>
      </c>
      <c r="G109" s="46"/>
      <c r="H109" s="12"/>
      <c r="I109" s="12"/>
      <c r="J109" s="9"/>
    </row>
    <row r="110" spans="1:10" x14ac:dyDescent="0.25">
      <c r="A110" s="12"/>
      <c r="B110" s="12"/>
      <c r="C110" s="38"/>
      <c r="D110" s="80" t="s">
        <v>4</v>
      </c>
      <c r="E110" s="114">
        <v>2384705.7073500003</v>
      </c>
      <c r="F110" s="115">
        <v>1264684.3609999998</v>
      </c>
      <c r="G110" s="46"/>
      <c r="H110" s="12"/>
      <c r="I110" s="12"/>
      <c r="J110" s="9"/>
    </row>
    <row r="111" spans="1:10" x14ac:dyDescent="0.25">
      <c r="A111" s="12"/>
      <c r="B111" s="12"/>
      <c r="C111" s="38"/>
      <c r="D111" s="80" t="s">
        <v>5</v>
      </c>
      <c r="E111" s="114">
        <v>2178921.3959499993</v>
      </c>
      <c r="F111" s="115">
        <v>1171737.0289999999</v>
      </c>
      <c r="G111" s="46"/>
      <c r="H111" s="12"/>
      <c r="I111" s="12"/>
      <c r="J111" s="9"/>
    </row>
    <row r="112" spans="1:10" x14ac:dyDescent="0.25">
      <c r="A112" s="12"/>
      <c r="B112" s="12"/>
      <c r="C112" s="38"/>
      <c r="D112" s="80" t="s">
        <v>6</v>
      </c>
      <c r="E112" s="114">
        <v>2360030.8201166694</v>
      </c>
      <c r="F112" s="115">
        <v>1239783.9440000011</v>
      </c>
      <c r="G112" s="46"/>
      <c r="H112" s="12"/>
      <c r="I112" s="12"/>
      <c r="J112" s="9"/>
    </row>
    <row r="113" spans="1:10" x14ac:dyDescent="0.25">
      <c r="A113" s="12"/>
      <c r="B113" s="12"/>
      <c r="C113" s="38"/>
      <c r="D113" s="80" t="s">
        <v>7</v>
      </c>
      <c r="E113" s="114">
        <v>2254663.7621166655</v>
      </c>
      <c r="F113" s="115">
        <v>1188004.267999999</v>
      </c>
      <c r="G113" s="46"/>
      <c r="H113" s="12"/>
      <c r="I113" s="12"/>
      <c r="J113" s="9"/>
    </row>
    <row r="114" spans="1:10" x14ac:dyDescent="0.25">
      <c r="A114" s="12"/>
      <c r="B114" s="12"/>
      <c r="C114" s="38"/>
      <c r="D114" s="80" t="s">
        <v>8</v>
      </c>
      <c r="E114" s="114">
        <v>2306659.0236833338</v>
      </c>
      <c r="F114" s="115">
        <v>1208522.2269999997</v>
      </c>
      <c r="G114" s="46"/>
      <c r="H114" s="12"/>
      <c r="I114" s="12"/>
      <c r="J114" s="9"/>
    </row>
    <row r="115" spans="1:10" x14ac:dyDescent="0.25">
      <c r="A115" s="12"/>
      <c r="B115" s="12"/>
      <c r="C115" s="38"/>
      <c r="D115" s="80" t="s">
        <v>9</v>
      </c>
      <c r="E115" s="114">
        <v>2422814.2573499992</v>
      </c>
      <c r="F115" s="115">
        <v>1249837.0849999983</v>
      </c>
      <c r="G115" s="46"/>
      <c r="H115" s="12"/>
      <c r="I115" s="12"/>
      <c r="J115" s="9"/>
    </row>
    <row r="116" spans="1:10" x14ac:dyDescent="0.25">
      <c r="A116" s="12"/>
      <c r="B116" s="12"/>
      <c r="C116" s="38"/>
      <c r="D116" s="80" t="s">
        <v>10</v>
      </c>
      <c r="E116" s="114">
        <v>2280488.4050666676</v>
      </c>
      <c r="F116" s="115">
        <v>1208977.9150000007</v>
      </c>
      <c r="G116" s="46"/>
      <c r="H116" s="12"/>
      <c r="I116" s="12"/>
      <c r="J116" s="9"/>
    </row>
    <row r="117" spans="1:10" x14ac:dyDescent="0.25">
      <c r="A117" s="12"/>
      <c r="B117" s="12"/>
      <c r="C117" s="38"/>
      <c r="D117" s="80" t="s">
        <v>11</v>
      </c>
      <c r="E117" s="114">
        <v>2411113.0653499998</v>
      </c>
      <c r="F117" s="115">
        <v>1252403.0730000003</v>
      </c>
      <c r="G117" s="46"/>
      <c r="H117" s="12"/>
      <c r="I117" s="12"/>
      <c r="J117" s="9"/>
    </row>
    <row r="118" spans="1:10" x14ac:dyDescent="0.25">
      <c r="A118" s="12"/>
      <c r="B118" s="12"/>
      <c r="C118" s="38"/>
      <c r="D118" s="80" t="s">
        <v>12</v>
      </c>
      <c r="E118" s="114">
        <v>2467304.9460166637</v>
      </c>
      <c r="F118" s="115">
        <v>1271992.6670000025</v>
      </c>
      <c r="G118" s="46"/>
      <c r="H118" s="12"/>
      <c r="I118" s="12"/>
      <c r="J118" s="9"/>
    </row>
    <row r="119" spans="1:10" x14ac:dyDescent="0.25">
      <c r="A119" s="12"/>
      <c r="B119" s="12"/>
      <c r="C119" s="38"/>
      <c r="D119" s="80" t="s">
        <v>13</v>
      </c>
      <c r="E119" s="114">
        <v>2490447.861816668</v>
      </c>
      <c r="F119" s="115">
        <v>1347621.1190000004</v>
      </c>
      <c r="G119" s="46"/>
      <c r="H119" s="12"/>
      <c r="I119" s="12"/>
      <c r="J119" s="9"/>
    </row>
    <row r="120" spans="1:10" ht="13" thickBot="1" x14ac:dyDescent="0.3">
      <c r="A120" s="12"/>
      <c r="B120" s="12"/>
      <c r="C120" s="60" t="s">
        <v>68</v>
      </c>
      <c r="D120" s="81"/>
      <c r="E120" s="116">
        <f>SUM(E108:E119)</f>
        <v>27846391.857983336</v>
      </c>
      <c r="F120" s="117">
        <f>SUM(F108:F119)</f>
        <v>14781401.506000005</v>
      </c>
      <c r="G120" s="46"/>
      <c r="H120" s="12"/>
      <c r="I120" s="12"/>
      <c r="J120" s="9"/>
    </row>
    <row r="121" spans="1:10" x14ac:dyDescent="0.25">
      <c r="A121" s="12"/>
      <c r="B121" s="12"/>
      <c r="C121" s="40">
        <v>2018</v>
      </c>
      <c r="D121" s="79" t="s">
        <v>2</v>
      </c>
      <c r="E121" s="120">
        <v>2499004.0004333332</v>
      </c>
      <c r="F121" s="121">
        <v>1258540.0260000022</v>
      </c>
      <c r="G121" s="46"/>
      <c r="H121" s="12"/>
      <c r="I121" s="12"/>
      <c r="J121" s="9"/>
    </row>
    <row r="122" spans="1:10" x14ac:dyDescent="0.25">
      <c r="A122" s="12"/>
      <c r="B122" s="12"/>
      <c r="C122" s="38"/>
      <c r="D122" s="80" t="s">
        <v>3</v>
      </c>
      <c r="E122" s="114">
        <v>2209955.2932499968</v>
      </c>
      <c r="F122" s="115">
        <v>1120845.7410000029</v>
      </c>
      <c r="G122" s="46"/>
      <c r="H122" s="12"/>
      <c r="I122" s="12"/>
      <c r="J122" s="9"/>
    </row>
    <row r="123" spans="1:10" x14ac:dyDescent="0.25">
      <c r="A123" s="12"/>
      <c r="B123" s="12"/>
      <c r="C123" s="38"/>
      <c r="D123" s="80" t="s">
        <v>4</v>
      </c>
      <c r="E123" s="114">
        <v>2605656.6860000002</v>
      </c>
      <c r="F123" s="115">
        <v>1306064.9679999996</v>
      </c>
      <c r="G123" s="46"/>
      <c r="H123" s="12"/>
      <c r="I123" s="12"/>
      <c r="J123" s="9"/>
    </row>
    <row r="124" spans="1:10" x14ac:dyDescent="0.25">
      <c r="A124" s="12"/>
      <c r="B124" s="12"/>
      <c r="C124" s="38"/>
      <c r="D124" s="80" t="s">
        <v>5</v>
      </c>
      <c r="E124" s="114">
        <v>2547660.3902500002</v>
      </c>
      <c r="F124" s="115">
        <v>1260966.8250000009</v>
      </c>
      <c r="G124" s="46"/>
      <c r="H124" s="12"/>
      <c r="I124" s="12"/>
      <c r="J124" s="9"/>
    </row>
    <row r="125" spans="1:10" x14ac:dyDescent="0.25">
      <c r="A125" s="12"/>
      <c r="B125" s="12"/>
      <c r="C125" s="38"/>
      <c r="D125" s="80" t="s">
        <v>6</v>
      </c>
      <c r="E125" s="114">
        <v>2645149.901366666</v>
      </c>
      <c r="F125" s="115">
        <v>1288803.4330000021</v>
      </c>
      <c r="G125" s="46"/>
      <c r="H125" s="12"/>
      <c r="I125" s="12"/>
      <c r="J125" s="9"/>
    </row>
    <row r="126" spans="1:10" x14ac:dyDescent="0.25">
      <c r="A126" s="12"/>
      <c r="B126" s="12"/>
      <c r="C126" s="38"/>
      <c r="D126" s="80" t="s">
        <v>7</v>
      </c>
      <c r="E126" s="114">
        <v>2625071.033483332</v>
      </c>
      <c r="F126" s="115">
        <v>1264123.7559999996</v>
      </c>
      <c r="G126" s="46"/>
      <c r="H126" s="12"/>
      <c r="I126" s="12"/>
      <c r="J126" s="9"/>
    </row>
    <row r="127" spans="1:10" x14ac:dyDescent="0.25">
      <c r="A127" s="12"/>
      <c r="B127" s="12"/>
      <c r="C127" s="38"/>
      <c r="D127" s="80" t="s">
        <v>8</v>
      </c>
      <c r="E127" s="114">
        <v>2631552.4210500009</v>
      </c>
      <c r="F127" s="115">
        <v>1241436.0849999995</v>
      </c>
      <c r="G127" s="46"/>
      <c r="H127" s="12"/>
      <c r="I127" s="12"/>
      <c r="J127" s="9"/>
    </row>
    <row r="128" spans="1:10" x14ac:dyDescent="0.25">
      <c r="A128" s="12"/>
      <c r="B128" s="12"/>
      <c r="C128" s="38"/>
      <c r="D128" s="80" t="s">
        <v>9</v>
      </c>
      <c r="E128" s="114">
        <v>2823230.3464833312</v>
      </c>
      <c r="F128" s="115">
        <v>1327292.3910000001</v>
      </c>
      <c r="G128" s="46"/>
      <c r="H128" s="12"/>
      <c r="I128" s="12"/>
      <c r="J128" s="9"/>
    </row>
    <row r="129" spans="1:10" x14ac:dyDescent="0.25">
      <c r="A129" s="12"/>
      <c r="B129" s="12"/>
      <c r="C129" s="38"/>
      <c r="D129" s="80" t="s">
        <v>10</v>
      </c>
      <c r="E129" s="114">
        <v>2593807.9452500017</v>
      </c>
      <c r="F129" s="115">
        <v>1236941.4600000004</v>
      </c>
      <c r="G129" s="46"/>
      <c r="H129" s="12"/>
      <c r="I129" s="12"/>
      <c r="J129" s="9"/>
    </row>
    <row r="130" spans="1:10" x14ac:dyDescent="0.25">
      <c r="A130" s="12"/>
      <c r="B130" s="12"/>
      <c r="C130" s="38"/>
      <c r="D130" s="80" t="s">
        <v>11</v>
      </c>
      <c r="E130" s="114">
        <v>2912026.207516667</v>
      </c>
      <c r="F130" s="115">
        <v>1344889.939</v>
      </c>
      <c r="G130" s="46"/>
      <c r="H130" s="12"/>
      <c r="I130" s="12"/>
      <c r="J130" s="9"/>
    </row>
    <row r="131" spans="1:10" x14ac:dyDescent="0.25">
      <c r="A131" s="12"/>
      <c r="B131" s="12"/>
      <c r="C131" s="38"/>
      <c r="D131" s="80" t="s">
        <v>12</v>
      </c>
      <c r="E131" s="114">
        <v>2817701.6786166639</v>
      </c>
      <c r="F131" s="115">
        <v>1300387.3180000009</v>
      </c>
      <c r="G131" s="46"/>
      <c r="H131" s="12"/>
      <c r="I131" s="12"/>
      <c r="J131" s="9"/>
    </row>
    <row r="132" spans="1:10" x14ac:dyDescent="0.25">
      <c r="A132" s="12"/>
      <c r="B132" s="12"/>
      <c r="C132" s="38"/>
      <c r="D132" s="80" t="s">
        <v>13</v>
      </c>
      <c r="E132" s="114">
        <v>2882258.9400333338</v>
      </c>
      <c r="F132" s="115">
        <v>1397152.6479999989</v>
      </c>
      <c r="G132" s="46"/>
      <c r="H132" s="12"/>
      <c r="I132" s="12"/>
      <c r="J132" s="9"/>
    </row>
    <row r="133" spans="1:10" ht="13" thickBot="1" x14ac:dyDescent="0.3">
      <c r="A133" s="12"/>
      <c r="B133" s="12"/>
      <c r="C133" s="60" t="s">
        <v>74</v>
      </c>
      <c r="D133" s="81"/>
      <c r="E133" s="116">
        <f>SUM(E121:E132)</f>
        <v>31793074.843733326</v>
      </c>
      <c r="F133" s="117">
        <f>SUM(F121:F132)</f>
        <v>15347444.590000007</v>
      </c>
      <c r="G133" s="46"/>
      <c r="H133" s="12"/>
      <c r="I133" s="12"/>
      <c r="J133" s="9"/>
    </row>
    <row r="134" spans="1:10" x14ac:dyDescent="0.25">
      <c r="A134" s="12"/>
      <c r="B134" s="12"/>
      <c r="C134" s="40">
        <v>2019</v>
      </c>
      <c r="D134" s="79" t="s">
        <v>2</v>
      </c>
      <c r="E134" s="120">
        <v>2886027.793533334</v>
      </c>
      <c r="F134" s="121">
        <v>1302117.7469999997</v>
      </c>
      <c r="G134" s="46"/>
      <c r="H134" s="12"/>
      <c r="I134" s="12"/>
      <c r="J134" s="9"/>
    </row>
    <row r="135" spans="1:10" x14ac:dyDescent="0.25">
      <c r="A135" s="12"/>
      <c r="B135" s="12"/>
      <c r="C135" s="38"/>
      <c r="D135" s="80" t="s">
        <v>3</v>
      </c>
      <c r="E135" s="114">
        <v>2515043.6437833318</v>
      </c>
      <c r="F135" s="115">
        <v>1152719.4340000008</v>
      </c>
      <c r="G135" s="46"/>
      <c r="H135" s="12"/>
      <c r="I135" s="12"/>
      <c r="J135" s="9"/>
    </row>
    <row r="136" spans="1:10" x14ac:dyDescent="0.25">
      <c r="A136" s="12"/>
      <c r="B136" s="12"/>
      <c r="C136" s="38"/>
      <c r="D136" s="80" t="s">
        <v>4</v>
      </c>
      <c r="E136" s="114">
        <v>2972096.8533000005</v>
      </c>
      <c r="F136" s="115">
        <v>1332495.8080000011</v>
      </c>
      <c r="G136" s="46"/>
      <c r="H136" s="12"/>
      <c r="I136" s="12"/>
      <c r="J136" s="9"/>
    </row>
    <row r="137" spans="1:10" x14ac:dyDescent="0.25">
      <c r="A137" s="12"/>
      <c r="B137" s="12"/>
      <c r="C137" s="38"/>
      <c r="D137" s="80" t="s">
        <v>5</v>
      </c>
      <c r="E137" s="114">
        <v>2857297.0659666695</v>
      </c>
      <c r="F137" s="115">
        <v>1265914.3819999998</v>
      </c>
      <c r="G137" s="46"/>
      <c r="H137" s="12"/>
      <c r="I137" s="12"/>
      <c r="J137" s="9"/>
    </row>
    <row r="138" spans="1:10" x14ac:dyDescent="0.25">
      <c r="A138" s="12"/>
      <c r="B138" s="12"/>
      <c r="C138" s="38"/>
      <c r="D138" s="80" t="s">
        <v>6</v>
      </c>
      <c r="E138" s="114">
        <v>2920611.1204000013</v>
      </c>
      <c r="F138" s="115">
        <v>1292228.1200000008</v>
      </c>
      <c r="G138" s="46"/>
      <c r="H138" s="12"/>
      <c r="I138" s="12"/>
      <c r="J138" s="9"/>
    </row>
    <row r="139" spans="1:10" x14ac:dyDescent="0.25">
      <c r="A139" s="12"/>
      <c r="B139" s="12"/>
      <c r="C139" s="38"/>
      <c r="D139" s="80" t="s">
        <v>7</v>
      </c>
      <c r="E139" s="114">
        <v>2802907.0312500009</v>
      </c>
      <c r="F139" s="115">
        <v>1227000.0629999992</v>
      </c>
      <c r="G139" s="46"/>
      <c r="H139" s="12"/>
      <c r="I139" s="12"/>
      <c r="J139" s="9"/>
    </row>
    <row r="140" spans="1:10" x14ac:dyDescent="0.25">
      <c r="A140" s="12"/>
      <c r="B140" s="12"/>
      <c r="C140" s="38"/>
      <c r="D140" s="80" t="s">
        <v>8</v>
      </c>
      <c r="E140" s="114">
        <v>2930228.9373999992</v>
      </c>
      <c r="F140" s="115">
        <v>1272765.2480000006</v>
      </c>
      <c r="G140" s="46"/>
      <c r="H140" s="12"/>
      <c r="I140" s="12"/>
      <c r="J140" s="9"/>
    </row>
    <row r="141" spans="1:10" x14ac:dyDescent="0.25">
      <c r="A141" s="12"/>
      <c r="B141" s="12"/>
      <c r="C141" s="38"/>
      <c r="D141" s="80" t="s">
        <v>9</v>
      </c>
      <c r="E141" s="114">
        <v>3074111.2767999987</v>
      </c>
      <c r="F141" s="115">
        <v>1342620.9959999991</v>
      </c>
      <c r="G141" s="46"/>
      <c r="H141" s="12"/>
      <c r="I141" s="12"/>
      <c r="J141" s="9"/>
    </row>
    <row r="142" spans="1:10" x14ac:dyDescent="0.25">
      <c r="A142" s="12"/>
      <c r="B142" s="12"/>
      <c r="C142" s="38"/>
      <c r="D142" s="80" t="s">
        <v>10</v>
      </c>
      <c r="E142" s="114">
        <v>2801827.7532333322</v>
      </c>
      <c r="F142" s="115">
        <v>1253332.3450000007</v>
      </c>
      <c r="G142" s="46"/>
      <c r="H142" s="12"/>
      <c r="I142" s="12"/>
      <c r="J142" s="9"/>
    </row>
    <row r="143" spans="1:10" x14ac:dyDescent="0.25">
      <c r="A143" s="12"/>
      <c r="B143" s="12"/>
      <c r="C143" s="38"/>
      <c r="D143" s="80" t="s">
        <v>11</v>
      </c>
      <c r="E143" s="114">
        <v>3246534.3502499997</v>
      </c>
      <c r="F143" s="115">
        <v>1388909.4840000002</v>
      </c>
      <c r="G143" s="46"/>
      <c r="H143" s="12"/>
      <c r="I143" s="12"/>
      <c r="J143" s="9"/>
    </row>
    <row r="144" spans="1:10" x14ac:dyDescent="0.25">
      <c r="A144" s="12"/>
      <c r="B144" s="12"/>
      <c r="C144" s="38"/>
      <c r="D144" s="80" t="s">
        <v>12</v>
      </c>
      <c r="E144" s="114">
        <v>2963190.5828500036</v>
      </c>
      <c r="F144" s="115">
        <v>1285626.9099999983</v>
      </c>
      <c r="G144" s="46"/>
      <c r="H144" s="12"/>
      <c r="I144" s="12"/>
      <c r="J144" s="9"/>
    </row>
    <row r="145" spans="1:10" x14ac:dyDescent="0.25">
      <c r="A145" s="12"/>
      <c r="B145" s="12"/>
      <c r="C145" s="38"/>
      <c r="D145" s="80" t="s">
        <v>13</v>
      </c>
      <c r="E145" s="114">
        <v>2960444.4332166659</v>
      </c>
      <c r="F145" s="115">
        <v>1355650.4830000005</v>
      </c>
      <c r="G145" s="46"/>
      <c r="H145" s="12"/>
      <c r="I145" s="12"/>
      <c r="J145" s="9"/>
    </row>
    <row r="146" spans="1:10" ht="13" thickBot="1" x14ac:dyDescent="0.3">
      <c r="A146" s="12"/>
      <c r="B146" s="12"/>
      <c r="C146" s="60" t="s">
        <v>75</v>
      </c>
      <c r="D146" s="81"/>
      <c r="E146" s="116">
        <f>SUM(E134:E145)</f>
        <v>34930320.841983333</v>
      </c>
      <c r="F146" s="117">
        <f>SUM(F134:F145)</f>
        <v>15471381.02</v>
      </c>
      <c r="G146" s="46"/>
      <c r="H146" s="12"/>
      <c r="I146" s="12"/>
      <c r="J146" s="9"/>
    </row>
    <row r="147" spans="1:10" x14ac:dyDescent="0.25">
      <c r="A147" s="12"/>
      <c r="B147" s="12"/>
      <c r="C147" s="40">
        <v>2020</v>
      </c>
      <c r="D147" s="79" t="s">
        <v>2</v>
      </c>
      <c r="E147" s="120">
        <v>2930891.253833334</v>
      </c>
      <c r="F147" s="121">
        <v>1269192.5279999995</v>
      </c>
      <c r="G147" s="46"/>
      <c r="H147" s="12"/>
      <c r="I147" s="12"/>
      <c r="J147" s="9"/>
    </row>
    <row r="148" spans="1:10" x14ac:dyDescent="0.25">
      <c r="A148" s="12"/>
      <c r="B148" s="12"/>
      <c r="C148" s="38"/>
      <c r="D148" s="80" t="s">
        <v>3</v>
      </c>
      <c r="E148" s="114">
        <v>2704972.2998500001</v>
      </c>
      <c r="F148" s="115">
        <v>1188653.9750000006</v>
      </c>
      <c r="G148" s="46"/>
      <c r="H148" s="12"/>
      <c r="I148" s="12"/>
      <c r="J148" s="9"/>
    </row>
    <row r="149" spans="1:10" x14ac:dyDescent="0.25">
      <c r="A149" s="12"/>
      <c r="B149" s="12"/>
      <c r="C149" s="38"/>
      <c r="D149" s="80" t="s">
        <v>4</v>
      </c>
      <c r="E149" s="114">
        <v>3545644.6908333325</v>
      </c>
      <c r="F149" s="115">
        <v>1256723.3090000006</v>
      </c>
      <c r="G149" s="46"/>
      <c r="H149" s="12"/>
      <c r="I149" s="12"/>
      <c r="J149" s="9"/>
    </row>
    <row r="150" spans="1:10" x14ac:dyDescent="0.25">
      <c r="A150" s="12"/>
      <c r="B150" s="12"/>
      <c r="C150" s="38"/>
      <c r="D150" s="80" t="s">
        <v>5</v>
      </c>
      <c r="E150" s="114">
        <v>3427948.7710999995</v>
      </c>
      <c r="F150" s="115">
        <v>982144.7839999987</v>
      </c>
      <c r="G150" s="46"/>
      <c r="H150" s="12"/>
      <c r="I150" s="12"/>
      <c r="J150" s="9"/>
    </row>
    <row r="151" spans="1:10" x14ac:dyDescent="0.25">
      <c r="A151" s="12"/>
      <c r="B151" s="12"/>
      <c r="C151" s="38"/>
      <c r="D151" s="80" t="s">
        <v>6</v>
      </c>
      <c r="E151" s="114">
        <v>3646178.5222333348</v>
      </c>
      <c r="F151" s="115">
        <v>1034644.5610000007</v>
      </c>
      <c r="G151" s="46"/>
      <c r="H151" s="12"/>
      <c r="I151" s="12"/>
      <c r="J151" s="9"/>
    </row>
    <row r="152" spans="1:10" x14ac:dyDescent="0.25">
      <c r="A152" s="12"/>
      <c r="B152" s="12"/>
      <c r="C152" s="38"/>
      <c r="D152" s="80" t="s">
        <v>7</v>
      </c>
      <c r="E152" s="114">
        <v>3763701.2021166612</v>
      </c>
      <c r="F152" s="115">
        <v>1030276.9910000005</v>
      </c>
      <c r="G152" s="46"/>
      <c r="H152" s="12"/>
      <c r="I152" s="12"/>
      <c r="J152" s="9"/>
    </row>
    <row r="153" spans="1:10" x14ac:dyDescent="0.25">
      <c r="A153" s="12"/>
      <c r="B153" s="12"/>
      <c r="C153" s="38"/>
      <c r="D153" s="80" t="s">
        <v>8</v>
      </c>
      <c r="E153" s="114">
        <v>3879088.2056500004</v>
      </c>
      <c r="F153" s="115">
        <v>1090468.2060000016</v>
      </c>
      <c r="G153" s="46"/>
      <c r="H153" s="12"/>
      <c r="I153" s="12"/>
      <c r="J153" s="9"/>
    </row>
    <row r="154" spans="1:10" x14ac:dyDescent="0.25">
      <c r="A154" s="12"/>
      <c r="B154" s="12"/>
      <c r="C154" s="38"/>
      <c r="D154" s="80" t="s">
        <v>9</v>
      </c>
      <c r="E154" s="114">
        <v>3893884.407099999</v>
      </c>
      <c r="F154" s="115">
        <v>1186859.0350000006</v>
      </c>
      <c r="G154" s="46"/>
      <c r="H154" s="12"/>
      <c r="I154" s="12"/>
      <c r="J154" s="9"/>
    </row>
    <row r="155" spans="1:10" x14ac:dyDescent="0.25">
      <c r="A155" s="12"/>
      <c r="B155" s="12"/>
      <c r="C155" s="38"/>
      <c r="D155" s="80" t="s">
        <v>10</v>
      </c>
      <c r="E155" s="114">
        <v>3599997.2534500025</v>
      </c>
      <c r="F155" s="115">
        <v>1174778.5989999997</v>
      </c>
      <c r="G155" s="46"/>
      <c r="H155" s="12"/>
      <c r="I155" s="12"/>
      <c r="J155" s="9"/>
    </row>
    <row r="156" spans="1:10" x14ac:dyDescent="0.25">
      <c r="A156" s="12"/>
      <c r="B156" s="12"/>
      <c r="C156" s="38"/>
      <c r="D156" s="80" t="s">
        <v>11</v>
      </c>
      <c r="E156" s="114">
        <v>3732908.8851333335</v>
      </c>
      <c r="F156" s="115">
        <v>1234835.7940000009</v>
      </c>
      <c r="G156" s="46"/>
      <c r="H156" s="12"/>
      <c r="I156" s="12"/>
      <c r="J156" s="9"/>
    </row>
    <row r="157" spans="1:10" x14ac:dyDescent="0.25">
      <c r="A157" s="12"/>
      <c r="B157" s="12"/>
      <c r="C157" s="38"/>
      <c r="D157" s="80" t="s">
        <v>12</v>
      </c>
      <c r="E157" s="114">
        <v>3541597.8518833332</v>
      </c>
      <c r="F157" s="115">
        <v>1230608.8050000011</v>
      </c>
      <c r="G157" s="46"/>
      <c r="H157" s="12"/>
      <c r="I157" s="12"/>
      <c r="J157" s="9"/>
    </row>
    <row r="158" spans="1:10" x14ac:dyDescent="0.25">
      <c r="A158" s="12"/>
      <c r="B158" s="12"/>
      <c r="C158" s="38"/>
      <c r="D158" s="80" t="s">
        <v>13</v>
      </c>
      <c r="E158" s="114">
        <v>3655773.4470333336</v>
      </c>
      <c r="F158" s="115">
        <v>1352107.9139999992</v>
      </c>
      <c r="G158" s="46"/>
      <c r="H158" s="12"/>
      <c r="I158" s="12"/>
      <c r="J158" s="9"/>
    </row>
    <row r="159" spans="1:10" ht="13" thickBot="1" x14ac:dyDescent="0.3">
      <c r="A159" s="12"/>
      <c r="B159" s="12"/>
      <c r="C159" s="60" t="s">
        <v>76</v>
      </c>
      <c r="D159" s="81"/>
      <c r="E159" s="116">
        <f>SUM(E147:E158)</f>
        <v>42322586.790216669</v>
      </c>
      <c r="F159" s="117">
        <f>SUM(F147:F158)</f>
        <v>14031294.501000004</v>
      </c>
      <c r="G159" s="46"/>
      <c r="H159" s="12"/>
      <c r="I159" s="12"/>
      <c r="J159" s="9"/>
    </row>
    <row r="160" spans="1:10" x14ac:dyDescent="0.25">
      <c r="A160" s="12"/>
      <c r="B160" s="12"/>
      <c r="C160" s="40">
        <v>2021</v>
      </c>
      <c r="D160" s="95" t="s">
        <v>2</v>
      </c>
      <c r="E160" s="120">
        <v>3579852.7219499992</v>
      </c>
      <c r="F160" s="121">
        <v>1226993.6440000003</v>
      </c>
      <c r="G160" s="46"/>
      <c r="H160" s="12"/>
      <c r="I160" s="12"/>
      <c r="J160" s="9"/>
    </row>
    <row r="161" spans="1:10" x14ac:dyDescent="0.25">
      <c r="A161" s="12"/>
      <c r="B161" s="12"/>
      <c r="C161" s="38"/>
      <c r="D161" s="91" t="s">
        <v>3</v>
      </c>
      <c r="E161" s="114">
        <v>3220612.5389999985</v>
      </c>
      <c r="F161" s="115">
        <v>1129048.2990000001</v>
      </c>
      <c r="G161" s="46"/>
      <c r="H161" s="12"/>
      <c r="I161" s="12"/>
      <c r="J161" s="9"/>
    </row>
    <row r="162" spans="1:10" x14ac:dyDescent="0.25">
      <c r="A162" s="12"/>
      <c r="B162" s="12"/>
      <c r="C162" s="38"/>
      <c r="D162" s="91" t="s">
        <v>4</v>
      </c>
      <c r="E162" s="114">
        <v>3915093.1185166668</v>
      </c>
      <c r="F162" s="115">
        <v>1290574.1580000017</v>
      </c>
      <c r="G162" s="46"/>
      <c r="H162" s="12"/>
      <c r="I162" s="12"/>
      <c r="J162" s="9"/>
    </row>
    <row r="163" spans="1:10" x14ac:dyDescent="0.25">
      <c r="A163" s="12"/>
      <c r="B163" s="12"/>
      <c r="C163" s="38"/>
      <c r="D163" s="80" t="s">
        <v>5</v>
      </c>
      <c r="E163" s="114">
        <v>3777643.637283335</v>
      </c>
      <c r="F163" s="115">
        <v>1124969.433</v>
      </c>
      <c r="G163" s="46"/>
      <c r="H163" s="12"/>
      <c r="I163" s="12"/>
      <c r="J163" s="9"/>
    </row>
    <row r="164" spans="1:10" x14ac:dyDescent="0.25">
      <c r="A164" s="12"/>
      <c r="B164" s="12"/>
      <c r="C164" s="38"/>
      <c r="D164" s="80" t="s">
        <v>6</v>
      </c>
      <c r="E164" s="114">
        <v>3974028.1763999984</v>
      </c>
      <c r="F164" s="115">
        <v>1292786.8770000003</v>
      </c>
      <c r="G164" s="46"/>
      <c r="H164" s="12"/>
      <c r="I164" s="12"/>
      <c r="J164" s="9"/>
    </row>
    <row r="165" spans="1:10" x14ac:dyDescent="0.25">
      <c r="A165" s="12"/>
      <c r="B165" s="12"/>
      <c r="C165" s="38"/>
      <c r="D165" s="80" t="s">
        <v>7</v>
      </c>
      <c r="E165" s="114">
        <v>3587688.4233833342</v>
      </c>
      <c r="F165" s="115">
        <v>1165410.1119999995</v>
      </c>
      <c r="G165" s="46"/>
      <c r="H165" s="12"/>
      <c r="I165" s="12"/>
      <c r="J165" s="9"/>
    </row>
    <row r="166" spans="1:10" x14ac:dyDescent="0.25">
      <c r="A166" s="12"/>
      <c r="B166" s="12"/>
      <c r="C166" s="38"/>
      <c r="D166" s="80" t="s">
        <v>8</v>
      </c>
      <c r="E166" s="114">
        <v>3591356.4166666633</v>
      </c>
      <c r="F166" s="115">
        <v>1227524.3160000006</v>
      </c>
      <c r="G166" s="46"/>
      <c r="H166" s="12"/>
      <c r="I166" s="12"/>
      <c r="J166" s="9"/>
    </row>
    <row r="167" spans="1:10" x14ac:dyDescent="0.25">
      <c r="A167" s="12"/>
      <c r="B167" s="12"/>
      <c r="C167" s="38"/>
      <c r="D167" s="80" t="s">
        <v>9</v>
      </c>
      <c r="E167" s="114">
        <v>3602937.8377833311</v>
      </c>
      <c r="F167" s="115">
        <v>1243356.6840000001</v>
      </c>
      <c r="G167" s="46"/>
      <c r="H167" s="12"/>
      <c r="I167" s="12"/>
      <c r="J167" s="9"/>
    </row>
    <row r="168" spans="1:10" x14ac:dyDescent="0.25">
      <c r="A168" s="12"/>
      <c r="B168" s="12"/>
      <c r="C168" s="38"/>
      <c r="D168" s="80" t="s">
        <v>10</v>
      </c>
      <c r="E168" s="114">
        <v>3334141.6878333311</v>
      </c>
      <c r="F168" s="115">
        <v>1192158.9900000009</v>
      </c>
      <c r="G168" s="46"/>
      <c r="H168" s="12"/>
      <c r="I168" s="12"/>
      <c r="J168" s="9"/>
    </row>
    <row r="169" spans="1:10" x14ac:dyDescent="0.25">
      <c r="A169" s="12"/>
      <c r="B169" s="12"/>
      <c r="C169" s="38"/>
      <c r="D169" s="80" t="s">
        <v>11</v>
      </c>
      <c r="E169" s="114">
        <v>3514259.9456000011</v>
      </c>
      <c r="F169" s="115">
        <v>1270552.0910000012</v>
      </c>
      <c r="G169" s="46"/>
      <c r="H169" s="12"/>
      <c r="I169" s="12"/>
      <c r="J169" s="9"/>
    </row>
    <row r="170" spans="1:10" x14ac:dyDescent="0.25">
      <c r="A170" s="12"/>
      <c r="B170" s="12"/>
      <c r="C170" s="38"/>
      <c r="D170" s="80" t="s">
        <v>12</v>
      </c>
      <c r="E170" s="114">
        <v>3447453.5649166638</v>
      </c>
      <c r="F170" s="115">
        <v>1226127.3150000004</v>
      </c>
      <c r="G170" s="46"/>
      <c r="H170" s="12"/>
      <c r="I170" s="12"/>
      <c r="J170" s="9"/>
    </row>
    <row r="171" spans="1:10" x14ac:dyDescent="0.25">
      <c r="A171" s="12"/>
      <c r="B171" s="12"/>
      <c r="C171" s="38"/>
      <c r="D171" s="80" t="s">
        <v>13</v>
      </c>
      <c r="E171" s="114">
        <v>3446448.360016664</v>
      </c>
      <c r="F171" s="115">
        <v>1303277.2680000002</v>
      </c>
      <c r="G171" s="46"/>
      <c r="H171" s="12"/>
      <c r="I171" s="12"/>
      <c r="J171" s="9"/>
    </row>
    <row r="172" spans="1:10" ht="13" thickBot="1" x14ac:dyDescent="0.3">
      <c r="A172" s="12"/>
      <c r="B172" s="12"/>
      <c r="C172" s="60" t="s">
        <v>78</v>
      </c>
      <c r="D172" s="90"/>
      <c r="E172" s="116">
        <f>SUM(E160:E171)</f>
        <v>42991516.429349989</v>
      </c>
      <c r="F172" s="117">
        <f>SUM(F160:F171)</f>
        <v>14692779.187000003</v>
      </c>
      <c r="G172" s="46"/>
      <c r="H172" s="12"/>
      <c r="I172" s="12"/>
      <c r="J172" s="9"/>
    </row>
    <row r="173" spans="1:10" x14ac:dyDescent="0.25">
      <c r="A173" s="12"/>
      <c r="B173" s="12"/>
      <c r="C173" s="40">
        <v>2022</v>
      </c>
      <c r="D173" s="95" t="s">
        <v>2</v>
      </c>
      <c r="E173" s="120">
        <v>3390139.506383331</v>
      </c>
      <c r="F173" s="121">
        <v>1168398.2720000003</v>
      </c>
      <c r="G173" s="46"/>
      <c r="H173" s="12"/>
      <c r="I173" s="12"/>
      <c r="J173" s="9"/>
    </row>
    <row r="174" spans="1:10" x14ac:dyDescent="0.25">
      <c r="A174" s="12"/>
      <c r="B174" s="12"/>
      <c r="C174" s="38"/>
      <c r="D174" s="91" t="s">
        <v>3</v>
      </c>
      <c r="E174" s="114">
        <v>3096921.7309666667</v>
      </c>
      <c r="F174" s="115">
        <v>1055643.5640000007</v>
      </c>
      <c r="G174" s="46"/>
      <c r="H174" s="12"/>
      <c r="I174" s="12"/>
      <c r="J174" s="9"/>
    </row>
    <row r="175" spans="1:10" x14ac:dyDescent="0.25">
      <c r="A175" s="12"/>
      <c r="B175" s="12"/>
      <c r="C175" s="38"/>
      <c r="D175" s="91" t="s">
        <v>4</v>
      </c>
      <c r="E175" s="114">
        <v>3577313.7154166647</v>
      </c>
      <c r="F175" s="115">
        <v>1238695.2340000013</v>
      </c>
      <c r="G175" s="46"/>
      <c r="H175" s="12"/>
      <c r="I175" s="12"/>
      <c r="J175" s="9"/>
    </row>
    <row r="176" spans="1:10" x14ac:dyDescent="0.25">
      <c r="A176" s="12"/>
      <c r="B176" s="12"/>
      <c r="C176" s="38"/>
      <c r="D176" s="91" t="s">
        <v>5</v>
      </c>
      <c r="E176" s="114">
        <v>3242365.2496999977</v>
      </c>
      <c r="F176" s="115">
        <v>1154462.3390000006</v>
      </c>
      <c r="G176" s="46"/>
      <c r="H176" s="12"/>
      <c r="I176" s="12"/>
      <c r="J176" s="9"/>
    </row>
    <row r="177" spans="1:10" x14ac:dyDescent="0.25">
      <c r="A177" s="12"/>
      <c r="B177" s="12"/>
      <c r="C177" s="38"/>
      <c r="D177" s="91" t="s">
        <v>6</v>
      </c>
      <c r="E177" s="114">
        <v>3320222.8192833327</v>
      </c>
      <c r="F177" s="115">
        <v>1166061.5769999993</v>
      </c>
      <c r="G177" s="46"/>
      <c r="H177" s="12"/>
      <c r="I177" s="12"/>
      <c r="J177" s="9"/>
    </row>
    <row r="178" spans="1:10" x14ac:dyDescent="0.25">
      <c r="A178" s="12"/>
      <c r="B178" s="12"/>
      <c r="C178" s="38"/>
      <c r="D178" s="91" t="s">
        <v>7</v>
      </c>
      <c r="E178" s="114">
        <v>3185961.0049833348</v>
      </c>
      <c r="F178" s="115">
        <v>1096498.949000001</v>
      </c>
      <c r="G178" s="46"/>
      <c r="H178" s="12"/>
      <c r="I178" s="12"/>
      <c r="J178" s="9"/>
    </row>
    <row r="179" spans="1:10" x14ac:dyDescent="0.25">
      <c r="A179" s="12"/>
      <c r="B179" s="12"/>
      <c r="C179" s="38"/>
      <c r="D179" s="91" t="s">
        <v>8</v>
      </c>
      <c r="E179" s="114">
        <v>3073745.1976166675</v>
      </c>
      <c r="F179" s="115">
        <v>1045577.0790000003</v>
      </c>
      <c r="G179" s="46"/>
      <c r="H179" s="12"/>
      <c r="I179" s="12"/>
      <c r="J179" s="9"/>
    </row>
    <row r="180" spans="1:10" x14ac:dyDescent="0.25">
      <c r="A180" s="12"/>
      <c r="B180" s="12"/>
      <c r="C180" s="38"/>
      <c r="D180" s="91" t="s">
        <v>9</v>
      </c>
      <c r="E180" s="114">
        <v>3156459.9642666671</v>
      </c>
      <c r="F180" s="115">
        <v>1092696.5460000006</v>
      </c>
      <c r="G180" s="46"/>
      <c r="H180" s="12"/>
      <c r="I180" s="12"/>
      <c r="J180" s="9"/>
    </row>
    <row r="181" spans="1:10" x14ac:dyDescent="0.25">
      <c r="A181" s="12"/>
      <c r="B181" s="12"/>
      <c r="C181" s="38"/>
      <c r="D181" s="91" t="s">
        <v>10</v>
      </c>
      <c r="E181" s="114">
        <v>2862201.3138333303</v>
      </c>
      <c r="F181" s="115">
        <v>1037549.232000001</v>
      </c>
      <c r="G181" s="46"/>
      <c r="H181" s="12"/>
      <c r="I181" s="12"/>
      <c r="J181" s="9"/>
    </row>
    <row r="182" spans="1:10" x14ac:dyDescent="0.25">
      <c r="A182" s="12"/>
      <c r="B182" s="12"/>
      <c r="C182" s="38"/>
      <c r="D182" s="80" t="s">
        <v>11</v>
      </c>
      <c r="E182" s="114">
        <v>2944582.5532666626</v>
      </c>
      <c r="F182" s="115">
        <v>1050032.9910000013</v>
      </c>
      <c r="G182" s="46"/>
      <c r="H182" s="12"/>
      <c r="I182" s="12"/>
      <c r="J182" s="9"/>
    </row>
    <row r="183" spans="1:10" x14ac:dyDescent="0.25">
      <c r="A183" s="12"/>
      <c r="B183" s="12"/>
      <c r="C183" s="38"/>
      <c r="D183" s="80" t="s">
        <v>12</v>
      </c>
      <c r="E183" s="114">
        <v>2986998.3260499979</v>
      </c>
      <c r="F183" s="115">
        <v>1047163.4100000011</v>
      </c>
      <c r="G183" s="46"/>
      <c r="H183" s="12"/>
      <c r="I183" s="12"/>
      <c r="J183" s="9"/>
    </row>
    <row r="184" spans="1:10" x14ac:dyDescent="0.25">
      <c r="A184" s="12"/>
      <c r="B184" s="12"/>
      <c r="C184" s="38"/>
      <c r="D184" s="80" t="s">
        <v>13</v>
      </c>
      <c r="E184" s="114">
        <v>3098329.4282166655</v>
      </c>
      <c r="F184" s="115">
        <v>1179270.1860000007</v>
      </c>
      <c r="G184" s="46"/>
      <c r="H184" s="12"/>
      <c r="I184" s="12"/>
      <c r="J184" s="9"/>
    </row>
    <row r="185" spans="1:10" ht="13" thickBot="1" x14ac:dyDescent="0.3">
      <c r="A185" s="12"/>
      <c r="B185" s="12"/>
      <c r="C185" s="39" t="s">
        <v>79</v>
      </c>
      <c r="D185" s="81"/>
      <c r="E185" s="116">
        <f>SUM(E173:E184)</f>
        <v>37935240.809983321</v>
      </c>
      <c r="F185" s="117">
        <f>SUM(F173:F184)</f>
        <v>13332049.379000008</v>
      </c>
      <c r="G185" s="46"/>
      <c r="H185" s="12"/>
      <c r="I185" s="12"/>
      <c r="J185" s="9"/>
    </row>
    <row r="186" spans="1:10" x14ac:dyDescent="0.25">
      <c r="A186" s="12"/>
      <c r="B186" s="12"/>
      <c r="C186" s="40">
        <v>2023</v>
      </c>
      <c r="D186" s="95" t="s">
        <v>2</v>
      </c>
      <c r="E186" s="120">
        <v>2931392.0263333325</v>
      </c>
      <c r="F186" s="121">
        <v>1049948.1579999998</v>
      </c>
      <c r="G186" s="46"/>
      <c r="H186" s="12"/>
      <c r="I186" s="12"/>
      <c r="J186" s="9"/>
    </row>
    <row r="187" spans="1:10" x14ac:dyDescent="0.25">
      <c r="A187" s="12"/>
      <c r="B187" s="12"/>
      <c r="C187" s="38"/>
      <c r="D187" s="91" t="s">
        <v>3</v>
      </c>
      <c r="E187" s="114">
        <v>2604078.0221500015</v>
      </c>
      <c r="F187" s="115">
        <v>967277.43800000148</v>
      </c>
      <c r="G187" s="46"/>
      <c r="H187" s="12"/>
      <c r="I187" s="12"/>
      <c r="J187" s="9"/>
    </row>
    <row r="188" spans="1:10" x14ac:dyDescent="0.25">
      <c r="A188" s="12"/>
      <c r="B188" s="12"/>
      <c r="C188" s="38"/>
      <c r="D188" s="91" t="s">
        <v>4</v>
      </c>
      <c r="E188" s="114">
        <v>3143915.912349999</v>
      </c>
      <c r="F188" s="115">
        <v>1148297.2930000003</v>
      </c>
      <c r="G188" s="46"/>
      <c r="H188" s="12"/>
      <c r="I188" s="12"/>
      <c r="J188" s="9"/>
    </row>
    <row r="189" spans="1:10" x14ac:dyDescent="0.25">
      <c r="A189" s="12"/>
      <c r="B189" s="12"/>
      <c r="C189" s="38"/>
      <c r="D189" s="91" t="s">
        <v>5</v>
      </c>
      <c r="E189" s="114">
        <v>2862871.1385500003</v>
      </c>
      <c r="F189" s="115">
        <v>1057517.6550000005</v>
      </c>
      <c r="G189" s="46"/>
      <c r="H189" s="12"/>
      <c r="I189" s="12"/>
      <c r="J189" s="9"/>
    </row>
    <row r="190" spans="1:10" x14ac:dyDescent="0.25">
      <c r="A190" s="12"/>
      <c r="B190" s="12"/>
      <c r="C190" s="38"/>
      <c r="D190" s="91" t="s">
        <v>6</v>
      </c>
      <c r="E190" s="114">
        <v>2985979.0486333305</v>
      </c>
      <c r="F190" s="115">
        <v>1092279.5049999994</v>
      </c>
      <c r="G190" s="46"/>
      <c r="H190" s="12"/>
      <c r="I190" s="12"/>
      <c r="J190" s="9"/>
    </row>
    <row r="191" spans="1:10" x14ac:dyDescent="0.25">
      <c r="A191" s="12"/>
      <c r="B191" s="12"/>
      <c r="C191" s="38"/>
      <c r="D191" s="91" t="s">
        <v>7</v>
      </c>
      <c r="E191" s="114">
        <v>2865076.7150166673</v>
      </c>
      <c r="F191" s="115">
        <v>1026371.8130000007</v>
      </c>
      <c r="G191" s="46"/>
      <c r="H191" s="12"/>
      <c r="I191" s="12"/>
      <c r="J191" s="9"/>
    </row>
    <row r="192" spans="1:10" x14ac:dyDescent="0.25">
      <c r="A192" s="12"/>
      <c r="B192" s="12"/>
      <c r="C192" s="38"/>
      <c r="D192" s="91" t="s">
        <v>8</v>
      </c>
      <c r="E192" s="114">
        <v>2855407.9719333313</v>
      </c>
      <c r="F192" s="115">
        <v>1033300.8800000009</v>
      </c>
      <c r="G192" s="46"/>
      <c r="H192" s="12"/>
      <c r="I192" s="12"/>
      <c r="J192" s="9"/>
    </row>
    <row r="193" spans="1:10" x14ac:dyDescent="0.25">
      <c r="A193" s="12"/>
      <c r="B193" s="12"/>
      <c r="C193" s="38"/>
      <c r="D193" s="91" t="s">
        <v>9</v>
      </c>
      <c r="E193" s="114">
        <v>2960215.642366671</v>
      </c>
      <c r="F193" s="115">
        <v>1062418.4949999989</v>
      </c>
      <c r="G193" s="46"/>
      <c r="H193" s="12"/>
      <c r="I193" s="12"/>
      <c r="J193" s="9"/>
    </row>
    <row r="194" spans="1:10" x14ac:dyDescent="0.25">
      <c r="A194" s="12"/>
      <c r="B194" s="12"/>
      <c r="C194" s="38"/>
      <c r="D194" s="91" t="s">
        <v>10</v>
      </c>
      <c r="E194" s="114">
        <v>2721596.6218500002</v>
      </c>
      <c r="F194" s="115">
        <v>1037382.3220000013</v>
      </c>
      <c r="G194" s="46"/>
      <c r="H194" s="12"/>
      <c r="I194" s="12"/>
      <c r="J194" s="9"/>
    </row>
    <row r="195" spans="1:10" x14ac:dyDescent="0.25">
      <c r="A195" s="12"/>
      <c r="B195" s="12"/>
      <c r="C195" s="38"/>
      <c r="D195" s="93" t="s">
        <v>11</v>
      </c>
      <c r="E195" s="114">
        <v>2871387.5844500014</v>
      </c>
      <c r="F195" s="115">
        <v>1080256.8490000009</v>
      </c>
      <c r="G195" s="46"/>
      <c r="H195" s="12"/>
      <c r="I195" s="12"/>
      <c r="J195" s="9"/>
    </row>
    <row r="196" spans="1:10" x14ac:dyDescent="0.25">
      <c r="A196" s="12"/>
      <c r="B196" s="12"/>
      <c r="C196" s="38"/>
      <c r="D196" s="93" t="s">
        <v>12</v>
      </c>
      <c r="E196" s="114">
        <v>2842065.929816667</v>
      </c>
      <c r="F196" s="115">
        <v>1083222.6960000005</v>
      </c>
      <c r="G196" s="46"/>
      <c r="H196" s="12"/>
      <c r="I196" s="12"/>
      <c r="J196" s="9"/>
    </row>
    <row r="197" spans="1:10" x14ac:dyDescent="0.25">
      <c r="A197" s="12"/>
      <c r="B197" s="12"/>
      <c r="C197" s="38"/>
      <c r="D197" s="93" t="s">
        <v>13</v>
      </c>
      <c r="E197" s="114">
        <v>2690953.6591166672</v>
      </c>
      <c r="F197" s="115">
        <v>1122265.8389999995</v>
      </c>
      <c r="G197" s="46"/>
      <c r="H197" s="12"/>
      <c r="I197" s="12"/>
      <c r="J197" s="9"/>
    </row>
    <row r="198" spans="1:10" ht="13" thickBot="1" x14ac:dyDescent="0.3">
      <c r="A198" s="12"/>
      <c r="B198" s="12"/>
      <c r="C198" s="39" t="s">
        <v>82</v>
      </c>
      <c r="D198" s="90"/>
      <c r="E198" s="116">
        <f>SUM(E186:E197)</f>
        <v>34334940.272566669</v>
      </c>
      <c r="F198" s="117">
        <f>SUM(F186:F197)</f>
        <v>12760538.943000004</v>
      </c>
      <c r="G198" s="46"/>
      <c r="H198" s="12"/>
      <c r="I198" s="12"/>
      <c r="J198" s="9"/>
    </row>
    <row r="199" spans="1:10" x14ac:dyDescent="0.25">
      <c r="A199" s="12"/>
      <c r="B199" s="12"/>
      <c r="C199" s="40">
        <v>2024</v>
      </c>
      <c r="D199" s="79" t="s">
        <v>2</v>
      </c>
      <c r="E199" s="120">
        <v>2600451.5939500001</v>
      </c>
      <c r="F199" s="121">
        <v>1563442.7220000012</v>
      </c>
      <c r="G199" s="46"/>
      <c r="H199" s="12"/>
      <c r="I199" s="12"/>
      <c r="J199" s="9"/>
    </row>
    <row r="200" spans="1:10" x14ac:dyDescent="0.25">
      <c r="A200" s="12"/>
      <c r="B200" s="12"/>
      <c r="C200" s="38"/>
      <c r="D200" s="80" t="s">
        <v>3</v>
      </c>
      <c r="E200" s="114">
        <v>2335528.7662833338</v>
      </c>
      <c r="F200" s="115">
        <v>2443403.0500000026</v>
      </c>
      <c r="G200" s="46"/>
      <c r="H200" s="12"/>
      <c r="I200" s="12"/>
      <c r="J200" s="9"/>
    </row>
    <row r="201" spans="1:10" x14ac:dyDescent="0.25">
      <c r="A201" s="12"/>
      <c r="B201" s="12"/>
      <c r="C201" s="38"/>
      <c r="D201" s="80" t="s">
        <v>4</v>
      </c>
      <c r="E201" s="114">
        <v>2704930.9916333347</v>
      </c>
      <c r="F201" s="115">
        <v>1062572.169</v>
      </c>
      <c r="G201" s="46"/>
      <c r="H201" s="12"/>
      <c r="I201" s="12"/>
      <c r="J201" s="9"/>
    </row>
    <row r="202" spans="1:10" x14ac:dyDescent="0.25">
      <c r="A202" s="12"/>
      <c r="B202" s="12"/>
      <c r="C202" s="38"/>
      <c r="D202" s="80" t="s">
        <v>5</v>
      </c>
      <c r="E202" s="114">
        <v>2704066.80331667</v>
      </c>
      <c r="F202" s="115">
        <v>1040219.7049999998</v>
      </c>
      <c r="G202" s="46"/>
      <c r="H202" s="12"/>
      <c r="I202" s="12"/>
      <c r="J202" s="9"/>
    </row>
    <row r="203" spans="1:10" x14ac:dyDescent="0.25">
      <c r="A203" s="12"/>
      <c r="B203" s="12"/>
      <c r="C203" s="38"/>
      <c r="D203" s="80" t="s">
        <v>6</v>
      </c>
      <c r="E203" s="114">
        <v>2689789.8189166677</v>
      </c>
      <c r="F203" s="115">
        <v>1044838.2710000006</v>
      </c>
      <c r="G203" s="46"/>
      <c r="H203" s="12"/>
      <c r="I203" s="12"/>
      <c r="J203" s="9"/>
    </row>
    <row r="204" spans="1:10" x14ac:dyDescent="0.25">
      <c r="A204" s="12"/>
      <c r="B204" s="12"/>
      <c r="C204" s="38"/>
      <c r="D204" s="80" t="s">
        <v>7</v>
      </c>
      <c r="E204" s="114">
        <v>2575918.2545833266</v>
      </c>
      <c r="F204" s="115">
        <v>975424.3870000008</v>
      </c>
      <c r="G204" s="46"/>
      <c r="H204" s="12"/>
      <c r="I204" s="12"/>
      <c r="J204" s="9"/>
    </row>
    <row r="205" spans="1:10" x14ac:dyDescent="0.25">
      <c r="A205" s="12"/>
      <c r="B205" s="12"/>
      <c r="C205" s="38"/>
      <c r="D205" s="91" t="s">
        <v>8</v>
      </c>
      <c r="E205" s="114">
        <v>2635343.7142000007</v>
      </c>
      <c r="F205" s="115">
        <v>1018527.1500000015</v>
      </c>
      <c r="G205" s="46"/>
      <c r="H205" s="12"/>
      <c r="I205" s="12"/>
      <c r="J205" s="9"/>
    </row>
    <row r="206" spans="1:10" x14ac:dyDescent="0.25">
      <c r="A206" s="12"/>
      <c r="B206" s="12"/>
      <c r="C206" s="38"/>
      <c r="D206" s="91" t="s">
        <v>9</v>
      </c>
      <c r="E206" s="114">
        <v>2634631.6690666671</v>
      </c>
      <c r="F206" s="115">
        <v>1030829.2320000023</v>
      </c>
      <c r="G206" s="46"/>
      <c r="H206" s="12"/>
      <c r="I206" s="12"/>
      <c r="J206" s="9"/>
    </row>
    <row r="207" spans="1:10" x14ac:dyDescent="0.25">
      <c r="A207" s="12"/>
      <c r="B207" s="12"/>
      <c r="C207" s="38"/>
      <c r="D207" s="91" t="s">
        <v>10</v>
      </c>
      <c r="E207" s="114">
        <v>2406812.9212166648</v>
      </c>
      <c r="F207" s="115">
        <v>963244.51700000151</v>
      </c>
      <c r="G207" s="46"/>
      <c r="H207" s="12"/>
      <c r="I207" s="12"/>
      <c r="J207" s="9"/>
    </row>
    <row r="208" spans="1:10" x14ac:dyDescent="0.25">
      <c r="A208" s="12"/>
      <c r="B208" s="12"/>
      <c r="C208" s="38"/>
      <c r="D208" s="93" t="s">
        <v>11</v>
      </c>
      <c r="E208" s="114">
        <v>2668910.840549998</v>
      </c>
      <c r="F208" s="115">
        <v>1058559.2200000011</v>
      </c>
      <c r="G208" s="46"/>
      <c r="H208" s="12"/>
      <c r="I208" s="12"/>
      <c r="J208" s="9"/>
    </row>
    <row r="209" spans="1:21" x14ac:dyDescent="0.25">
      <c r="A209" s="12"/>
      <c r="B209" s="12"/>
      <c r="C209" s="38"/>
      <c r="D209" s="93" t="s">
        <v>12</v>
      </c>
      <c r="E209" s="114">
        <v>2479172.1637833295</v>
      </c>
      <c r="F209" s="115">
        <v>989512.93500000041</v>
      </c>
      <c r="G209" s="46"/>
      <c r="H209" s="12"/>
      <c r="I209" s="12"/>
      <c r="J209" s="9"/>
    </row>
    <row r="210" spans="1:21" x14ac:dyDescent="0.25">
      <c r="A210" s="12"/>
      <c r="B210" s="12"/>
      <c r="C210" s="38"/>
      <c r="D210" s="93" t="s">
        <v>13</v>
      </c>
      <c r="E210" s="114">
        <v>2576031.4501166665</v>
      </c>
      <c r="F210" s="115">
        <v>1079678.6119999997</v>
      </c>
      <c r="G210" s="46"/>
      <c r="H210" s="12"/>
      <c r="I210" s="12"/>
      <c r="J210" s="9"/>
    </row>
    <row r="211" spans="1:21" ht="13" thickBot="1" x14ac:dyDescent="0.3">
      <c r="A211" s="12"/>
      <c r="B211" s="12"/>
      <c r="C211" s="39" t="s">
        <v>83</v>
      </c>
      <c r="D211" s="90"/>
      <c r="E211" s="116">
        <f>SUM(E199:E210)</f>
        <v>31011588.987616658</v>
      </c>
      <c r="F211" s="117">
        <f>SUM(F199:F210)</f>
        <v>14270251.970000012</v>
      </c>
      <c r="G211" s="46"/>
      <c r="H211" s="12"/>
      <c r="I211" s="12"/>
      <c r="J211" s="9"/>
    </row>
    <row r="212" spans="1:21" x14ac:dyDescent="0.25">
      <c r="A212" s="12"/>
      <c r="B212" s="12"/>
      <c r="C212" s="40">
        <v>2025</v>
      </c>
      <c r="D212" s="79" t="s">
        <v>2</v>
      </c>
      <c r="E212" s="120">
        <v>2442365.183933333</v>
      </c>
      <c r="F212" s="121">
        <v>961646.49100000097</v>
      </c>
      <c r="G212" s="46"/>
      <c r="H212" s="12"/>
      <c r="I212" s="12"/>
      <c r="J212" s="9"/>
    </row>
    <row r="213" spans="1:21" x14ac:dyDescent="0.25">
      <c r="A213" s="12"/>
      <c r="B213" s="12"/>
      <c r="C213" s="38"/>
      <c r="D213" s="80" t="s">
        <v>3</v>
      </c>
      <c r="E213" s="114">
        <v>2101383.6710166661</v>
      </c>
      <c r="F213" s="115">
        <v>845857.94799999916</v>
      </c>
      <c r="G213" s="46"/>
      <c r="H213" s="12"/>
      <c r="I213" s="12"/>
      <c r="J213" s="9"/>
    </row>
    <row r="214" spans="1:21" x14ac:dyDescent="0.25">
      <c r="A214" s="12"/>
      <c r="B214" s="12"/>
      <c r="C214" s="38"/>
      <c r="D214" s="80" t="s">
        <v>4</v>
      </c>
      <c r="E214" s="114">
        <v>2518658.8853166653</v>
      </c>
      <c r="F214" s="115">
        <v>940217.21900000051</v>
      </c>
      <c r="G214" s="46"/>
      <c r="H214" s="12"/>
      <c r="I214" s="12"/>
      <c r="J214" s="9"/>
    </row>
    <row r="215" spans="1:21" x14ac:dyDescent="0.25">
      <c r="A215" s="12"/>
      <c r="B215" s="12"/>
      <c r="C215" s="38"/>
      <c r="D215" s="80" t="s">
        <v>5</v>
      </c>
      <c r="E215" s="114">
        <v>2392528.1268000016</v>
      </c>
      <c r="F215" s="115">
        <v>884046.61100000096</v>
      </c>
      <c r="G215" s="46"/>
      <c r="H215" s="12"/>
      <c r="I215" s="12"/>
      <c r="J215" s="9"/>
    </row>
    <row r="216" spans="1:21" x14ac:dyDescent="0.25">
      <c r="A216" s="12"/>
      <c r="B216" s="12"/>
      <c r="C216" s="38"/>
      <c r="D216" s="80" t="s">
        <v>6</v>
      </c>
      <c r="E216" s="114">
        <v>2386672.0984166674</v>
      </c>
      <c r="F216" s="115">
        <v>893026.00100000086</v>
      </c>
      <c r="G216" s="46"/>
      <c r="H216" s="12"/>
      <c r="I216" s="12"/>
      <c r="J216" s="9"/>
    </row>
    <row r="217" spans="1:21" x14ac:dyDescent="0.25">
      <c r="A217" s="12"/>
      <c r="B217" s="12"/>
      <c r="C217" s="38"/>
      <c r="D217" s="80" t="s">
        <v>7</v>
      </c>
      <c r="E217" s="114">
        <v>2271223.4122833349</v>
      </c>
      <c r="F217" s="115">
        <v>842654.59700000111</v>
      </c>
      <c r="G217" s="46"/>
      <c r="H217" s="12"/>
      <c r="I217" s="12"/>
      <c r="J217" s="9"/>
    </row>
    <row r="218" spans="1:21" ht="13" thickBot="1" x14ac:dyDescent="0.3">
      <c r="A218" s="12"/>
      <c r="B218" s="12"/>
      <c r="C218" s="39" t="s">
        <v>84</v>
      </c>
      <c r="D218" s="90"/>
      <c r="E218" s="116">
        <f>SUM(E212:E217)</f>
        <v>14112831.377766669</v>
      </c>
      <c r="F218" s="117">
        <f>SUM(F212:F217)</f>
        <v>5367448.8670000033</v>
      </c>
      <c r="G218" s="46"/>
      <c r="H218" s="12"/>
      <c r="I218" s="12"/>
      <c r="J218" s="9"/>
    </row>
    <row r="219" spans="1:21" ht="13" thickBot="1" x14ac:dyDescent="0.3">
      <c r="A219" s="12"/>
      <c r="B219" s="12"/>
      <c r="C219" s="97"/>
      <c r="D219" s="84"/>
      <c r="E219" s="35"/>
      <c r="F219" s="35"/>
      <c r="G219" s="46"/>
      <c r="H219" s="12"/>
      <c r="I219" s="12"/>
      <c r="J219" s="9"/>
    </row>
    <row r="220" spans="1:21" ht="13" thickBot="1" x14ac:dyDescent="0.3">
      <c r="A220" s="12"/>
      <c r="B220" s="12"/>
      <c r="C220" s="158" t="str">
        <f>VAR</f>
        <v>VAR. ACUM. Q2.2024-Q2.2025</v>
      </c>
      <c r="D220" s="159"/>
      <c r="E220" s="160">
        <f>E218/SUM(E199:E204)-1</f>
        <v>-9.5950609023482847E-2</v>
      </c>
      <c r="F220" s="161">
        <f>F218/SUM(F199:F204)-1</f>
        <v>-0.33978909134234325</v>
      </c>
      <c r="G220" s="46"/>
      <c r="H220" s="12"/>
      <c r="I220" s="12"/>
      <c r="J220" s="9"/>
    </row>
    <row r="221" spans="1:21" x14ac:dyDescent="0.25">
      <c r="A221" s="12"/>
      <c r="B221" s="12"/>
      <c r="C221" s="97"/>
      <c r="D221" s="84"/>
      <c r="E221" s="188"/>
      <c r="F221" s="35"/>
      <c r="G221" s="46"/>
      <c r="H221" s="12"/>
      <c r="I221" s="12"/>
      <c r="J221" s="9"/>
    </row>
    <row r="222" spans="1:21" x14ac:dyDescent="0.25">
      <c r="A222" s="12"/>
      <c r="B222" s="12"/>
      <c r="C222" s="97"/>
      <c r="D222" s="84"/>
      <c r="E222" s="188"/>
      <c r="F222" s="35"/>
      <c r="G222" s="46"/>
      <c r="H222" s="12"/>
      <c r="I222" s="12"/>
      <c r="J222" s="9"/>
    </row>
    <row r="223" spans="1:21" x14ac:dyDescent="0.25">
      <c r="A223" s="12"/>
      <c r="B223" s="12"/>
      <c r="C223" s="51"/>
      <c r="D223" s="51"/>
      <c r="E223" s="188"/>
      <c r="F223" s="2"/>
      <c r="G223" s="12"/>
      <c r="H223" s="12"/>
      <c r="I223" s="12"/>
      <c r="J223" s="9"/>
      <c r="U223" s="8"/>
    </row>
    <row r="224" spans="1:2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9"/>
    </row>
    <row r="225" spans="1:10" x14ac:dyDescent="0.25">
      <c r="A225" s="12"/>
      <c r="B225" s="12"/>
      <c r="C225" s="51"/>
      <c r="D225" s="51"/>
      <c r="E225" s="44"/>
      <c r="F225" s="44"/>
      <c r="G225" s="12"/>
      <c r="H225" s="12"/>
      <c r="I225" s="12"/>
      <c r="J225" s="9"/>
    </row>
    <row r="226" spans="1:10" x14ac:dyDescent="0.25">
      <c r="A226" s="12"/>
      <c r="B226" s="12"/>
      <c r="C226" s="36" t="s">
        <v>18</v>
      </c>
      <c r="D226" s="12"/>
      <c r="E226" s="44"/>
      <c r="F226" s="44"/>
      <c r="G226" s="12"/>
      <c r="H226" s="12"/>
      <c r="I226" s="12"/>
      <c r="J226" s="9"/>
    </row>
    <row r="227" spans="1:10" x14ac:dyDescent="0.25">
      <c r="A227" s="12"/>
      <c r="B227" s="12"/>
      <c r="C227" s="12"/>
      <c r="D227" s="12"/>
      <c r="E227" s="33"/>
      <c r="F227" s="12"/>
      <c r="G227" s="12"/>
      <c r="H227" s="12"/>
      <c r="I227" s="12"/>
      <c r="J227" s="9"/>
    </row>
    <row r="228" spans="1:10" x14ac:dyDescent="0.25">
      <c r="A228" s="12"/>
      <c r="B228" s="12"/>
      <c r="C228" s="12"/>
      <c r="D228" s="12"/>
      <c r="E228" s="33"/>
      <c r="F228" s="12"/>
      <c r="G228" s="12"/>
      <c r="H228" s="12"/>
      <c r="I228" s="12"/>
      <c r="J228" s="9"/>
    </row>
    <row r="229" spans="1:10" x14ac:dyDescent="0.25">
      <c r="A229" s="12"/>
      <c r="B229" s="12"/>
      <c r="C229" s="12"/>
      <c r="D229" s="12"/>
      <c r="E229" s="33"/>
      <c r="F229" s="12"/>
      <c r="G229" s="12"/>
      <c r="H229" s="12"/>
      <c r="I229" s="12"/>
      <c r="J229" s="9"/>
    </row>
    <row r="230" spans="1:10" x14ac:dyDescent="0.25">
      <c r="A230" s="12"/>
      <c r="B230" s="12"/>
      <c r="C230" s="12"/>
      <c r="D230" s="12"/>
      <c r="E230" s="33"/>
      <c r="F230" s="12"/>
      <c r="G230" s="12"/>
      <c r="H230" s="12"/>
      <c r="I230" s="12"/>
      <c r="J230" s="9"/>
    </row>
    <row r="231" spans="1:10" x14ac:dyDescent="0.25">
      <c r="A231" s="12"/>
      <c r="B231" s="12"/>
      <c r="C231" s="12"/>
      <c r="D231" s="12"/>
      <c r="E231" s="33"/>
      <c r="F231" s="12"/>
      <c r="G231" s="12"/>
      <c r="H231" s="12"/>
      <c r="I231" s="12"/>
      <c r="J231" s="9"/>
    </row>
    <row r="232" spans="1:10" x14ac:dyDescent="0.25">
      <c r="A232" s="12"/>
      <c r="B232" s="12"/>
      <c r="C232" s="12"/>
      <c r="D232" s="12"/>
      <c r="E232" s="33"/>
      <c r="F232" s="12"/>
      <c r="G232" s="12"/>
      <c r="H232" s="12"/>
      <c r="I232" s="12"/>
      <c r="J232" s="9"/>
    </row>
    <row r="233" spans="1:10" x14ac:dyDescent="0.25">
      <c r="A233" s="12"/>
      <c r="B233" s="12"/>
      <c r="C233" s="12"/>
      <c r="D233" s="12"/>
      <c r="E233" s="33"/>
      <c r="F233" s="12"/>
      <c r="G233" s="12"/>
      <c r="H233" s="12"/>
      <c r="I233" s="12"/>
      <c r="J233" s="9"/>
    </row>
    <row r="234" spans="1:10" x14ac:dyDescent="0.25">
      <c r="A234" s="12"/>
      <c r="B234" s="12"/>
      <c r="C234" s="12"/>
      <c r="D234" s="12"/>
      <c r="E234" s="33"/>
      <c r="F234" s="12"/>
      <c r="G234" s="12"/>
      <c r="H234" s="12"/>
      <c r="I234" s="12"/>
      <c r="J234" s="9"/>
    </row>
    <row r="235" spans="1:10" x14ac:dyDescent="0.25">
      <c r="A235" s="12"/>
      <c r="B235" s="12"/>
      <c r="C235" s="12"/>
      <c r="D235" s="12"/>
      <c r="E235" s="33"/>
      <c r="F235" s="12"/>
      <c r="G235" s="12"/>
      <c r="H235" s="12"/>
      <c r="I235" s="12"/>
      <c r="J235" s="9"/>
    </row>
    <row r="236" spans="1:10" x14ac:dyDescent="0.25">
      <c r="A236" s="12"/>
      <c r="B236" s="12"/>
      <c r="C236" s="12"/>
      <c r="D236" s="12"/>
      <c r="E236" s="33"/>
      <c r="F236" s="12"/>
      <c r="G236" s="12"/>
      <c r="H236" s="12"/>
      <c r="I236" s="12"/>
      <c r="J236" s="9"/>
    </row>
    <row r="237" spans="1:10" x14ac:dyDescent="0.25">
      <c r="A237" s="12"/>
      <c r="B237" s="12"/>
      <c r="C237" s="12"/>
      <c r="D237" s="12"/>
      <c r="E237" s="33"/>
      <c r="F237" s="12"/>
      <c r="G237" s="12"/>
      <c r="H237" s="12"/>
      <c r="I237" s="12"/>
      <c r="J237" s="9"/>
    </row>
    <row r="238" spans="1:10" hidden="1" x14ac:dyDescent="0.25">
      <c r="A238" s="12"/>
      <c r="B238" s="12"/>
      <c r="C238" s="12"/>
      <c r="D238" s="12"/>
      <c r="E238" s="33"/>
      <c r="F238" s="12"/>
      <c r="G238" s="12"/>
      <c r="H238" s="12"/>
      <c r="I238" s="12"/>
      <c r="J238" s="9"/>
    </row>
    <row r="239" spans="1:10" hidden="1" x14ac:dyDescent="0.25">
      <c r="A239" s="12"/>
      <c r="B239" s="12"/>
      <c r="C239" s="12"/>
      <c r="D239" s="12"/>
      <c r="E239" s="33"/>
      <c r="F239" s="12"/>
      <c r="G239" s="12"/>
      <c r="H239" s="12"/>
      <c r="I239" s="12"/>
      <c r="J239" s="9"/>
    </row>
    <row r="240" spans="1:10" hidden="1" x14ac:dyDescent="0.25">
      <c r="A240" s="12"/>
      <c r="B240" s="12"/>
      <c r="C240" s="12"/>
      <c r="D240" s="12"/>
      <c r="E240" s="33"/>
      <c r="F240" s="12"/>
      <c r="G240" s="12"/>
      <c r="H240" s="12"/>
      <c r="I240" s="12"/>
      <c r="J240" s="9"/>
    </row>
    <row r="241" spans="1:10" hidden="1" x14ac:dyDescent="0.25">
      <c r="A241" s="12"/>
      <c r="B241" s="12"/>
      <c r="C241" s="12"/>
      <c r="D241" s="12"/>
      <c r="E241" s="33"/>
      <c r="F241" s="12"/>
      <c r="G241" s="12"/>
      <c r="H241" s="12"/>
      <c r="I241" s="12"/>
      <c r="J241" s="9"/>
    </row>
    <row r="242" spans="1:10" hidden="1" x14ac:dyDescent="0.25">
      <c r="A242" s="12"/>
      <c r="B242" s="12"/>
      <c r="C242" s="12"/>
      <c r="D242" s="12"/>
      <c r="E242" s="33"/>
      <c r="F242" s="12"/>
      <c r="G242" s="12"/>
      <c r="H242" s="12"/>
      <c r="I242" s="12"/>
      <c r="J242" s="9"/>
    </row>
    <row r="243" spans="1:10" hidden="1" x14ac:dyDescent="0.25">
      <c r="A243" s="12"/>
      <c r="B243" s="12"/>
      <c r="C243" s="12"/>
      <c r="D243" s="12"/>
      <c r="E243" s="33"/>
      <c r="F243" s="12"/>
      <c r="G243" s="12"/>
      <c r="H243" s="12"/>
      <c r="I243" s="12"/>
      <c r="J243" s="9"/>
    </row>
    <row r="244" spans="1:10" hidden="1" x14ac:dyDescent="0.25">
      <c r="A244" s="12"/>
      <c r="B244" s="12"/>
      <c r="C244" s="12"/>
      <c r="D244" s="12"/>
      <c r="E244" s="33"/>
      <c r="F244" s="12"/>
      <c r="G244" s="12"/>
      <c r="H244" s="12"/>
      <c r="I244" s="12"/>
      <c r="J244" s="9"/>
    </row>
    <row r="245" spans="1:10" ht="11.25" hidden="1" customHeight="1" x14ac:dyDescent="0.25">
      <c r="A245" s="12"/>
      <c r="B245" s="12"/>
      <c r="C245" s="12"/>
      <c r="D245" s="12"/>
      <c r="E245" s="33"/>
      <c r="F245" s="12"/>
      <c r="G245" s="12"/>
      <c r="H245" s="12"/>
      <c r="I245" s="12"/>
    </row>
    <row r="246" spans="1:10" ht="12.75" hidden="1" customHeight="1" x14ac:dyDescent="0.25">
      <c r="A246" s="12"/>
      <c r="B246" s="12"/>
      <c r="C246" s="12"/>
      <c r="D246" s="12"/>
      <c r="E246" s="33"/>
      <c r="F246" s="12"/>
      <c r="G246" s="12"/>
      <c r="H246" s="12"/>
      <c r="I246" s="12"/>
    </row>
    <row r="247" spans="1:10" ht="2.25" hidden="1" customHeight="1" x14ac:dyDescent="0.25">
      <c r="C247" s="12"/>
      <c r="D247" s="12"/>
      <c r="E247" s="33"/>
      <c r="F247" s="12"/>
    </row>
    <row r="248" spans="1:10" hidden="1" x14ac:dyDescent="0.25">
      <c r="C248" s="12"/>
      <c r="D248" s="12"/>
      <c r="E248" s="12"/>
      <c r="F248" s="12"/>
    </row>
    <row r="249" spans="1:10" hidden="1" x14ac:dyDescent="0.25">
      <c r="C249" s="12"/>
      <c r="D249" s="12"/>
      <c r="E249" s="12"/>
      <c r="F249" s="12"/>
    </row>
    <row r="261" x14ac:dyDescent="0.25"/>
    <row r="262" x14ac:dyDescent="0.25"/>
    <row r="263" x14ac:dyDescent="0.25"/>
    <row r="337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60" x14ac:dyDescent="0.25"/>
    <row r="361" x14ac:dyDescent="0.25"/>
    <row r="362" x14ac:dyDescent="0.25"/>
    <row r="363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</sheetData>
  <mergeCells count="11">
    <mergeCell ref="C5:D5"/>
    <mergeCell ref="C6:D6"/>
    <mergeCell ref="C7:D7"/>
    <mergeCell ref="C8:D8"/>
    <mergeCell ref="C9:D9"/>
    <mergeCell ref="C15:D15"/>
    <mergeCell ref="C10:D10"/>
    <mergeCell ref="C11:D11"/>
    <mergeCell ref="C12:D12"/>
    <mergeCell ref="C13:D13"/>
    <mergeCell ref="C14:D14"/>
  </mergeCells>
  <phoneticPr fontId="0" type="noConversion"/>
  <hyperlinks>
    <hyperlink ref="C4" location="Indice!A1" display="&lt;&lt; VOLVER" xr:uid="{00000000-0004-0000-0700-000000000000}"/>
    <hyperlink ref="C226" location="Indice!A1" display="&lt;&lt; VOLVER" xr:uid="{00000000-0004-0000-0700-000001000000}"/>
  </hyperlinks>
  <printOptions horizontalCentered="1"/>
  <pageMargins left="0.78740157480314965" right="0.78740157480314965" top="0.98425196850393704" bottom="0.98425196850393704" header="0" footer="0"/>
  <pageSetup paperSize="9" scale="68" orientation="portrait" r:id="rId1"/>
  <headerFooter alignWithMargins="0"/>
  <colBreaks count="1" manualBreakCount="1">
    <brk id="9" max="1048575" man="1"/>
  </colBreaks>
  <ignoredErrors>
    <ignoredError sqref="E220:F220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78"/>
  <sheetViews>
    <sheetView showGridLines="0" topLeftCell="B6" zoomScale="89" zoomScaleNormal="89" workbookViewId="0">
      <pane xSplit="2" ySplit="1" topLeftCell="D155" activePane="bottomRight" state="frozen"/>
      <selection activeCell="B6" sqref="B6"/>
      <selection pane="topRight" activeCell="D6" sqref="D6"/>
      <selection pane="bottomLeft" activeCell="B7" sqref="B7"/>
      <selection pane="bottomRight" activeCell="N161" sqref="N161"/>
    </sheetView>
  </sheetViews>
  <sheetFormatPr baseColWidth="10" defaultColWidth="0" defaultRowHeight="12.5" zeroHeight="1" x14ac:dyDescent="0.25"/>
  <cols>
    <col min="1" max="1" width="19" customWidth="1"/>
    <col min="2" max="2" width="18.1796875" customWidth="1"/>
    <col min="3" max="21" width="11.54296875" customWidth="1"/>
    <col min="22" max="16384" width="11.54296875" hidden="1"/>
  </cols>
  <sheetData>
    <row r="1" spans="2:19" x14ac:dyDescent="0.25"/>
    <row r="2" spans="2:19" x14ac:dyDescent="0.25"/>
    <row r="3" spans="2:19" ht="14" x14ac:dyDescent="0.3">
      <c r="B3" s="43" t="s">
        <v>62</v>
      </c>
      <c r="C3" s="18"/>
      <c r="D3" s="1"/>
      <c r="E3" s="31"/>
      <c r="F3" s="1"/>
    </row>
    <row r="4" spans="2:19" ht="14" x14ac:dyDescent="0.3">
      <c r="B4" s="43" t="s">
        <v>63</v>
      </c>
      <c r="C4" s="18"/>
      <c r="D4" s="1"/>
      <c r="E4" s="31"/>
      <c r="F4" s="1"/>
    </row>
    <row r="5" spans="2:19" ht="13" thickBot="1" x14ac:dyDescent="0.3"/>
    <row r="6" spans="2:19" ht="26.5" thickBot="1" x14ac:dyDescent="0.3">
      <c r="B6" s="201" t="s">
        <v>0</v>
      </c>
      <c r="C6" s="202" t="s">
        <v>1</v>
      </c>
      <c r="D6" s="190" t="s">
        <v>51</v>
      </c>
      <c r="E6" s="190" t="s">
        <v>53</v>
      </c>
      <c r="F6" s="190" t="s">
        <v>54</v>
      </c>
      <c r="G6" s="190" t="s">
        <v>55</v>
      </c>
      <c r="H6" s="190" t="s">
        <v>49</v>
      </c>
      <c r="I6" s="190" t="s">
        <v>56</v>
      </c>
      <c r="J6" s="190" t="s">
        <v>52</v>
      </c>
      <c r="K6" s="190" t="s">
        <v>57</v>
      </c>
      <c r="L6" s="190" t="s">
        <v>58</v>
      </c>
      <c r="M6" s="190" t="s">
        <v>50</v>
      </c>
      <c r="N6" s="190" t="s">
        <v>59</v>
      </c>
      <c r="O6" s="190" t="s">
        <v>77</v>
      </c>
      <c r="P6" s="190" t="s">
        <v>80</v>
      </c>
      <c r="Q6" s="190" t="s">
        <v>60</v>
      </c>
      <c r="R6" s="191" t="s">
        <v>61</v>
      </c>
    </row>
    <row r="7" spans="2:19" ht="13" x14ac:dyDescent="0.3">
      <c r="B7" s="192">
        <v>2013</v>
      </c>
      <c r="C7" s="193" t="s">
        <v>2</v>
      </c>
      <c r="D7" s="100">
        <v>818728.53555000015</v>
      </c>
      <c r="E7" s="101">
        <v>667380.93481666653</v>
      </c>
      <c r="F7" s="101">
        <v>883549.08933333354</v>
      </c>
      <c r="G7" s="101">
        <v>4341.3599833333337</v>
      </c>
      <c r="H7" s="101">
        <v>7.9510833333333331</v>
      </c>
      <c r="I7" s="101"/>
      <c r="J7" s="101"/>
      <c r="K7" s="101"/>
      <c r="L7" s="101">
        <v>8620.4456833333315</v>
      </c>
      <c r="M7" s="101">
        <v>371.89239999999995</v>
      </c>
      <c r="N7" s="101">
        <v>1.9323499999999998</v>
      </c>
      <c r="O7" s="101"/>
      <c r="P7" s="101"/>
      <c r="Q7" s="101">
        <v>10628.10423333333</v>
      </c>
      <c r="R7" s="203">
        <f>SUM(D7:Q7)</f>
        <v>2393630.2454333333</v>
      </c>
      <c r="S7" s="103"/>
    </row>
    <row r="8" spans="2:19" ht="13" x14ac:dyDescent="0.3">
      <c r="B8" s="194"/>
      <c r="C8" s="195" t="s">
        <v>3</v>
      </c>
      <c r="D8" s="102">
        <v>705283.72873333376</v>
      </c>
      <c r="E8" s="103">
        <v>610966.24228333356</v>
      </c>
      <c r="F8" s="103">
        <v>786011.35403333372</v>
      </c>
      <c r="G8" s="103">
        <v>4078.7724333333331</v>
      </c>
      <c r="H8" s="103">
        <v>12.968316666666666</v>
      </c>
      <c r="I8" s="103"/>
      <c r="J8" s="103"/>
      <c r="K8" s="103"/>
      <c r="L8" s="103">
        <v>7435.5327166666666</v>
      </c>
      <c r="M8" s="103">
        <v>355.3371833333332</v>
      </c>
      <c r="N8" s="103">
        <v>2.5873166666666663</v>
      </c>
      <c r="O8" s="103"/>
      <c r="P8" s="103"/>
      <c r="Q8" s="103">
        <v>9184.9303833333361</v>
      </c>
      <c r="R8" s="203">
        <f t="shared" ref="R8:R39" si="0">SUM(D8:Q8)</f>
        <v>2123331.4534000019</v>
      </c>
      <c r="S8" s="103"/>
    </row>
    <row r="9" spans="2:19" ht="13" x14ac:dyDescent="0.3">
      <c r="B9" s="194"/>
      <c r="C9" s="195" t="s">
        <v>4</v>
      </c>
      <c r="D9" s="102">
        <v>793723.4271666666</v>
      </c>
      <c r="E9" s="103">
        <v>670917.42803333327</v>
      </c>
      <c r="F9" s="103">
        <v>886687.44748333341</v>
      </c>
      <c r="G9" s="103">
        <v>4660.6206833333335</v>
      </c>
      <c r="H9" s="103">
        <v>19.190083333333334</v>
      </c>
      <c r="I9" s="103"/>
      <c r="J9" s="103"/>
      <c r="K9" s="103"/>
      <c r="L9" s="103">
        <v>8133.5985833333343</v>
      </c>
      <c r="M9" s="103">
        <v>393.48223333333351</v>
      </c>
      <c r="N9" s="103">
        <v>2.4144000000000001</v>
      </c>
      <c r="O9" s="103"/>
      <c r="P9" s="103"/>
      <c r="Q9" s="103">
        <v>10065.423916666672</v>
      </c>
      <c r="R9" s="203">
        <f t="shared" si="0"/>
        <v>2374603.0325833336</v>
      </c>
      <c r="S9" s="103"/>
    </row>
    <row r="10" spans="2:19" ht="13" x14ac:dyDescent="0.3">
      <c r="B10" s="196"/>
      <c r="C10" s="195" t="s">
        <v>5</v>
      </c>
      <c r="D10" s="102">
        <v>777165.75725000037</v>
      </c>
      <c r="E10" s="103">
        <v>615670.79778333311</v>
      </c>
      <c r="F10" s="103">
        <v>877004.09146666666</v>
      </c>
      <c r="G10" s="103">
        <v>4965.4570000000003</v>
      </c>
      <c r="H10" s="103">
        <v>22.634866666666657</v>
      </c>
      <c r="I10" s="103"/>
      <c r="J10" s="103"/>
      <c r="K10" s="103"/>
      <c r="L10" s="103">
        <v>7911.320333333334</v>
      </c>
      <c r="M10" s="103">
        <v>434.10646666666662</v>
      </c>
      <c r="N10" s="103">
        <v>1.8650166666666665</v>
      </c>
      <c r="O10" s="103"/>
      <c r="P10" s="103"/>
      <c r="Q10" s="103">
        <v>11322.666366666663</v>
      </c>
      <c r="R10" s="203">
        <f t="shared" si="0"/>
        <v>2294498.69655</v>
      </c>
      <c r="S10" s="103"/>
    </row>
    <row r="11" spans="2:19" ht="13" x14ac:dyDescent="0.3">
      <c r="B11" s="194"/>
      <c r="C11" s="195" t="s">
        <v>6</v>
      </c>
      <c r="D11" s="102">
        <v>785925.42348333343</v>
      </c>
      <c r="E11" s="103">
        <v>600117.72945000022</v>
      </c>
      <c r="F11" s="103">
        <v>878975.35556666646</v>
      </c>
      <c r="G11" s="103">
        <v>5346.3849333333337</v>
      </c>
      <c r="H11" s="103">
        <v>24.289133333333332</v>
      </c>
      <c r="I11" s="103"/>
      <c r="J11" s="103"/>
      <c r="K11" s="103"/>
      <c r="L11" s="103">
        <v>7817.515800000001</v>
      </c>
      <c r="M11" s="103">
        <v>452.19671666666665</v>
      </c>
      <c r="N11" s="103">
        <v>1.8650166666666665</v>
      </c>
      <c r="O11" s="103"/>
      <c r="P11" s="103"/>
      <c r="Q11" s="103">
        <v>13374.509583333331</v>
      </c>
      <c r="R11" s="203">
        <f t="shared" si="0"/>
        <v>2292035.2696833336</v>
      </c>
      <c r="S11" s="103"/>
    </row>
    <row r="12" spans="2:19" ht="13" x14ac:dyDescent="0.3">
      <c r="B12" s="194"/>
      <c r="C12" s="195" t="s">
        <v>7</v>
      </c>
      <c r="D12" s="102">
        <v>753910.0559833335</v>
      </c>
      <c r="E12" s="103">
        <v>571042.02705000003</v>
      </c>
      <c r="F12" s="103">
        <v>844637.37631666649</v>
      </c>
      <c r="G12" s="103">
        <v>5347.1001166666656</v>
      </c>
      <c r="H12" s="103">
        <v>29.290416666666665</v>
      </c>
      <c r="I12" s="103"/>
      <c r="J12" s="103"/>
      <c r="K12" s="103"/>
      <c r="L12" s="103">
        <v>7645.3060833333329</v>
      </c>
      <c r="M12" s="103">
        <v>468.60775000000018</v>
      </c>
      <c r="N12" s="103">
        <v>3.2666833333333338</v>
      </c>
      <c r="O12" s="103"/>
      <c r="P12" s="103"/>
      <c r="Q12" s="103">
        <v>14165.130099999998</v>
      </c>
      <c r="R12" s="203">
        <f t="shared" si="0"/>
        <v>2197248.1605000007</v>
      </c>
      <c r="S12" s="103"/>
    </row>
    <row r="13" spans="2:19" ht="13" x14ac:dyDescent="0.3">
      <c r="B13" s="194"/>
      <c r="C13" s="195" t="s">
        <v>8</v>
      </c>
      <c r="D13" s="102">
        <v>775085.31083333318</v>
      </c>
      <c r="E13" s="103">
        <v>578314.22703333339</v>
      </c>
      <c r="F13" s="103">
        <v>875561.59118333366</v>
      </c>
      <c r="G13" s="103">
        <v>5955.8230166666672</v>
      </c>
      <c r="H13" s="103">
        <v>36.939266666666668</v>
      </c>
      <c r="I13" s="103">
        <v>1.5017333333333334</v>
      </c>
      <c r="J13" s="103"/>
      <c r="K13" s="103"/>
      <c r="L13" s="103">
        <v>7841.3215999999993</v>
      </c>
      <c r="M13" s="103">
        <v>537.08274999999992</v>
      </c>
      <c r="N13" s="103">
        <v>3.3363333333333336</v>
      </c>
      <c r="O13" s="103"/>
      <c r="P13" s="103"/>
      <c r="Q13" s="103">
        <v>15340.020833333327</v>
      </c>
      <c r="R13" s="203">
        <f t="shared" si="0"/>
        <v>2258677.154583334</v>
      </c>
      <c r="S13" s="103"/>
    </row>
    <row r="14" spans="2:19" ht="13" x14ac:dyDescent="0.3">
      <c r="B14" s="194"/>
      <c r="C14" s="195" t="s">
        <v>9</v>
      </c>
      <c r="D14" s="102">
        <v>785815.40646666649</v>
      </c>
      <c r="E14" s="103">
        <v>564842.84716666664</v>
      </c>
      <c r="F14" s="103">
        <v>886629.29246666643</v>
      </c>
      <c r="G14" s="103">
        <v>6392.9212999999991</v>
      </c>
      <c r="H14" s="103">
        <v>46.697183333333335</v>
      </c>
      <c r="I14" s="103">
        <v>30.958266666666667</v>
      </c>
      <c r="J14" s="103"/>
      <c r="K14" s="103"/>
      <c r="L14" s="103">
        <v>7918.0586333333358</v>
      </c>
      <c r="M14" s="103">
        <v>559.02443333333349</v>
      </c>
      <c r="N14" s="103">
        <v>3.26295</v>
      </c>
      <c r="O14" s="103"/>
      <c r="P14" s="103"/>
      <c r="Q14" s="103">
        <v>15840.403583333336</v>
      </c>
      <c r="R14" s="203">
        <f t="shared" si="0"/>
        <v>2268078.8724499997</v>
      </c>
      <c r="S14" s="103"/>
    </row>
    <row r="15" spans="2:19" ht="13" x14ac:dyDescent="0.3">
      <c r="B15" s="194"/>
      <c r="C15" s="195" t="s">
        <v>10</v>
      </c>
      <c r="D15" s="102">
        <v>715953.93580000033</v>
      </c>
      <c r="E15" s="103">
        <v>520828.76383333339</v>
      </c>
      <c r="F15" s="103">
        <v>823505.20838333364</v>
      </c>
      <c r="G15" s="103">
        <v>6571.2221000000018</v>
      </c>
      <c r="H15" s="103">
        <v>52.995750000000015</v>
      </c>
      <c r="I15" s="103">
        <v>71.991299999999995</v>
      </c>
      <c r="J15" s="103"/>
      <c r="K15" s="103"/>
      <c r="L15" s="103">
        <v>7402.0297166666669</v>
      </c>
      <c r="M15" s="103">
        <v>534.16356666666684</v>
      </c>
      <c r="N15" s="103">
        <v>3.2666833333333338</v>
      </c>
      <c r="O15" s="103"/>
      <c r="P15" s="103"/>
      <c r="Q15" s="103">
        <v>15440.140066666663</v>
      </c>
      <c r="R15" s="203">
        <f t="shared" si="0"/>
        <v>2090363.7172000008</v>
      </c>
      <c r="S15" s="103"/>
    </row>
    <row r="16" spans="2:19" ht="13" x14ac:dyDescent="0.3">
      <c r="B16" s="194"/>
      <c r="C16" s="195" t="s">
        <v>11</v>
      </c>
      <c r="D16" s="102">
        <v>773015.68799999997</v>
      </c>
      <c r="E16" s="103">
        <v>557030.9189666668</v>
      </c>
      <c r="F16" s="103">
        <v>902987.96593333327</v>
      </c>
      <c r="G16" s="103">
        <v>7434.3346999999985</v>
      </c>
      <c r="H16" s="103">
        <v>32.999216666666662</v>
      </c>
      <c r="I16" s="103">
        <v>190.71869999999998</v>
      </c>
      <c r="J16" s="103"/>
      <c r="K16" s="103"/>
      <c r="L16" s="103">
        <v>7803.4880166666671</v>
      </c>
      <c r="M16" s="103">
        <v>678.65770000000009</v>
      </c>
      <c r="N16" s="103">
        <v>17.594016666666665</v>
      </c>
      <c r="O16" s="103"/>
      <c r="P16" s="103"/>
      <c r="Q16" s="103">
        <v>16984.362850000001</v>
      </c>
      <c r="R16" s="203">
        <f t="shared" si="0"/>
        <v>2266176.7280999999</v>
      </c>
      <c r="S16" s="103"/>
    </row>
    <row r="17" spans="2:19" ht="13" x14ac:dyDescent="0.3">
      <c r="B17" s="194"/>
      <c r="C17" s="195" t="s">
        <v>12</v>
      </c>
      <c r="D17" s="102">
        <v>737797.62286666641</v>
      </c>
      <c r="E17" s="103">
        <v>525266.72583333333</v>
      </c>
      <c r="F17" s="103">
        <v>867107.72746666626</v>
      </c>
      <c r="G17" s="103">
        <v>7337.0655166666675</v>
      </c>
      <c r="H17" s="103">
        <v>85.94941666666665</v>
      </c>
      <c r="I17" s="103">
        <v>281.15820000000008</v>
      </c>
      <c r="J17" s="103"/>
      <c r="K17" s="103"/>
      <c r="L17" s="103">
        <v>7175.9456166666678</v>
      </c>
      <c r="M17" s="103">
        <v>700.21839999999986</v>
      </c>
      <c r="N17" s="103">
        <v>20.13035</v>
      </c>
      <c r="O17" s="103"/>
      <c r="P17" s="103"/>
      <c r="Q17" s="103">
        <v>16341.098500000004</v>
      </c>
      <c r="R17" s="203">
        <f t="shared" si="0"/>
        <v>2162113.6421666662</v>
      </c>
      <c r="S17" s="103"/>
    </row>
    <row r="18" spans="2:19" ht="13.5" thickBot="1" x14ac:dyDescent="0.35">
      <c r="B18" s="194"/>
      <c r="C18" s="195" t="s">
        <v>13</v>
      </c>
      <c r="D18" s="104">
        <v>776522.64763333346</v>
      </c>
      <c r="E18" s="105">
        <v>535202.06398333341</v>
      </c>
      <c r="F18" s="105">
        <v>908173.14959999954</v>
      </c>
      <c r="G18" s="105">
        <v>8039.2327666666652</v>
      </c>
      <c r="H18" s="105">
        <v>65.686933333333329</v>
      </c>
      <c r="I18" s="105">
        <v>1310.1976333333334</v>
      </c>
      <c r="J18" s="105"/>
      <c r="K18" s="105"/>
      <c r="L18" s="105">
        <v>7423.120883333333</v>
      </c>
      <c r="M18" s="105">
        <v>773.79573333333326</v>
      </c>
      <c r="N18" s="105">
        <v>20.667516666666668</v>
      </c>
      <c r="O18" s="105"/>
      <c r="P18" s="105"/>
      <c r="Q18" s="105">
        <v>17406.319983333338</v>
      </c>
      <c r="R18" s="204">
        <f t="shared" si="0"/>
        <v>2254936.882666667</v>
      </c>
      <c r="S18" s="103"/>
    </row>
    <row r="19" spans="2:19" ht="13" x14ac:dyDescent="0.3">
      <c r="B19" s="192">
        <v>2014</v>
      </c>
      <c r="C19" s="193" t="s">
        <v>2</v>
      </c>
      <c r="D19" s="100">
        <v>744746.11131666705</v>
      </c>
      <c r="E19" s="101">
        <v>507051.16308333341</v>
      </c>
      <c r="F19" s="101">
        <v>883103.59520000033</v>
      </c>
      <c r="G19" s="101">
        <v>7713.9992166666671</v>
      </c>
      <c r="H19" s="101">
        <v>596.47240000000045</v>
      </c>
      <c r="I19" s="101">
        <v>1465.4934166666671</v>
      </c>
      <c r="J19" s="101"/>
      <c r="K19" s="101"/>
      <c r="L19" s="101">
        <v>7445.1747833333329</v>
      </c>
      <c r="M19" s="101">
        <v>786.80606666666654</v>
      </c>
      <c r="N19" s="101">
        <v>8.6835333333333331</v>
      </c>
      <c r="O19" s="101"/>
      <c r="P19" s="101"/>
      <c r="Q19" s="101">
        <v>16830.106916666671</v>
      </c>
      <c r="R19" s="205">
        <f t="shared" si="0"/>
        <v>2169747.6059333333</v>
      </c>
      <c r="S19" s="103"/>
    </row>
    <row r="20" spans="2:19" ht="13" x14ac:dyDescent="0.3">
      <c r="B20" s="194"/>
      <c r="C20" s="195" t="s">
        <v>3</v>
      </c>
      <c r="D20" s="102">
        <v>648963.92556666653</v>
      </c>
      <c r="E20" s="103">
        <v>440720.20323333342</v>
      </c>
      <c r="F20" s="103">
        <v>778067.05343333341</v>
      </c>
      <c r="G20" s="103">
        <v>6912.9461000000001</v>
      </c>
      <c r="H20" s="103">
        <v>156.20901666666668</v>
      </c>
      <c r="I20" s="103">
        <v>1151.8779000000002</v>
      </c>
      <c r="J20" s="103"/>
      <c r="K20" s="103"/>
      <c r="L20" s="103">
        <v>6821.2032500000005</v>
      </c>
      <c r="M20" s="103">
        <v>722.59869999999967</v>
      </c>
      <c r="N20" s="103">
        <v>4.6881666666666675</v>
      </c>
      <c r="O20" s="103"/>
      <c r="P20" s="103"/>
      <c r="Q20" s="103">
        <v>15412.330883333323</v>
      </c>
      <c r="R20" s="203">
        <f t="shared" si="0"/>
        <v>1898933.0362500004</v>
      </c>
      <c r="S20" s="103"/>
    </row>
    <row r="21" spans="2:19" ht="13" x14ac:dyDescent="0.3">
      <c r="B21" s="194"/>
      <c r="C21" s="195" t="s">
        <v>4</v>
      </c>
      <c r="D21" s="102">
        <v>740941.30053333344</v>
      </c>
      <c r="E21" s="103">
        <v>498899.43181666656</v>
      </c>
      <c r="F21" s="103">
        <v>888508.04046666669</v>
      </c>
      <c r="G21" s="103">
        <v>8048.1450666666678</v>
      </c>
      <c r="H21" s="103">
        <v>168.90351666666666</v>
      </c>
      <c r="I21" s="103">
        <v>1301.0695833333332</v>
      </c>
      <c r="J21" s="103"/>
      <c r="K21" s="103"/>
      <c r="L21" s="103">
        <v>8661.5073499999999</v>
      </c>
      <c r="M21" s="103">
        <v>843.3964166666666</v>
      </c>
      <c r="N21" s="103">
        <v>4.7032999999999996</v>
      </c>
      <c r="O21" s="103"/>
      <c r="P21" s="103"/>
      <c r="Q21" s="103">
        <v>17269.405483333318</v>
      </c>
      <c r="R21" s="203">
        <f t="shared" si="0"/>
        <v>2164645.9035333334</v>
      </c>
      <c r="S21" s="103"/>
    </row>
    <row r="22" spans="2:19" ht="13" x14ac:dyDescent="0.3">
      <c r="B22" s="194"/>
      <c r="C22" s="195" t="s">
        <v>5</v>
      </c>
      <c r="D22" s="102">
        <v>703268.50173333334</v>
      </c>
      <c r="E22" s="103">
        <v>472476.39284999995</v>
      </c>
      <c r="F22" s="103">
        <v>854700.00876666687</v>
      </c>
      <c r="G22" s="103">
        <v>7694.5579833333377</v>
      </c>
      <c r="H22" s="103">
        <v>155.12903333333333</v>
      </c>
      <c r="I22" s="103">
        <v>1269.0735166666668</v>
      </c>
      <c r="J22" s="103">
        <v>98.757999999999996</v>
      </c>
      <c r="K22" s="103"/>
      <c r="L22" s="103">
        <v>9085.6994499999983</v>
      </c>
      <c r="M22" s="103">
        <v>841.55805000000009</v>
      </c>
      <c r="N22" s="103">
        <v>4.9149666666666665</v>
      </c>
      <c r="O22" s="103"/>
      <c r="P22" s="103"/>
      <c r="Q22" s="103">
        <v>18078.30106666666</v>
      </c>
      <c r="R22" s="203">
        <f t="shared" si="0"/>
        <v>2067672.8954166668</v>
      </c>
      <c r="S22" s="103"/>
    </row>
    <row r="23" spans="2:19" ht="13" x14ac:dyDescent="0.3">
      <c r="B23" s="194"/>
      <c r="C23" s="195" t="s">
        <v>6</v>
      </c>
      <c r="D23" s="102">
        <v>698270.17843333341</v>
      </c>
      <c r="E23" s="103">
        <v>471656.14704999997</v>
      </c>
      <c r="F23" s="103">
        <v>838713.31375000009</v>
      </c>
      <c r="G23" s="103">
        <v>7850.2833666666666</v>
      </c>
      <c r="H23" s="103">
        <v>179.49828333333329</v>
      </c>
      <c r="I23" s="103">
        <v>1322.3337333333336</v>
      </c>
      <c r="J23" s="103">
        <v>94.227000000000004</v>
      </c>
      <c r="K23" s="103"/>
      <c r="L23" s="103">
        <v>9858.8594333333331</v>
      </c>
      <c r="M23" s="103">
        <v>832.15576666666675</v>
      </c>
      <c r="N23" s="103">
        <v>4.0766333333333336</v>
      </c>
      <c r="O23" s="103"/>
      <c r="P23" s="103"/>
      <c r="Q23" s="103">
        <v>18327.577683333337</v>
      </c>
      <c r="R23" s="203">
        <f t="shared" si="0"/>
        <v>2047108.6511333333</v>
      </c>
      <c r="S23" s="103"/>
    </row>
    <row r="24" spans="2:19" ht="13" x14ac:dyDescent="0.3">
      <c r="B24" s="194"/>
      <c r="C24" s="195" t="s">
        <v>7</v>
      </c>
      <c r="D24" s="102">
        <v>663709.75114999991</v>
      </c>
      <c r="E24" s="103">
        <v>449343.09621666669</v>
      </c>
      <c r="F24" s="103">
        <v>798059.76958333317</v>
      </c>
      <c r="G24" s="103">
        <v>7321.5152666666672</v>
      </c>
      <c r="H24" s="103">
        <v>193.58116666666658</v>
      </c>
      <c r="I24" s="103">
        <v>1848.2509333333335</v>
      </c>
      <c r="J24" s="103">
        <v>86.905000000000001</v>
      </c>
      <c r="K24" s="103"/>
      <c r="L24" s="103">
        <v>10208.370183333333</v>
      </c>
      <c r="M24" s="103">
        <v>817.06918333333329</v>
      </c>
      <c r="N24" s="103">
        <v>3.8616999999999999</v>
      </c>
      <c r="O24" s="103"/>
      <c r="P24" s="103"/>
      <c r="Q24" s="103">
        <v>17596.256866666659</v>
      </c>
      <c r="R24" s="203">
        <f t="shared" si="0"/>
        <v>1949188.4272499997</v>
      </c>
      <c r="S24" s="103"/>
    </row>
    <row r="25" spans="2:19" ht="13" x14ac:dyDescent="0.3">
      <c r="B25" s="194"/>
      <c r="C25" s="195" t="s">
        <v>8</v>
      </c>
      <c r="D25" s="102">
        <v>690698.82550000004</v>
      </c>
      <c r="E25" s="103">
        <v>452842.23773333331</v>
      </c>
      <c r="F25" s="103">
        <v>832848.15543333325</v>
      </c>
      <c r="G25" s="103">
        <v>7743.095933333334</v>
      </c>
      <c r="H25" s="103">
        <v>196.3583666666666</v>
      </c>
      <c r="I25" s="103">
        <v>1378.4987666666666</v>
      </c>
      <c r="J25" s="103">
        <v>106.92100000000001</v>
      </c>
      <c r="K25" s="103"/>
      <c r="L25" s="103">
        <v>11948.307016666662</v>
      </c>
      <c r="M25" s="103">
        <v>854.19206666666628</v>
      </c>
      <c r="N25" s="103">
        <v>1.5067166666666667</v>
      </c>
      <c r="O25" s="103"/>
      <c r="P25" s="103"/>
      <c r="Q25" s="103">
        <v>18562.388449999991</v>
      </c>
      <c r="R25" s="203">
        <f t="shared" si="0"/>
        <v>2017180.4869833335</v>
      </c>
      <c r="S25" s="103"/>
    </row>
    <row r="26" spans="2:19" ht="13" x14ac:dyDescent="0.3">
      <c r="B26" s="194"/>
      <c r="C26" s="195" t="s">
        <v>9</v>
      </c>
      <c r="D26" s="102">
        <v>705117.82170000032</v>
      </c>
      <c r="E26" s="103">
        <v>453338.25520000001</v>
      </c>
      <c r="F26" s="103">
        <v>847678.34831666679</v>
      </c>
      <c r="G26" s="103">
        <v>8874.9350166666663</v>
      </c>
      <c r="H26" s="103">
        <v>233.33266666666663</v>
      </c>
      <c r="I26" s="103">
        <v>1429.4265999999996</v>
      </c>
      <c r="J26" s="103">
        <v>114.843</v>
      </c>
      <c r="K26" s="103"/>
      <c r="L26" s="103">
        <v>13265.189166666669</v>
      </c>
      <c r="M26" s="103">
        <v>870.7636</v>
      </c>
      <c r="N26" s="103"/>
      <c r="O26" s="103"/>
      <c r="P26" s="103"/>
      <c r="Q26" s="103">
        <v>19350.184216666657</v>
      </c>
      <c r="R26" s="203">
        <f t="shared" si="0"/>
        <v>2050273.0994833338</v>
      </c>
      <c r="S26" s="103"/>
    </row>
    <row r="27" spans="2:19" ht="13" x14ac:dyDescent="0.3">
      <c r="B27" s="194"/>
      <c r="C27" s="195" t="s">
        <v>10</v>
      </c>
      <c r="D27" s="102">
        <v>676117.78246666701</v>
      </c>
      <c r="E27" s="103">
        <v>426406.01938333333</v>
      </c>
      <c r="F27" s="103">
        <v>808190.25278333318</v>
      </c>
      <c r="G27" s="103">
        <v>7899.7526833333341</v>
      </c>
      <c r="H27" s="103">
        <v>300.93461666666667</v>
      </c>
      <c r="I27" s="103">
        <v>1447.9006833333335</v>
      </c>
      <c r="J27" s="103">
        <v>114.761</v>
      </c>
      <c r="K27" s="103"/>
      <c r="L27" s="103">
        <v>13186.300416666663</v>
      </c>
      <c r="M27" s="103">
        <v>840.35368333333349</v>
      </c>
      <c r="N27" s="103"/>
      <c r="O27" s="103"/>
      <c r="P27" s="103"/>
      <c r="Q27" s="103">
        <v>18500.873900000013</v>
      </c>
      <c r="R27" s="203">
        <f t="shared" si="0"/>
        <v>1953004.931616667</v>
      </c>
      <c r="S27" s="103"/>
    </row>
    <row r="28" spans="2:19" ht="13" x14ac:dyDescent="0.3">
      <c r="B28" s="194"/>
      <c r="C28" s="195" t="s">
        <v>11</v>
      </c>
      <c r="D28" s="102">
        <v>721202.92796666676</v>
      </c>
      <c r="E28" s="103">
        <v>445170.12316666666</v>
      </c>
      <c r="F28" s="103">
        <v>861065.04821666621</v>
      </c>
      <c r="G28" s="103">
        <v>9714.1778499999982</v>
      </c>
      <c r="H28" s="103">
        <v>392.61951666666658</v>
      </c>
      <c r="I28" s="103">
        <v>3413.1859666666664</v>
      </c>
      <c r="J28" s="103">
        <v>106.167</v>
      </c>
      <c r="K28" s="103"/>
      <c r="L28" s="103">
        <v>14776.913483333332</v>
      </c>
      <c r="M28" s="103">
        <v>933.45703333333336</v>
      </c>
      <c r="N28" s="103"/>
      <c r="O28" s="103"/>
      <c r="P28" s="103"/>
      <c r="Q28" s="103">
        <v>20173.295633333331</v>
      </c>
      <c r="R28" s="203">
        <f t="shared" si="0"/>
        <v>2076947.915833333</v>
      </c>
      <c r="S28" s="103"/>
    </row>
    <row r="29" spans="2:19" ht="13" x14ac:dyDescent="0.3">
      <c r="B29" s="194"/>
      <c r="C29" s="195" t="s">
        <v>12</v>
      </c>
      <c r="D29" s="102">
        <v>688825.21995000006</v>
      </c>
      <c r="E29" s="103">
        <v>417591.80093333335</v>
      </c>
      <c r="F29" s="103">
        <v>825256.6609500004</v>
      </c>
      <c r="G29" s="103">
        <v>9954.3598000000002</v>
      </c>
      <c r="H29" s="103">
        <v>410.22015000000005</v>
      </c>
      <c r="I29" s="103">
        <v>3619.3751000000016</v>
      </c>
      <c r="J29" s="103">
        <v>86.346999999999994</v>
      </c>
      <c r="K29" s="103"/>
      <c r="L29" s="103">
        <v>14936.835633333332</v>
      </c>
      <c r="M29" s="103">
        <v>893.70456666666678</v>
      </c>
      <c r="N29" s="103"/>
      <c r="O29" s="103"/>
      <c r="P29" s="103"/>
      <c r="Q29" s="103">
        <v>19010.519916666675</v>
      </c>
      <c r="R29" s="203">
        <f t="shared" si="0"/>
        <v>1980585.0440000005</v>
      </c>
      <c r="S29" s="103"/>
    </row>
    <row r="30" spans="2:19" ht="13.5" thickBot="1" x14ac:dyDescent="0.35">
      <c r="B30" s="194"/>
      <c r="C30" s="195" t="s">
        <v>13</v>
      </c>
      <c r="D30" s="104">
        <v>716164.29001666687</v>
      </c>
      <c r="E30" s="105">
        <v>439968.99640000006</v>
      </c>
      <c r="F30" s="105">
        <v>868195.91356666735</v>
      </c>
      <c r="G30" s="105">
        <v>11316.834883333331</v>
      </c>
      <c r="H30" s="105">
        <v>464.32378333333338</v>
      </c>
      <c r="I30" s="105">
        <v>4155.8342333333321</v>
      </c>
      <c r="J30" s="105">
        <v>94.828999999999994</v>
      </c>
      <c r="K30" s="105"/>
      <c r="L30" s="105">
        <v>16344.519600000005</v>
      </c>
      <c r="M30" s="105">
        <v>940.92620000000022</v>
      </c>
      <c r="N30" s="105"/>
      <c r="O30" s="105"/>
      <c r="P30" s="105"/>
      <c r="Q30" s="105">
        <v>19814.80829999999</v>
      </c>
      <c r="R30" s="204">
        <f t="shared" si="0"/>
        <v>2077461.2759833345</v>
      </c>
      <c r="S30" s="103"/>
    </row>
    <row r="31" spans="2:19" ht="13" x14ac:dyDescent="0.3">
      <c r="B31" s="192">
        <v>2015</v>
      </c>
      <c r="C31" s="197" t="s">
        <v>2</v>
      </c>
      <c r="D31" s="100">
        <v>692136.71118333354</v>
      </c>
      <c r="E31" s="101">
        <v>431779.71931666671</v>
      </c>
      <c r="F31" s="101">
        <v>838167.10218333337</v>
      </c>
      <c r="G31" s="101">
        <v>10807.619616666669</v>
      </c>
      <c r="H31" s="101">
        <v>120.7756</v>
      </c>
      <c r="I31" s="101">
        <v>4071.2070166666667</v>
      </c>
      <c r="J31" s="101">
        <v>99.542000000000002</v>
      </c>
      <c r="K31" s="101"/>
      <c r="L31" s="101">
        <v>16661.338583333334</v>
      </c>
      <c r="M31" s="101">
        <v>920.18056666666632</v>
      </c>
      <c r="N31" s="101"/>
      <c r="O31" s="101"/>
      <c r="P31" s="101"/>
      <c r="Q31" s="101">
        <v>19061.356166666676</v>
      </c>
      <c r="R31" s="205">
        <f t="shared" si="0"/>
        <v>2013825.5522333335</v>
      </c>
      <c r="S31" s="103"/>
    </row>
    <row r="32" spans="2:19" ht="13" x14ac:dyDescent="0.3">
      <c r="B32" s="194"/>
      <c r="C32" s="198" t="s">
        <v>3</v>
      </c>
      <c r="D32" s="102">
        <v>615912.6209166667</v>
      </c>
      <c r="E32" s="103">
        <v>391386.84973333322</v>
      </c>
      <c r="F32" s="103">
        <v>740822.75000000035</v>
      </c>
      <c r="G32" s="103">
        <v>10048.490000000002</v>
      </c>
      <c r="H32" s="103">
        <v>123.49378333333338</v>
      </c>
      <c r="I32" s="103">
        <v>3798.9483333333324</v>
      </c>
      <c r="J32" s="103">
        <v>83.429000000000002</v>
      </c>
      <c r="K32" s="103"/>
      <c r="L32" s="103">
        <v>15441.14441666667</v>
      </c>
      <c r="M32" s="103">
        <v>853.89954999999986</v>
      </c>
      <c r="N32" s="103"/>
      <c r="O32" s="103"/>
      <c r="P32" s="103"/>
      <c r="Q32" s="103">
        <v>17006.996183333322</v>
      </c>
      <c r="R32" s="203">
        <f t="shared" si="0"/>
        <v>1795478.6219166666</v>
      </c>
      <c r="S32" s="103"/>
    </row>
    <row r="33" spans="2:19" ht="13" x14ac:dyDescent="0.3">
      <c r="B33" s="194"/>
      <c r="C33" s="198" t="s">
        <v>4</v>
      </c>
      <c r="D33" s="102">
        <v>727053.20346666756</v>
      </c>
      <c r="E33" s="103">
        <v>456916.50748333323</v>
      </c>
      <c r="F33" s="103">
        <v>876543.1801666664</v>
      </c>
      <c r="G33" s="103">
        <v>11609.173783333334</v>
      </c>
      <c r="H33" s="103">
        <v>114.71633333333334</v>
      </c>
      <c r="I33" s="103">
        <v>4513.6868333333314</v>
      </c>
      <c r="J33" s="103">
        <v>87.1</v>
      </c>
      <c r="K33" s="103"/>
      <c r="L33" s="103">
        <v>18882.645133333332</v>
      </c>
      <c r="M33" s="103">
        <v>1030.2979499999999</v>
      </c>
      <c r="N33" s="103"/>
      <c r="O33" s="103"/>
      <c r="P33" s="103"/>
      <c r="Q33" s="103">
        <v>20135.25423333334</v>
      </c>
      <c r="R33" s="203">
        <f t="shared" si="0"/>
        <v>2116885.7653833339</v>
      </c>
      <c r="S33" s="103"/>
    </row>
    <row r="34" spans="2:19" ht="13" x14ac:dyDescent="0.3">
      <c r="B34" s="194"/>
      <c r="C34" s="198" t="s">
        <v>5</v>
      </c>
      <c r="D34" s="102">
        <v>670033.67283333326</v>
      </c>
      <c r="E34" s="103">
        <v>428690.33651666663</v>
      </c>
      <c r="F34" s="103">
        <v>820247.83858333284</v>
      </c>
      <c r="G34" s="103">
        <v>10988.311149999998</v>
      </c>
      <c r="H34" s="103">
        <v>277.68990000000002</v>
      </c>
      <c r="I34" s="103">
        <v>4032.9970999999996</v>
      </c>
      <c r="J34" s="103">
        <v>80.572999999999993</v>
      </c>
      <c r="K34" s="103"/>
      <c r="L34" s="103">
        <v>18197.834483333336</v>
      </c>
      <c r="M34" s="103">
        <v>994.35748333333322</v>
      </c>
      <c r="N34" s="103"/>
      <c r="O34" s="103"/>
      <c r="P34" s="103"/>
      <c r="Q34" s="103">
        <v>19193.818533333335</v>
      </c>
      <c r="R34" s="203">
        <f t="shared" si="0"/>
        <v>1972737.4295833332</v>
      </c>
      <c r="S34" s="103"/>
    </row>
    <row r="35" spans="2:19" ht="13" x14ac:dyDescent="0.3">
      <c r="B35" s="194"/>
      <c r="C35" s="198" t="s">
        <v>6</v>
      </c>
      <c r="D35" s="102">
        <v>650278.2588999999</v>
      </c>
      <c r="E35" s="103">
        <v>422659.54438333324</v>
      </c>
      <c r="F35" s="103">
        <v>795617.43530000013</v>
      </c>
      <c r="G35" s="103">
        <v>11089.682816666666</v>
      </c>
      <c r="H35" s="103">
        <v>276.38646666666654</v>
      </c>
      <c r="I35" s="103">
        <v>4000.773549999999</v>
      </c>
      <c r="J35" s="103">
        <v>72.808000000000007</v>
      </c>
      <c r="K35" s="103"/>
      <c r="L35" s="103">
        <v>18371.444416666665</v>
      </c>
      <c r="M35" s="103">
        <v>966.83650000000023</v>
      </c>
      <c r="N35" s="103"/>
      <c r="O35" s="103"/>
      <c r="P35" s="103"/>
      <c r="Q35" s="103">
        <v>19622.36828333333</v>
      </c>
      <c r="R35" s="203">
        <f t="shared" si="0"/>
        <v>1922955.5386166663</v>
      </c>
      <c r="S35" s="103"/>
    </row>
    <row r="36" spans="2:19" ht="13" x14ac:dyDescent="0.3">
      <c r="B36" s="194"/>
      <c r="C36" s="198" t="s">
        <v>7</v>
      </c>
      <c r="D36" s="102">
        <v>637439.03979999991</v>
      </c>
      <c r="E36" s="103">
        <v>411999.92228333332</v>
      </c>
      <c r="F36" s="103">
        <v>786281.06491666671</v>
      </c>
      <c r="G36" s="103">
        <v>11062.839116666664</v>
      </c>
      <c r="H36" s="103">
        <v>270.10501666666664</v>
      </c>
      <c r="I36" s="103">
        <v>3018.2269833333316</v>
      </c>
      <c r="J36" s="103">
        <v>66.561000000000007</v>
      </c>
      <c r="K36" s="103"/>
      <c r="L36" s="103">
        <v>18489.223083333331</v>
      </c>
      <c r="M36" s="103">
        <v>985.22856666666689</v>
      </c>
      <c r="N36" s="103"/>
      <c r="O36" s="103"/>
      <c r="P36" s="103"/>
      <c r="Q36" s="103">
        <v>20276.290183333331</v>
      </c>
      <c r="R36" s="203">
        <f t="shared" si="0"/>
        <v>1889888.5009499998</v>
      </c>
      <c r="S36" s="103"/>
    </row>
    <row r="37" spans="2:19" ht="13" x14ac:dyDescent="0.3">
      <c r="B37" s="194"/>
      <c r="C37" s="198" t="s">
        <v>8</v>
      </c>
      <c r="D37" s="102">
        <v>660289.68134999997</v>
      </c>
      <c r="E37" s="103">
        <v>427102.7012666667</v>
      </c>
      <c r="F37" s="103">
        <v>822171.63401666656</v>
      </c>
      <c r="G37" s="103">
        <v>11765.97365</v>
      </c>
      <c r="H37" s="103">
        <v>256.23068333333333</v>
      </c>
      <c r="I37" s="103">
        <v>4249.2050833333324</v>
      </c>
      <c r="J37" s="103">
        <v>66.8</v>
      </c>
      <c r="K37" s="103">
        <v>122.68889999999999</v>
      </c>
      <c r="L37" s="103">
        <v>18674.11465</v>
      </c>
      <c r="M37" s="103">
        <v>1041.3851500000005</v>
      </c>
      <c r="N37" s="103"/>
      <c r="O37" s="103"/>
      <c r="P37" s="103"/>
      <c r="Q37" s="103">
        <v>24953.354466666668</v>
      </c>
      <c r="R37" s="203">
        <f t="shared" si="0"/>
        <v>1970693.7692166665</v>
      </c>
      <c r="S37" s="103"/>
    </row>
    <row r="38" spans="2:19" ht="13" x14ac:dyDescent="0.3">
      <c r="B38" s="194"/>
      <c r="C38" s="198" t="s">
        <v>9</v>
      </c>
      <c r="D38" s="102">
        <v>674383.14810000022</v>
      </c>
      <c r="E38" s="103">
        <v>407361.95601666666</v>
      </c>
      <c r="F38" s="103">
        <v>871748.8801999992</v>
      </c>
      <c r="G38" s="103">
        <v>12729.878633333336</v>
      </c>
      <c r="H38" s="103">
        <v>215.05183333333332</v>
      </c>
      <c r="I38" s="103">
        <v>4216.3795833333352</v>
      </c>
      <c r="J38" s="103">
        <v>61.484999999999999</v>
      </c>
      <c r="K38" s="103">
        <v>158.5253166666667</v>
      </c>
      <c r="L38" s="103">
        <v>18859.006900000004</v>
      </c>
      <c r="M38" s="103">
        <v>1096.0519333333334</v>
      </c>
      <c r="N38" s="103"/>
      <c r="O38" s="103"/>
      <c r="P38" s="103"/>
      <c r="Q38" s="103">
        <v>35780.549350000016</v>
      </c>
      <c r="R38" s="203">
        <f t="shared" si="0"/>
        <v>2026610.9128666662</v>
      </c>
      <c r="S38" s="103"/>
    </row>
    <row r="39" spans="2:19" ht="13" x14ac:dyDescent="0.3">
      <c r="B39" s="194"/>
      <c r="C39" s="198" t="s">
        <v>10</v>
      </c>
      <c r="D39" s="102">
        <v>665269.18540000007</v>
      </c>
      <c r="E39" s="103">
        <v>388415.72118333343</v>
      </c>
      <c r="F39" s="103">
        <v>865919.43593333301</v>
      </c>
      <c r="G39" s="103">
        <v>12608.049883333333</v>
      </c>
      <c r="H39" s="103">
        <v>190.19236666666671</v>
      </c>
      <c r="I39" s="103">
        <v>4176.6436833333337</v>
      </c>
      <c r="J39" s="103">
        <v>55.142000000000003</v>
      </c>
      <c r="K39" s="103">
        <v>183.28591666666665</v>
      </c>
      <c r="L39" s="103">
        <v>19043.899183333335</v>
      </c>
      <c r="M39" s="103">
        <v>1105.5706999999998</v>
      </c>
      <c r="N39" s="103"/>
      <c r="O39" s="103"/>
      <c r="P39" s="103"/>
      <c r="Q39" s="103">
        <v>43291.348150000005</v>
      </c>
      <c r="R39" s="203">
        <f t="shared" si="0"/>
        <v>2000258.4743999997</v>
      </c>
      <c r="S39" s="103"/>
    </row>
    <row r="40" spans="2:19" ht="13" x14ac:dyDescent="0.3">
      <c r="B40" s="196"/>
      <c r="C40" s="198" t="s">
        <v>11</v>
      </c>
      <c r="D40" s="102">
        <v>701234.86699999985</v>
      </c>
      <c r="E40" s="103">
        <v>389889.37316666672</v>
      </c>
      <c r="F40" s="103">
        <v>895770.75296666636</v>
      </c>
      <c r="G40" s="103">
        <v>12767.29155</v>
      </c>
      <c r="H40" s="103">
        <v>172.15196666666665</v>
      </c>
      <c r="I40" s="103">
        <v>4259.5880500000003</v>
      </c>
      <c r="J40" s="103"/>
      <c r="K40" s="103">
        <v>217.24009999999998</v>
      </c>
      <c r="L40" s="103">
        <v>18860.854883333333</v>
      </c>
      <c r="M40" s="103">
        <v>1147.8421000000003</v>
      </c>
      <c r="N40" s="103"/>
      <c r="O40" s="103"/>
      <c r="P40" s="103"/>
      <c r="Q40" s="103">
        <v>50291.473083333338</v>
      </c>
      <c r="R40" s="203">
        <f t="shared" ref="R40:R45" si="1">SUM(D40:Q40)</f>
        <v>2074611.4348666661</v>
      </c>
      <c r="S40" s="103"/>
    </row>
    <row r="41" spans="2:19" ht="13" x14ac:dyDescent="0.3">
      <c r="B41" s="194"/>
      <c r="C41" s="198" t="s">
        <v>12</v>
      </c>
      <c r="D41" s="102">
        <v>708135.4360166667</v>
      </c>
      <c r="E41" s="103">
        <v>372388.64321666659</v>
      </c>
      <c r="F41" s="103">
        <v>890382.54894999973</v>
      </c>
      <c r="G41" s="103">
        <v>12665.638499999999</v>
      </c>
      <c r="H41" s="103">
        <v>172.15196666666668</v>
      </c>
      <c r="I41" s="103">
        <v>4242.5417499999985</v>
      </c>
      <c r="J41" s="103"/>
      <c r="K41" s="103">
        <v>46.90903333333334</v>
      </c>
      <c r="L41" s="103">
        <v>19236.186233333341</v>
      </c>
      <c r="M41" s="103">
        <v>1106.1959999999999</v>
      </c>
      <c r="N41" s="103"/>
      <c r="O41" s="103"/>
      <c r="P41" s="103"/>
      <c r="Q41" s="103">
        <v>57854.849516666654</v>
      </c>
      <c r="R41" s="203">
        <f t="shared" si="1"/>
        <v>2066231.101183333</v>
      </c>
      <c r="S41" s="103"/>
    </row>
    <row r="42" spans="2:19" ht="13.5" thickBot="1" x14ac:dyDescent="0.35">
      <c r="B42" s="199"/>
      <c r="C42" s="200" t="s">
        <v>13</v>
      </c>
      <c r="D42" s="104">
        <v>733927.55171666667</v>
      </c>
      <c r="E42" s="105">
        <v>393353.31314999994</v>
      </c>
      <c r="F42" s="105">
        <v>924961.31544999965</v>
      </c>
      <c r="G42" s="105">
        <v>14706.4257</v>
      </c>
      <c r="H42" s="105">
        <v>172.15196666666668</v>
      </c>
      <c r="I42" s="105">
        <v>4564.5971833333324</v>
      </c>
      <c r="J42" s="105"/>
      <c r="K42" s="105">
        <v>260.90120000000002</v>
      </c>
      <c r="L42" s="105">
        <v>19615.215516666671</v>
      </c>
      <c r="M42" s="105">
        <v>1137.72</v>
      </c>
      <c r="N42" s="105"/>
      <c r="O42" s="105"/>
      <c r="P42" s="105"/>
      <c r="Q42" s="105">
        <v>71561.730616666639</v>
      </c>
      <c r="R42" s="204">
        <f t="shared" si="1"/>
        <v>2164260.9224999994</v>
      </c>
      <c r="S42" s="103"/>
    </row>
    <row r="43" spans="2:19" ht="13" x14ac:dyDescent="0.3">
      <c r="B43" s="192">
        <v>2016</v>
      </c>
      <c r="C43" s="197" t="s">
        <v>2</v>
      </c>
      <c r="D43" s="100">
        <v>700294.3361833333</v>
      </c>
      <c r="E43" s="101">
        <v>386015.15695000009</v>
      </c>
      <c r="F43" s="101">
        <v>887282.98214999971</v>
      </c>
      <c r="G43" s="101">
        <v>15190.794133333337</v>
      </c>
      <c r="H43" s="101">
        <v>129.85003333333333</v>
      </c>
      <c r="I43" s="101">
        <v>4270.2993166666656</v>
      </c>
      <c r="J43" s="101"/>
      <c r="K43" s="101">
        <v>269.91849999999999</v>
      </c>
      <c r="L43" s="101">
        <v>10724.71646666667</v>
      </c>
      <c r="M43" s="101">
        <v>1077.4314333333334</v>
      </c>
      <c r="N43" s="101"/>
      <c r="O43" s="101"/>
      <c r="P43" s="101"/>
      <c r="Q43" s="101">
        <v>136750.50886666673</v>
      </c>
      <c r="R43" s="205">
        <f t="shared" si="1"/>
        <v>2142005.9940333329</v>
      </c>
      <c r="S43" s="103"/>
    </row>
    <row r="44" spans="2:19" ht="13" x14ac:dyDescent="0.3">
      <c r="B44" s="194"/>
      <c r="C44" s="198" t="s">
        <v>3</v>
      </c>
      <c r="D44" s="102">
        <v>639520.69696666696</v>
      </c>
      <c r="E44" s="103">
        <v>366784.59398333333</v>
      </c>
      <c r="F44" s="103">
        <v>817420.31338333245</v>
      </c>
      <c r="G44" s="103">
        <v>14941.163499999999</v>
      </c>
      <c r="H44" s="103">
        <v>102.02978333333333</v>
      </c>
      <c r="I44" s="103">
        <v>4146.6662499999993</v>
      </c>
      <c r="J44" s="103"/>
      <c r="K44" s="103">
        <v>260.23411666666669</v>
      </c>
      <c r="L44" s="103">
        <v>9955.843083333335</v>
      </c>
      <c r="M44" s="103">
        <v>984.74700000000018</v>
      </c>
      <c r="N44" s="103"/>
      <c r="O44" s="103"/>
      <c r="P44" s="103"/>
      <c r="Q44" s="103">
        <v>154656.42043333335</v>
      </c>
      <c r="R44" s="203">
        <f t="shared" si="1"/>
        <v>2008772.7084999995</v>
      </c>
      <c r="S44" s="103"/>
    </row>
    <row r="45" spans="2:19" ht="13" x14ac:dyDescent="0.3">
      <c r="B45" s="194"/>
      <c r="C45" s="198" t="s">
        <v>4</v>
      </c>
      <c r="D45" s="102">
        <v>720367.61535000009</v>
      </c>
      <c r="E45" s="103">
        <v>414569.39418333326</v>
      </c>
      <c r="F45" s="103">
        <v>919606.13698333316</v>
      </c>
      <c r="G45" s="103">
        <v>16357.705899999997</v>
      </c>
      <c r="H45" s="103">
        <v>94.695966666666664</v>
      </c>
      <c r="I45" s="103">
        <v>4736.4588000000003</v>
      </c>
      <c r="J45" s="103"/>
      <c r="K45" s="103">
        <v>281.55951666666664</v>
      </c>
      <c r="L45" s="103">
        <v>11023.137749999996</v>
      </c>
      <c r="M45" s="103">
        <v>1053.2418333333337</v>
      </c>
      <c r="N45" s="103"/>
      <c r="O45" s="103"/>
      <c r="P45" s="103"/>
      <c r="Q45" s="103">
        <v>183222.70610000001</v>
      </c>
      <c r="R45" s="203">
        <f t="shared" si="1"/>
        <v>2271312.6523833331</v>
      </c>
      <c r="S45" s="103"/>
    </row>
    <row r="46" spans="2:19" ht="13" x14ac:dyDescent="0.3">
      <c r="B46" s="196"/>
      <c r="C46" s="198" t="s">
        <v>5</v>
      </c>
      <c r="D46" s="102">
        <v>704700.74285000004</v>
      </c>
      <c r="E46" s="103">
        <v>409214.1191833333</v>
      </c>
      <c r="F46" s="103">
        <v>866951.98131666658</v>
      </c>
      <c r="G46" s="103">
        <v>16222.364349999996</v>
      </c>
      <c r="H46" s="103">
        <v>88.592466666666652</v>
      </c>
      <c r="I46" s="103">
        <v>4698.228783333333</v>
      </c>
      <c r="J46" s="103"/>
      <c r="K46" s="103">
        <v>285.30340000000001</v>
      </c>
      <c r="L46" s="103">
        <v>18920.63721666667</v>
      </c>
      <c r="M46" s="103">
        <v>1048.2166833333333</v>
      </c>
      <c r="N46" s="103"/>
      <c r="O46" s="103"/>
      <c r="P46" s="103"/>
      <c r="Q46" s="103">
        <v>88723.33948333333</v>
      </c>
      <c r="R46" s="203">
        <f t="shared" ref="R46:R49" si="2">SUM(D46:Q46)</f>
        <v>2110853.5257333335</v>
      </c>
      <c r="S46" s="103"/>
    </row>
    <row r="47" spans="2:19" ht="13" x14ac:dyDescent="0.3">
      <c r="B47" s="194"/>
      <c r="C47" s="198" t="s">
        <v>6</v>
      </c>
      <c r="D47" s="102">
        <v>720686.58846666652</v>
      </c>
      <c r="E47" s="103">
        <v>416893.15866666654</v>
      </c>
      <c r="F47" s="103">
        <v>876902.10506666719</v>
      </c>
      <c r="G47" s="103">
        <v>17116.501966666667</v>
      </c>
      <c r="H47" s="103">
        <v>83.933083333333329</v>
      </c>
      <c r="I47" s="103">
        <v>3890.0413666666673</v>
      </c>
      <c r="J47" s="103"/>
      <c r="K47" s="103">
        <v>274.65248333333335</v>
      </c>
      <c r="L47" s="103">
        <v>19637.07580000001</v>
      </c>
      <c r="M47" s="103">
        <v>1078.4651333333334</v>
      </c>
      <c r="N47" s="103"/>
      <c r="O47" s="103"/>
      <c r="P47" s="103"/>
      <c r="Q47" s="103">
        <v>102797.14999999995</v>
      </c>
      <c r="R47" s="203">
        <f t="shared" si="2"/>
        <v>2159359.6720333332</v>
      </c>
      <c r="S47" s="103"/>
    </row>
    <row r="48" spans="2:19" ht="13" x14ac:dyDescent="0.3">
      <c r="B48" s="194"/>
      <c r="C48" s="198" t="s">
        <v>7</v>
      </c>
      <c r="D48" s="102">
        <v>681844.00394999993</v>
      </c>
      <c r="E48" s="103">
        <v>399001.93475000001</v>
      </c>
      <c r="F48" s="103">
        <v>827587.62015000032</v>
      </c>
      <c r="G48" s="103">
        <v>16360.188433333331</v>
      </c>
      <c r="H48" s="103">
        <v>78.301816666666667</v>
      </c>
      <c r="I48" s="103">
        <v>5074.1924500000005</v>
      </c>
      <c r="J48" s="103"/>
      <c r="K48" s="103">
        <v>272.94499999999999</v>
      </c>
      <c r="L48" s="103">
        <v>19402.349350000008</v>
      </c>
      <c r="M48" s="103">
        <v>919.13100000000009</v>
      </c>
      <c r="N48" s="103"/>
      <c r="O48" s="103"/>
      <c r="P48" s="103"/>
      <c r="Q48" s="103">
        <v>101071.05561666664</v>
      </c>
      <c r="R48" s="203">
        <f t="shared" si="2"/>
        <v>2051611.7225166669</v>
      </c>
      <c r="S48" s="103"/>
    </row>
    <row r="49" spans="2:19" ht="13" x14ac:dyDescent="0.3">
      <c r="B49" s="194"/>
      <c r="C49" s="198" t="s">
        <v>8</v>
      </c>
      <c r="D49" s="102">
        <v>699420.89113333332</v>
      </c>
      <c r="E49" s="103">
        <v>415343.32031666662</v>
      </c>
      <c r="F49" s="103">
        <v>843323.64966666722</v>
      </c>
      <c r="G49" s="103">
        <v>16661.011683333334</v>
      </c>
      <c r="H49" s="103">
        <v>96.624533333333318</v>
      </c>
      <c r="I49" s="103">
        <v>5545.1518500000011</v>
      </c>
      <c r="J49" s="103"/>
      <c r="K49" s="103">
        <v>289.19638333333336</v>
      </c>
      <c r="L49" s="103">
        <v>21225.047866666664</v>
      </c>
      <c r="M49" s="103">
        <v>1008.6163666666669</v>
      </c>
      <c r="N49" s="103"/>
      <c r="O49" s="103"/>
      <c r="P49" s="103"/>
      <c r="Q49" s="103">
        <v>133687.45033333334</v>
      </c>
      <c r="R49" s="203">
        <f t="shared" si="2"/>
        <v>2136600.9601333337</v>
      </c>
      <c r="S49" s="103"/>
    </row>
    <row r="50" spans="2:19" ht="13" x14ac:dyDescent="0.3">
      <c r="B50" s="196"/>
      <c r="C50" s="198" t="s">
        <v>9</v>
      </c>
      <c r="D50" s="102">
        <v>724140.47299999988</v>
      </c>
      <c r="E50" s="103">
        <v>438798.21185000008</v>
      </c>
      <c r="F50" s="103">
        <v>874664.13923333306</v>
      </c>
      <c r="G50" s="103">
        <v>16491.286833333335</v>
      </c>
      <c r="H50" s="103">
        <v>99.512500000000017</v>
      </c>
      <c r="I50" s="103">
        <v>5633.0174666666662</v>
      </c>
      <c r="J50" s="103"/>
      <c r="K50" s="103">
        <v>292.73023333333333</v>
      </c>
      <c r="L50" s="103">
        <v>22506.700216666668</v>
      </c>
      <c r="M50" s="103">
        <v>1122.9152999999999</v>
      </c>
      <c r="N50" s="103"/>
      <c r="O50" s="103"/>
      <c r="P50" s="103"/>
      <c r="Q50" s="103">
        <v>152524.90234999996</v>
      </c>
      <c r="R50" s="203">
        <f t="shared" ref="R50:R57" si="3">SUM(D50:Q50)</f>
        <v>2236273.8889833326</v>
      </c>
      <c r="S50" s="103"/>
    </row>
    <row r="51" spans="2:19" ht="13" x14ac:dyDescent="0.3">
      <c r="B51" s="194"/>
      <c r="C51" s="198" t="s">
        <v>10</v>
      </c>
      <c r="D51" s="102">
        <v>688412.00831666659</v>
      </c>
      <c r="E51" s="103">
        <v>433653.02124999999</v>
      </c>
      <c r="F51" s="103">
        <v>840443.92229999974</v>
      </c>
      <c r="G51" s="103">
        <v>15934.366800000003</v>
      </c>
      <c r="H51" s="103">
        <v>88.900966666666662</v>
      </c>
      <c r="I51" s="103">
        <v>5586.8512499999997</v>
      </c>
      <c r="J51" s="103"/>
      <c r="K51" s="103">
        <v>277.54948333333328</v>
      </c>
      <c r="L51" s="103">
        <v>22139.846516666676</v>
      </c>
      <c r="M51" s="103">
        <v>1148.9286666666667</v>
      </c>
      <c r="N51" s="103"/>
      <c r="O51" s="103"/>
      <c r="P51" s="103"/>
      <c r="Q51" s="103">
        <v>157742.96224999998</v>
      </c>
      <c r="R51" s="203">
        <f t="shared" si="3"/>
        <v>2165428.3577999994</v>
      </c>
      <c r="S51" s="103"/>
    </row>
    <row r="52" spans="2:19" ht="13" x14ac:dyDescent="0.3">
      <c r="B52" s="194"/>
      <c r="C52" s="198" t="s">
        <v>11</v>
      </c>
      <c r="D52" s="102">
        <v>700320.33736666664</v>
      </c>
      <c r="E52" s="103">
        <v>448132.84131666675</v>
      </c>
      <c r="F52" s="103">
        <v>846401.57410000009</v>
      </c>
      <c r="G52" s="103">
        <v>15809.378866666666</v>
      </c>
      <c r="H52" s="103">
        <v>84.75111666666669</v>
      </c>
      <c r="I52" s="103">
        <v>5539.4394833333317</v>
      </c>
      <c r="J52" s="103"/>
      <c r="K52" s="103">
        <v>267.4470833333333</v>
      </c>
      <c r="L52" s="103">
        <v>22767.033149999999</v>
      </c>
      <c r="M52" s="103">
        <v>1150.9654500000001</v>
      </c>
      <c r="N52" s="103"/>
      <c r="O52" s="103"/>
      <c r="P52" s="103"/>
      <c r="Q52" s="103">
        <v>168932.79014999996</v>
      </c>
      <c r="R52" s="203">
        <f t="shared" si="3"/>
        <v>2209406.5580833335</v>
      </c>
      <c r="S52" s="103"/>
    </row>
    <row r="53" spans="2:19" ht="13" x14ac:dyDescent="0.3">
      <c r="B53" s="196"/>
      <c r="C53" s="198" t="s">
        <v>12</v>
      </c>
      <c r="D53" s="102">
        <v>708646.88741666649</v>
      </c>
      <c r="E53" s="103">
        <v>452969.89569999988</v>
      </c>
      <c r="F53" s="103">
        <v>854426.07961666631</v>
      </c>
      <c r="G53" s="103">
        <v>15448.884599999998</v>
      </c>
      <c r="H53" s="103">
        <v>84.751450000000006</v>
      </c>
      <c r="I53" s="103">
        <v>5408.886833333333</v>
      </c>
      <c r="J53" s="103"/>
      <c r="K53" s="103">
        <v>245.7070333333333</v>
      </c>
      <c r="L53" s="103">
        <v>23560.362949999995</v>
      </c>
      <c r="M53" s="103">
        <v>1219.3123166666669</v>
      </c>
      <c r="N53" s="103"/>
      <c r="O53" s="103"/>
      <c r="P53" s="103"/>
      <c r="Q53" s="103">
        <v>179004.25558333338</v>
      </c>
      <c r="R53" s="203">
        <f t="shared" si="3"/>
        <v>2241015.0234999997</v>
      </c>
      <c r="S53" s="103"/>
    </row>
    <row r="54" spans="2:19" ht="13.5" thickBot="1" x14ac:dyDescent="0.35">
      <c r="B54" s="199"/>
      <c r="C54" s="200" t="s">
        <v>13</v>
      </c>
      <c r="D54" s="104">
        <v>739346.53994999989</v>
      </c>
      <c r="E54" s="105">
        <v>489985.13925000007</v>
      </c>
      <c r="F54" s="105">
        <v>873486.15408333333</v>
      </c>
      <c r="G54" s="105">
        <v>16255.100116666667</v>
      </c>
      <c r="H54" s="105">
        <v>82.485516666666683</v>
      </c>
      <c r="I54" s="105">
        <v>5709.5547500000021</v>
      </c>
      <c r="J54" s="105"/>
      <c r="K54" s="105">
        <v>280.84601666666669</v>
      </c>
      <c r="L54" s="105">
        <v>25364.454200000004</v>
      </c>
      <c r="M54" s="105">
        <v>1275.8059666666663</v>
      </c>
      <c r="N54" s="105"/>
      <c r="O54" s="105"/>
      <c r="P54" s="105"/>
      <c r="Q54" s="105">
        <v>197732.34883333335</v>
      </c>
      <c r="R54" s="204">
        <f t="shared" si="3"/>
        <v>2349518.4286833331</v>
      </c>
      <c r="S54" s="103"/>
    </row>
    <row r="55" spans="2:19" ht="13" x14ac:dyDescent="0.3">
      <c r="B55" s="192">
        <v>2017</v>
      </c>
      <c r="C55" s="197" t="s">
        <v>2</v>
      </c>
      <c r="D55" s="100">
        <v>716068.59401666676</v>
      </c>
      <c r="E55" s="101">
        <v>477876.35419999994</v>
      </c>
      <c r="F55" s="101">
        <v>849887.87780000013</v>
      </c>
      <c r="G55" s="101">
        <v>14985.541050000002</v>
      </c>
      <c r="H55" s="101">
        <v>72.852949999999993</v>
      </c>
      <c r="I55" s="101">
        <v>5568.1585333333323</v>
      </c>
      <c r="J55" s="101"/>
      <c r="K55" s="101">
        <v>259.76619999999997</v>
      </c>
      <c r="L55" s="101">
        <v>25055.636150000002</v>
      </c>
      <c r="M55" s="101">
        <v>1227.4029666666665</v>
      </c>
      <c r="N55" s="101"/>
      <c r="O55" s="101"/>
      <c r="P55" s="101"/>
      <c r="Q55" s="101">
        <v>200215.94926666666</v>
      </c>
      <c r="R55" s="205">
        <f t="shared" si="3"/>
        <v>2291218.1331333336</v>
      </c>
      <c r="S55" s="103"/>
    </row>
    <row r="56" spans="2:19" ht="13" x14ac:dyDescent="0.3">
      <c r="B56" s="194"/>
      <c r="C56" s="198" t="s">
        <v>3</v>
      </c>
      <c r="D56" s="102">
        <v>621895.74553333339</v>
      </c>
      <c r="E56" s="103">
        <v>421680.4788833335</v>
      </c>
      <c r="F56" s="103">
        <v>731409.46978333336</v>
      </c>
      <c r="G56" s="103">
        <v>13018.354166666668</v>
      </c>
      <c r="H56" s="103">
        <v>46.083483333333326</v>
      </c>
      <c r="I56" s="103">
        <v>4847.6262999999999</v>
      </c>
      <c r="J56" s="103"/>
      <c r="K56" s="103">
        <v>235.48493333333334</v>
      </c>
      <c r="L56" s="103">
        <v>22122.664483333327</v>
      </c>
      <c r="M56" s="103">
        <v>1118.2039000000002</v>
      </c>
      <c r="N56" s="103"/>
      <c r="O56" s="103"/>
      <c r="P56" s="103"/>
      <c r="Q56" s="103">
        <v>181650.36856666664</v>
      </c>
      <c r="R56" s="203">
        <f t="shared" si="3"/>
        <v>1998024.4800333334</v>
      </c>
      <c r="S56" s="103"/>
    </row>
    <row r="57" spans="2:19" ht="13" x14ac:dyDescent="0.3">
      <c r="B57" s="194"/>
      <c r="C57" s="198" t="s">
        <v>4</v>
      </c>
      <c r="D57" s="102">
        <v>740722.10331666644</v>
      </c>
      <c r="E57" s="103">
        <v>501345.12663333328</v>
      </c>
      <c r="F57" s="103">
        <v>871626.49109999952</v>
      </c>
      <c r="G57" s="103">
        <v>14879.569216666665</v>
      </c>
      <c r="H57" s="103">
        <v>53.408049999999989</v>
      </c>
      <c r="I57" s="103">
        <v>5537.558383333333</v>
      </c>
      <c r="J57" s="103"/>
      <c r="K57" s="103">
        <v>288.30779999999999</v>
      </c>
      <c r="L57" s="103">
        <v>26734.926799999994</v>
      </c>
      <c r="M57" s="103">
        <v>1330.9569333333334</v>
      </c>
      <c r="N57" s="103"/>
      <c r="O57" s="103"/>
      <c r="P57" s="103"/>
      <c r="Q57" s="103">
        <v>222187.25911666668</v>
      </c>
      <c r="R57" s="203">
        <f t="shared" si="3"/>
        <v>2384705.7073499998</v>
      </c>
      <c r="S57" s="103"/>
    </row>
    <row r="58" spans="2:19" ht="13" x14ac:dyDescent="0.3">
      <c r="B58" s="196"/>
      <c r="C58" s="198" t="s">
        <v>5</v>
      </c>
      <c r="D58" s="102">
        <v>671289.94331666653</v>
      </c>
      <c r="E58" s="103">
        <v>466614.38479999983</v>
      </c>
      <c r="F58" s="103">
        <v>788165.24061666662</v>
      </c>
      <c r="G58" s="103">
        <v>13534.529549999997</v>
      </c>
      <c r="H58" s="103">
        <v>51.357099999999996</v>
      </c>
      <c r="I58" s="103">
        <v>5447.7693666666682</v>
      </c>
      <c r="J58" s="103"/>
      <c r="K58" s="103">
        <v>296.77236666666664</v>
      </c>
      <c r="L58" s="103">
        <v>24881.462849999996</v>
      </c>
      <c r="M58" s="103">
        <v>1231.1973166666669</v>
      </c>
      <c r="N58" s="103"/>
      <c r="O58" s="103"/>
      <c r="P58" s="103"/>
      <c r="Q58" s="103">
        <v>207408.73866666664</v>
      </c>
      <c r="R58" s="203">
        <f t="shared" ref="R58:R69" si="4">SUM(D58:Q58)</f>
        <v>2178921.3959499993</v>
      </c>
      <c r="S58" s="103"/>
    </row>
    <row r="59" spans="2:19" ht="13" x14ac:dyDescent="0.3">
      <c r="B59" s="194"/>
      <c r="C59" s="198" t="s">
        <v>6</v>
      </c>
      <c r="D59" s="102">
        <v>721251.3175666664</v>
      </c>
      <c r="E59" s="103">
        <v>508788.51241666672</v>
      </c>
      <c r="F59" s="103">
        <v>849401.1315666663</v>
      </c>
      <c r="G59" s="103">
        <v>14216.778266666668</v>
      </c>
      <c r="H59" s="103">
        <v>58.04795</v>
      </c>
      <c r="I59" s="103">
        <v>5677.0814833333325</v>
      </c>
      <c r="J59" s="103"/>
      <c r="K59" s="103">
        <v>305.96128333333337</v>
      </c>
      <c r="L59" s="103">
        <v>27703.394499999995</v>
      </c>
      <c r="M59" s="103">
        <v>1381.3947666666668</v>
      </c>
      <c r="N59" s="103"/>
      <c r="O59" s="103"/>
      <c r="P59" s="103"/>
      <c r="Q59" s="103">
        <v>231247.20031666663</v>
      </c>
      <c r="R59" s="203">
        <f t="shared" si="4"/>
        <v>2360030.8201166657</v>
      </c>
      <c r="S59" s="103"/>
    </row>
    <row r="60" spans="2:19" ht="13" x14ac:dyDescent="0.3">
      <c r="B60" s="194"/>
      <c r="C60" s="198" t="s">
        <v>7</v>
      </c>
      <c r="D60" s="102">
        <v>688131.31449999998</v>
      </c>
      <c r="E60" s="103">
        <v>483721.65956666664</v>
      </c>
      <c r="F60" s="103">
        <v>806101.83971666649</v>
      </c>
      <c r="G60" s="103">
        <v>12995.962100000001</v>
      </c>
      <c r="H60" s="103">
        <v>57.048399999999987</v>
      </c>
      <c r="I60" s="103">
        <v>5287.5336166666666</v>
      </c>
      <c r="J60" s="103"/>
      <c r="K60" s="103">
        <v>294.10461666666674</v>
      </c>
      <c r="L60" s="103">
        <v>27176.032500000001</v>
      </c>
      <c r="M60" s="103">
        <v>1386.2772666666665</v>
      </c>
      <c r="N60" s="103"/>
      <c r="O60" s="103"/>
      <c r="P60" s="103"/>
      <c r="Q60" s="103">
        <v>229511.98983333335</v>
      </c>
      <c r="R60" s="203">
        <f t="shared" si="4"/>
        <v>2254663.7621166664</v>
      </c>
      <c r="S60" s="103"/>
    </row>
    <row r="61" spans="2:19" ht="13" x14ac:dyDescent="0.3">
      <c r="B61" s="196"/>
      <c r="C61" s="198" t="s">
        <v>8</v>
      </c>
      <c r="D61" s="102">
        <v>701969.75210000016</v>
      </c>
      <c r="E61" s="103">
        <v>498879.14271666668</v>
      </c>
      <c r="F61" s="103">
        <v>815365.39439999999</v>
      </c>
      <c r="G61" s="103">
        <v>12845.024200000005</v>
      </c>
      <c r="H61" s="103">
        <v>53.668116666666656</v>
      </c>
      <c r="I61" s="103">
        <v>5146.7479333333322</v>
      </c>
      <c r="J61" s="103"/>
      <c r="K61" s="103">
        <v>263.00501666666668</v>
      </c>
      <c r="L61" s="103">
        <v>28427.208299999998</v>
      </c>
      <c r="M61" s="103">
        <v>1424.0628833333337</v>
      </c>
      <c r="N61" s="103"/>
      <c r="O61" s="103"/>
      <c r="P61" s="103"/>
      <c r="Q61" s="103">
        <v>242285.01801666664</v>
      </c>
      <c r="R61" s="203">
        <f t="shared" si="4"/>
        <v>2306659.0236833338</v>
      </c>
      <c r="S61" s="103"/>
    </row>
    <row r="62" spans="2:19" ht="13" x14ac:dyDescent="0.3">
      <c r="B62" s="194"/>
      <c r="C62" s="198" t="s">
        <v>9</v>
      </c>
      <c r="D62" s="102">
        <v>731495.07496666664</v>
      </c>
      <c r="E62" s="103">
        <v>535733.89893333323</v>
      </c>
      <c r="F62" s="103">
        <v>849482.18511666672</v>
      </c>
      <c r="G62" s="103">
        <v>12588.390083333334</v>
      </c>
      <c r="H62" s="103">
        <v>55.995083333333334</v>
      </c>
      <c r="I62" s="103">
        <v>4643.040116666667</v>
      </c>
      <c r="J62" s="103"/>
      <c r="K62" s="103">
        <v>263.08389999999997</v>
      </c>
      <c r="L62" s="103">
        <v>28535.081416666664</v>
      </c>
      <c r="M62" s="103">
        <v>1531.0893999999998</v>
      </c>
      <c r="N62" s="103"/>
      <c r="O62" s="103"/>
      <c r="P62" s="103"/>
      <c r="Q62" s="103">
        <v>258486.41833333333</v>
      </c>
      <c r="R62" s="203">
        <f t="shared" si="4"/>
        <v>2422814.2573500001</v>
      </c>
      <c r="S62" s="103"/>
    </row>
    <row r="63" spans="2:19" ht="13" x14ac:dyDescent="0.3">
      <c r="B63" s="194"/>
      <c r="C63" s="198" t="s">
        <v>10</v>
      </c>
      <c r="D63" s="102">
        <v>680764.49024999968</v>
      </c>
      <c r="E63" s="103">
        <v>512257.23501666676</v>
      </c>
      <c r="F63" s="103">
        <v>788847.0140166668</v>
      </c>
      <c r="G63" s="103">
        <v>11771.169566666667</v>
      </c>
      <c r="H63" s="103">
        <v>55.646516666666649</v>
      </c>
      <c r="I63" s="103">
        <v>4045.2626833333334</v>
      </c>
      <c r="J63" s="103"/>
      <c r="K63" s="103">
        <v>243.67968333333334</v>
      </c>
      <c r="L63" s="103">
        <v>25790.415716666666</v>
      </c>
      <c r="M63" s="103">
        <v>1399.1151999999995</v>
      </c>
      <c r="N63" s="103"/>
      <c r="O63" s="103"/>
      <c r="P63" s="103"/>
      <c r="Q63" s="103">
        <v>255314.37641666658</v>
      </c>
      <c r="R63" s="203">
        <f t="shared" si="4"/>
        <v>2280488.4050666662</v>
      </c>
      <c r="S63" s="103"/>
    </row>
    <row r="64" spans="2:19" ht="13" x14ac:dyDescent="0.3">
      <c r="B64" s="196"/>
      <c r="C64" s="198" t="s">
        <v>11</v>
      </c>
      <c r="D64" s="102">
        <v>720577.54468333325</v>
      </c>
      <c r="E64" s="103">
        <v>534220.78646666673</v>
      </c>
      <c r="F64" s="103">
        <v>840898.61046666664</v>
      </c>
      <c r="G64" s="103">
        <v>11167.837083333332</v>
      </c>
      <c r="H64" s="103">
        <v>55.149983333333338</v>
      </c>
      <c r="I64" s="103">
        <v>4290.1618499999986</v>
      </c>
      <c r="J64" s="103"/>
      <c r="K64" s="103">
        <v>181.23603333333332</v>
      </c>
      <c r="L64" s="103">
        <v>27575.282450000002</v>
      </c>
      <c r="M64" s="103">
        <v>1471.2563833333334</v>
      </c>
      <c r="N64" s="103"/>
      <c r="O64" s="103"/>
      <c r="P64" s="103"/>
      <c r="Q64" s="103">
        <v>270675.1999500001</v>
      </c>
      <c r="R64" s="203">
        <f t="shared" si="4"/>
        <v>2411113.0653499998</v>
      </c>
      <c r="S64" s="103"/>
    </row>
    <row r="65" spans="2:19" ht="13" x14ac:dyDescent="0.3">
      <c r="B65" s="194"/>
      <c r="C65" s="198" t="s">
        <v>12</v>
      </c>
      <c r="D65" s="102">
        <v>741521.39983333345</v>
      </c>
      <c r="E65" s="103">
        <v>538436.62569999998</v>
      </c>
      <c r="F65" s="103">
        <v>859921.28956666705</v>
      </c>
      <c r="G65" s="103">
        <v>13320.563616666666</v>
      </c>
      <c r="H65" s="103">
        <v>54.47561666666666</v>
      </c>
      <c r="I65" s="103">
        <v>3936.3080166666673</v>
      </c>
      <c r="J65" s="103"/>
      <c r="K65" s="103">
        <v>180.62460000000002</v>
      </c>
      <c r="L65" s="103">
        <v>30410.544266666675</v>
      </c>
      <c r="M65" s="103">
        <v>1527.5215333333335</v>
      </c>
      <c r="N65" s="103"/>
      <c r="O65" s="103"/>
      <c r="P65" s="103"/>
      <c r="Q65" s="103">
        <v>277995.59326666675</v>
      </c>
      <c r="R65" s="203">
        <f t="shared" si="4"/>
        <v>2467304.9460166669</v>
      </c>
      <c r="S65" s="103"/>
    </row>
    <row r="66" spans="2:19" ht="13.5" thickBot="1" x14ac:dyDescent="0.35">
      <c r="B66" s="199"/>
      <c r="C66" s="200" t="s">
        <v>13</v>
      </c>
      <c r="D66" s="104">
        <v>742069.46431666694</v>
      </c>
      <c r="E66" s="105">
        <v>540820.87703333318</v>
      </c>
      <c r="F66" s="105">
        <v>865971.89448333322</v>
      </c>
      <c r="G66" s="105">
        <v>15505.7104</v>
      </c>
      <c r="H66" s="105">
        <v>46.903866666666659</v>
      </c>
      <c r="I66" s="105">
        <v>3805.5214666666657</v>
      </c>
      <c r="J66" s="105"/>
      <c r="K66" s="105">
        <v>176.92003333333329</v>
      </c>
      <c r="L66" s="105">
        <v>31124.197550000001</v>
      </c>
      <c r="M66" s="105">
        <v>1539.5200833333331</v>
      </c>
      <c r="N66" s="105"/>
      <c r="O66" s="105"/>
      <c r="P66" s="105"/>
      <c r="Q66" s="105">
        <v>289386.85258333338</v>
      </c>
      <c r="R66" s="204">
        <f t="shared" si="4"/>
        <v>2490447.8618166675</v>
      </c>
      <c r="S66" s="103"/>
    </row>
    <row r="67" spans="2:19" ht="13" x14ac:dyDescent="0.3">
      <c r="B67" s="192">
        <v>2018</v>
      </c>
      <c r="C67" s="197" t="s">
        <v>2</v>
      </c>
      <c r="D67" s="100">
        <v>738115.78216666635</v>
      </c>
      <c r="E67" s="101">
        <v>550817.66331666685</v>
      </c>
      <c r="F67" s="101">
        <v>869441.31098333339</v>
      </c>
      <c r="G67" s="101">
        <v>15685.959816666669</v>
      </c>
      <c r="H67" s="101">
        <v>42.969983333333332</v>
      </c>
      <c r="I67" s="101">
        <v>3217.5983999999999</v>
      </c>
      <c r="J67" s="101"/>
      <c r="K67" s="101">
        <v>252.18791666666664</v>
      </c>
      <c r="L67" s="101">
        <v>30515.685299999997</v>
      </c>
      <c r="M67" s="101">
        <v>1526.7635</v>
      </c>
      <c r="N67" s="101"/>
      <c r="O67" s="101"/>
      <c r="P67" s="101"/>
      <c r="Q67" s="101">
        <v>289388.07905</v>
      </c>
      <c r="R67" s="205">
        <f t="shared" si="4"/>
        <v>2499004.0004333332</v>
      </c>
      <c r="S67" s="103"/>
    </row>
    <row r="68" spans="2:19" ht="13" x14ac:dyDescent="0.3">
      <c r="B68" s="194"/>
      <c r="C68" s="198" t="s">
        <v>3</v>
      </c>
      <c r="D68" s="102">
        <v>648228.42116666667</v>
      </c>
      <c r="E68" s="103">
        <v>482216.5388499999</v>
      </c>
      <c r="F68" s="103">
        <v>771331.79303333338</v>
      </c>
      <c r="G68" s="103">
        <v>14730.385250000003</v>
      </c>
      <c r="H68" s="103">
        <v>36.078716666666672</v>
      </c>
      <c r="I68" s="103">
        <v>2503.4356499999999</v>
      </c>
      <c r="J68" s="103"/>
      <c r="K68" s="103">
        <v>219.54801666666668</v>
      </c>
      <c r="L68" s="103">
        <v>26839.522449999993</v>
      </c>
      <c r="M68" s="103">
        <v>1362.3331166666669</v>
      </c>
      <c r="N68" s="103"/>
      <c r="O68" s="103"/>
      <c r="P68" s="103"/>
      <c r="Q68" s="103">
        <v>262487.23699999996</v>
      </c>
      <c r="R68" s="203">
        <f t="shared" si="4"/>
        <v>2209955.2932500001</v>
      </c>
      <c r="S68" s="103"/>
    </row>
    <row r="69" spans="2:19" ht="13" x14ac:dyDescent="0.3">
      <c r="B69" s="194"/>
      <c r="C69" s="198" t="s">
        <v>4</v>
      </c>
      <c r="D69" s="102">
        <v>765040.47788333346</v>
      </c>
      <c r="E69" s="103">
        <v>557277.76906666672</v>
      </c>
      <c r="F69" s="103">
        <v>916678.57296666678</v>
      </c>
      <c r="G69" s="103">
        <v>16024.398066666663</v>
      </c>
      <c r="H69" s="103">
        <v>37.132016666666672</v>
      </c>
      <c r="I69" s="103">
        <v>2353.637033333333</v>
      </c>
      <c r="J69" s="103"/>
      <c r="K69" s="103">
        <v>250.46754999999999</v>
      </c>
      <c r="L69" s="103">
        <v>31905.199166666669</v>
      </c>
      <c r="M69" s="103">
        <v>1590.1065833333332</v>
      </c>
      <c r="N69" s="103"/>
      <c r="O69" s="103"/>
      <c r="P69" s="103"/>
      <c r="Q69" s="103">
        <v>314498.92566666676</v>
      </c>
      <c r="R69" s="203">
        <f t="shared" si="4"/>
        <v>2605656.6860000002</v>
      </c>
      <c r="S69" s="103"/>
    </row>
    <row r="70" spans="2:19" ht="13" x14ac:dyDescent="0.3">
      <c r="B70" s="196"/>
      <c r="C70" s="198" t="s">
        <v>5</v>
      </c>
      <c r="D70" s="102">
        <v>749010.30559999996</v>
      </c>
      <c r="E70" s="103">
        <v>529749.2879</v>
      </c>
      <c r="F70" s="103">
        <v>898637.71546666697</v>
      </c>
      <c r="G70" s="103">
        <v>14916.3431</v>
      </c>
      <c r="H70" s="103">
        <v>34.802783333333338</v>
      </c>
      <c r="I70" s="103">
        <v>843.59603333333337</v>
      </c>
      <c r="J70" s="103"/>
      <c r="K70" s="103">
        <v>65.283083333333337</v>
      </c>
      <c r="L70" s="103">
        <v>31210.214633333326</v>
      </c>
      <c r="M70" s="103">
        <v>1593.16085</v>
      </c>
      <c r="N70" s="103"/>
      <c r="O70" s="103"/>
      <c r="P70" s="103"/>
      <c r="Q70" s="103">
        <v>321599.68079999997</v>
      </c>
      <c r="R70" s="203">
        <f t="shared" ref="R70:R74" si="5">SUM(D70:Q70)</f>
        <v>2547660.3902500002</v>
      </c>
      <c r="S70" s="103"/>
    </row>
    <row r="71" spans="2:19" ht="13" x14ac:dyDescent="0.3">
      <c r="B71" s="194"/>
      <c r="C71" s="198" t="s">
        <v>6</v>
      </c>
      <c r="D71" s="102">
        <v>768295.82168333326</v>
      </c>
      <c r="E71" s="103">
        <v>541710.71688333375</v>
      </c>
      <c r="F71" s="103">
        <v>926531.15011666669</v>
      </c>
      <c r="G71" s="103">
        <v>15124.509033333332</v>
      </c>
      <c r="H71" s="103">
        <v>33.159416666666665</v>
      </c>
      <c r="I71" s="103">
        <v>156.30203333333333</v>
      </c>
      <c r="J71" s="103"/>
      <c r="K71" s="103">
        <v>66.939166666666665</v>
      </c>
      <c r="L71" s="103">
        <v>32837.681000000011</v>
      </c>
      <c r="M71" s="103">
        <v>1538.4157833333338</v>
      </c>
      <c r="N71" s="103"/>
      <c r="O71" s="103"/>
      <c r="P71" s="103"/>
      <c r="Q71" s="103">
        <v>358855.20625000005</v>
      </c>
      <c r="R71" s="203">
        <f t="shared" si="5"/>
        <v>2645149.9013666669</v>
      </c>
      <c r="S71" s="103"/>
    </row>
    <row r="72" spans="2:19" ht="13" x14ac:dyDescent="0.3">
      <c r="B72" s="194"/>
      <c r="C72" s="198" t="s">
        <v>7</v>
      </c>
      <c r="D72" s="102">
        <v>747817.88148333353</v>
      </c>
      <c r="E72" s="103">
        <v>537948.48976666678</v>
      </c>
      <c r="F72" s="103">
        <v>915839.82466666633</v>
      </c>
      <c r="G72" s="103">
        <v>14622.481150000001</v>
      </c>
      <c r="H72" s="103">
        <v>33.159416666666665</v>
      </c>
      <c r="I72" s="103">
        <v>65.400299999999987</v>
      </c>
      <c r="J72" s="103"/>
      <c r="K72" s="103">
        <v>61.122000000000007</v>
      </c>
      <c r="L72" s="103">
        <v>32868.632949999999</v>
      </c>
      <c r="M72" s="103">
        <v>1462.2601000000002</v>
      </c>
      <c r="N72" s="103"/>
      <c r="O72" s="103"/>
      <c r="P72" s="103"/>
      <c r="Q72" s="103">
        <v>374351.78165000002</v>
      </c>
      <c r="R72" s="203">
        <f t="shared" si="5"/>
        <v>2625071.033483333</v>
      </c>
      <c r="S72" s="103"/>
    </row>
    <row r="73" spans="2:19" ht="13" x14ac:dyDescent="0.3">
      <c r="B73" s="194"/>
      <c r="C73" s="198" t="s">
        <v>8</v>
      </c>
      <c r="D73" s="102">
        <v>734917.50625000009</v>
      </c>
      <c r="E73" s="103">
        <v>541908.41096666665</v>
      </c>
      <c r="F73" s="103">
        <v>911168.85953333357</v>
      </c>
      <c r="G73" s="103">
        <v>14214.103633333338</v>
      </c>
      <c r="H73" s="103">
        <v>30.355850000000004</v>
      </c>
      <c r="I73" s="103">
        <v>65.400300000000001</v>
      </c>
      <c r="J73" s="103"/>
      <c r="K73" s="103">
        <v>196.82021666666677</v>
      </c>
      <c r="L73" s="103">
        <v>33276.940533333342</v>
      </c>
      <c r="M73" s="103">
        <v>1431.6122333333335</v>
      </c>
      <c r="N73" s="103"/>
      <c r="O73" s="103"/>
      <c r="P73" s="103"/>
      <c r="Q73" s="103">
        <v>394342.41153333336</v>
      </c>
      <c r="R73" s="203">
        <f t="shared" si="5"/>
        <v>2631552.42105</v>
      </c>
      <c r="S73" s="103"/>
    </row>
    <row r="74" spans="2:19" ht="13" x14ac:dyDescent="0.3">
      <c r="B74" s="194"/>
      <c r="C74" s="198" t="s">
        <v>9</v>
      </c>
      <c r="D74" s="102">
        <v>792266.75835000002</v>
      </c>
      <c r="E74" s="103">
        <v>562851.07456666662</v>
      </c>
      <c r="F74" s="103">
        <v>974004.11139999994</v>
      </c>
      <c r="G74" s="103">
        <v>15436.030866666666</v>
      </c>
      <c r="H74" s="103">
        <v>31.215766666666681</v>
      </c>
      <c r="I74" s="103">
        <v>46.272950000000009</v>
      </c>
      <c r="J74" s="103"/>
      <c r="K74" s="103">
        <v>245.18991666666662</v>
      </c>
      <c r="L74" s="103">
        <v>35475.138166666664</v>
      </c>
      <c r="M74" s="103">
        <v>1568.3815000000002</v>
      </c>
      <c r="N74" s="103"/>
      <c r="O74" s="103"/>
      <c r="P74" s="103"/>
      <c r="Q74" s="103">
        <v>441306.17300000001</v>
      </c>
      <c r="R74" s="203">
        <f t="shared" si="5"/>
        <v>2823230.346483333</v>
      </c>
      <c r="S74" s="103"/>
    </row>
    <row r="75" spans="2:19" ht="13" x14ac:dyDescent="0.3">
      <c r="B75" s="196"/>
      <c r="C75" s="198" t="s">
        <v>10</v>
      </c>
      <c r="D75" s="102">
        <v>709450.12070000009</v>
      </c>
      <c r="E75" s="103">
        <v>523528.05801666668</v>
      </c>
      <c r="F75" s="103">
        <v>898644.51026666677</v>
      </c>
      <c r="G75" s="103">
        <v>15607.575433333333</v>
      </c>
      <c r="H75" s="103">
        <v>26.053266666666662</v>
      </c>
      <c r="I75" s="103">
        <v>9.1058666666666657</v>
      </c>
      <c r="J75" s="103"/>
      <c r="K75" s="103">
        <v>205.9065166666667</v>
      </c>
      <c r="L75" s="103">
        <v>32421.127616666654</v>
      </c>
      <c r="M75" s="103">
        <v>1363.950166666667</v>
      </c>
      <c r="N75" s="103"/>
      <c r="O75" s="103"/>
      <c r="P75" s="103"/>
      <c r="Q75" s="103">
        <v>412551.53740000003</v>
      </c>
      <c r="R75" s="203">
        <f t="shared" ref="R75:R81" si="6">SUM(D75:Q75)</f>
        <v>2593807.9452500008</v>
      </c>
      <c r="S75" s="103"/>
    </row>
    <row r="76" spans="2:19" ht="13" x14ac:dyDescent="0.3">
      <c r="B76" s="196"/>
      <c r="C76" s="198" t="s">
        <v>11</v>
      </c>
      <c r="D76" s="102">
        <v>807900.78265000007</v>
      </c>
      <c r="E76" s="103">
        <v>571902.38649999991</v>
      </c>
      <c r="F76" s="103">
        <v>1034835.7071999996</v>
      </c>
      <c r="G76" s="103">
        <v>18314.819099999993</v>
      </c>
      <c r="H76" s="103">
        <v>30.023083333333332</v>
      </c>
      <c r="I76" s="103"/>
      <c r="J76" s="103"/>
      <c r="K76" s="103">
        <v>224.4264666666667</v>
      </c>
      <c r="L76" s="103">
        <v>36480.892683333324</v>
      </c>
      <c r="M76" s="103">
        <v>1594.3364666666669</v>
      </c>
      <c r="N76" s="103"/>
      <c r="O76" s="103"/>
      <c r="P76" s="103"/>
      <c r="Q76" s="103">
        <v>440742.83336666663</v>
      </c>
      <c r="R76" s="203">
        <f t="shared" si="6"/>
        <v>2912026.207516666</v>
      </c>
      <c r="S76" s="103"/>
    </row>
    <row r="77" spans="2:19" ht="13" x14ac:dyDescent="0.3">
      <c r="B77" s="194"/>
      <c r="C77" s="198" t="s">
        <v>12</v>
      </c>
      <c r="D77" s="102">
        <v>774654.4075833332</v>
      </c>
      <c r="E77" s="103">
        <v>552932.54599999997</v>
      </c>
      <c r="F77" s="103">
        <v>995246.73291666654</v>
      </c>
      <c r="G77" s="103">
        <v>18558.922283333333</v>
      </c>
      <c r="H77" s="103">
        <v>25.145550000000007</v>
      </c>
      <c r="I77" s="103"/>
      <c r="J77" s="103"/>
      <c r="K77" s="103">
        <v>204.92939999999999</v>
      </c>
      <c r="L77" s="103">
        <v>35862.12481666667</v>
      </c>
      <c r="M77" s="103">
        <v>1553.6622666666667</v>
      </c>
      <c r="N77" s="103"/>
      <c r="O77" s="103"/>
      <c r="P77" s="103"/>
      <c r="Q77" s="103">
        <v>438663.20780000009</v>
      </c>
      <c r="R77" s="203">
        <f t="shared" si="6"/>
        <v>2817701.6786166662</v>
      </c>
      <c r="S77" s="103"/>
    </row>
    <row r="78" spans="2:19" ht="13.5" thickBot="1" x14ac:dyDescent="0.35">
      <c r="B78" s="199"/>
      <c r="C78" s="200" t="s">
        <v>13</v>
      </c>
      <c r="D78" s="104">
        <v>783484.15574999992</v>
      </c>
      <c r="E78" s="105">
        <v>560172.92386666662</v>
      </c>
      <c r="F78" s="105">
        <v>1012407.9435333335</v>
      </c>
      <c r="G78" s="105">
        <v>19700.010699999999</v>
      </c>
      <c r="H78" s="105">
        <v>25.423616666666661</v>
      </c>
      <c r="I78" s="105"/>
      <c r="J78" s="105"/>
      <c r="K78" s="105">
        <v>228.47189999999998</v>
      </c>
      <c r="L78" s="105">
        <v>38063.155883333333</v>
      </c>
      <c r="M78" s="105">
        <v>1520.9362666666668</v>
      </c>
      <c r="N78" s="105"/>
      <c r="O78" s="105"/>
      <c r="P78" s="105"/>
      <c r="Q78" s="105">
        <v>466655.91851666663</v>
      </c>
      <c r="R78" s="204">
        <f t="shared" si="6"/>
        <v>2882258.9400333329</v>
      </c>
      <c r="S78" s="103"/>
    </row>
    <row r="79" spans="2:19" ht="13" x14ac:dyDescent="0.3">
      <c r="B79" s="192">
        <v>2019</v>
      </c>
      <c r="C79" s="197" t="s">
        <v>2</v>
      </c>
      <c r="D79" s="100">
        <v>776588.77205000003</v>
      </c>
      <c r="E79" s="101">
        <v>528669.75891666661</v>
      </c>
      <c r="F79" s="101">
        <v>1014968.2338500001</v>
      </c>
      <c r="G79" s="101">
        <v>19713.679499999998</v>
      </c>
      <c r="H79" s="101">
        <v>23.451616666666663</v>
      </c>
      <c r="I79" s="101"/>
      <c r="J79" s="101"/>
      <c r="K79" s="101">
        <v>223.16323333333332</v>
      </c>
      <c r="L79" s="101">
        <v>38376.325516666671</v>
      </c>
      <c r="M79" s="101">
        <v>1478.0580499999996</v>
      </c>
      <c r="N79" s="101"/>
      <c r="O79" s="101"/>
      <c r="P79" s="101"/>
      <c r="Q79" s="101">
        <v>505986.3507999999</v>
      </c>
      <c r="R79" s="205">
        <f t="shared" si="6"/>
        <v>2886027.7935333336</v>
      </c>
      <c r="S79" s="103"/>
    </row>
    <row r="80" spans="2:19" ht="13" x14ac:dyDescent="0.3">
      <c r="B80" s="194"/>
      <c r="C80" s="198" t="s">
        <v>3</v>
      </c>
      <c r="D80" s="102">
        <v>667317.43608333322</v>
      </c>
      <c r="E80" s="103">
        <v>461759.40398333326</v>
      </c>
      <c r="F80" s="103">
        <v>880849.10343333369</v>
      </c>
      <c r="G80" s="103">
        <v>17407.838716666665</v>
      </c>
      <c r="H80" s="103">
        <v>36.411500000000004</v>
      </c>
      <c r="I80" s="103"/>
      <c r="J80" s="103"/>
      <c r="K80" s="103">
        <v>184.29304999999999</v>
      </c>
      <c r="L80" s="103">
        <v>34330.638699999996</v>
      </c>
      <c r="M80" s="103">
        <v>1201.244083333333</v>
      </c>
      <c r="N80" s="103"/>
      <c r="O80" s="103"/>
      <c r="P80" s="103"/>
      <c r="Q80" s="103">
        <v>451957.2742333333</v>
      </c>
      <c r="R80" s="203">
        <f t="shared" si="6"/>
        <v>2515043.6437833332</v>
      </c>
      <c r="S80" s="103"/>
    </row>
    <row r="81" spans="2:19" ht="13" x14ac:dyDescent="0.3">
      <c r="B81" s="194"/>
      <c r="C81" s="198" t="s">
        <v>4</v>
      </c>
      <c r="D81" s="102">
        <v>789581.69298333349</v>
      </c>
      <c r="E81" s="103">
        <v>538061.74471666664</v>
      </c>
      <c r="F81" s="103">
        <v>1044256.1791499995</v>
      </c>
      <c r="G81" s="103">
        <v>20499.67566666667</v>
      </c>
      <c r="H81" s="103">
        <v>21.470800000000001</v>
      </c>
      <c r="I81" s="103"/>
      <c r="J81" s="103"/>
      <c r="K81" s="103">
        <v>224.45770000000002</v>
      </c>
      <c r="L81" s="103">
        <v>40957.906116666672</v>
      </c>
      <c r="M81" s="103">
        <v>1428.6811666666665</v>
      </c>
      <c r="N81" s="103"/>
      <c r="O81" s="103"/>
      <c r="P81" s="103"/>
      <c r="Q81" s="103">
        <v>537065.04500000004</v>
      </c>
      <c r="R81" s="203">
        <f t="shared" si="6"/>
        <v>2972096.8532999996</v>
      </c>
      <c r="S81" s="103"/>
    </row>
    <row r="82" spans="2:19" ht="13" x14ac:dyDescent="0.3">
      <c r="B82" s="196"/>
      <c r="C82" s="198" t="s">
        <v>5</v>
      </c>
      <c r="D82" s="102">
        <v>749378.37731666653</v>
      </c>
      <c r="E82" s="103">
        <v>518096.37034999998</v>
      </c>
      <c r="F82" s="103">
        <v>1012063.9676333332</v>
      </c>
      <c r="G82" s="103">
        <v>19918.714250000001</v>
      </c>
      <c r="H82" s="103">
        <v>19.028150000000004</v>
      </c>
      <c r="I82" s="103"/>
      <c r="J82" s="103"/>
      <c r="K82" s="103">
        <v>144.32339999999996</v>
      </c>
      <c r="L82" s="103">
        <v>40002.634299999998</v>
      </c>
      <c r="M82" s="103">
        <v>1361.9046000000005</v>
      </c>
      <c r="N82" s="103"/>
      <c r="O82" s="103"/>
      <c r="P82" s="103"/>
      <c r="Q82" s="103">
        <v>516311.74596666667</v>
      </c>
      <c r="R82" s="203">
        <f t="shared" ref="R82:R93" si="7">SUM(D82:Q82)</f>
        <v>2857297.0659666671</v>
      </c>
      <c r="S82" s="103"/>
    </row>
    <row r="83" spans="2:19" ht="13" x14ac:dyDescent="0.3">
      <c r="B83" s="194"/>
      <c r="C83" s="198" t="s">
        <v>6</v>
      </c>
      <c r="D83" s="102">
        <v>760814.63394999993</v>
      </c>
      <c r="E83" s="103">
        <v>535640.90050000011</v>
      </c>
      <c r="F83" s="103">
        <v>1027404.7636833333</v>
      </c>
      <c r="G83" s="103">
        <v>20708.25278333333</v>
      </c>
      <c r="H83" s="103">
        <v>16.820916666666669</v>
      </c>
      <c r="I83" s="103"/>
      <c r="J83" s="103"/>
      <c r="K83" s="103">
        <v>187.29699999999997</v>
      </c>
      <c r="L83" s="103">
        <v>41836.102616666663</v>
      </c>
      <c r="M83" s="103">
        <v>1303.7749666666662</v>
      </c>
      <c r="N83" s="103"/>
      <c r="O83" s="103"/>
      <c r="P83" s="103"/>
      <c r="Q83" s="103">
        <v>532698.57398333377</v>
      </c>
      <c r="R83" s="203">
        <f t="shared" si="7"/>
        <v>2920611.1204000004</v>
      </c>
      <c r="S83" s="103"/>
    </row>
    <row r="84" spans="2:19" ht="13" x14ac:dyDescent="0.3">
      <c r="B84" s="194"/>
      <c r="C84" s="198" t="s">
        <v>7</v>
      </c>
      <c r="D84" s="102">
        <v>721838.06131666666</v>
      </c>
      <c r="E84" s="103">
        <v>516539.26225000003</v>
      </c>
      <c r="F84" s="103">
        <v>982892.75403333316</v>
      </c>
      <c r="G84" s="103">
        <v>20037.572866666669</v>
      </c>
      <c r="H84" s="103">
        <v>16.341483333333333</v>
      </c>
      <c r="I84" s="103"/>
      <c r="J84" s="103"/>
      <c r="K84" s="103">
        <v>152.47788333333332</v>
      </c>
      <c r="L84" s="103">
        <v>39140.282516666666</v>
      </c>
      <c r="M84" s="103">
        <v>1219.2423166666665</v>
      </c>
      <c r="N84" s="103"/>
      <c r="O84" s="103"/>
      <c r="P84" s="103"/>
      <c r="Q84" s="103">
        <v>521071.03658333328</v>
      </c>
      <c r="R84" s="203">
        <f t="shared" si="7"/>
        <v>2802907.0312499995</v>
      </c>
      <c r="S84" s="103"/>
    </row>
    <row r="85" spans="2:19" ht="13" x14ac:dyDescent="0.3">
      <c r="B85" s="196"/>
      <c r="C85" s="198" t="s">
        <v>8</v>
      </c>
      <c r="D85" s="102">
        <v>738892.65303333325</v>
      </c>
      <c r="E85" s="103">
        <v>561617.35344999994</v>
      </c>
      <c r="F85" s="103">
        <v>1015356.4660833331</v>
      </c>
      <c r="G85" s="103">
        <v>20870.955933333331</v>
      </c>
      <c r="H85" s="103">
        <v>16.336083333333335</v>
      </c>
      <c r="I85" s="103"/>
      <c r="J85" s="103"/>
      <c r="K85" s="103">
        <v>167.67995000000005</v>
      </c>
      <c r="L85" s="103">
        <v>42917.451150000001</v>
      </c>
      <c r="M85" s="103">
        <v>1226.6900500000004</v>
      </c>
      <c r="N85" s="103"/>
      <c r="O85" s="103"/>
      <c r="P85" s="103"/>
      <c r="Q85" s="103">
        <v>549163.35166666645</v>
      </c>
      <c r="R85" s="203">
        <f t="shared" si="7"/>
        <v>2930228.9373999992</v>
      </c>
      <c r="S85" s="103"/>
    </row>
    <row r="86" spans="2:19" ht="13" x14ac:dyDescent="0.3">
      <c r="B86" s="194"/>
      <c r="C86" s="198" t="s">
        <v>9</v>
      </c>
      <c r="D86" s="102">
        <v>771972.53441666649</v>
      </c>
      <c r="E86" s="103">
        <v>579498.42848333332</v>
      </c>
      <c r="F86" s="103">
        <v>1071498.7196833333</v>
      </c>
      <c r="G86" s="103">
        <v>20974.649566666663</v>
      </c>
      <c r="H86" s="103">
        <v>13.996683333333328</v>
      </c>
      <c r="I86" s="103"/>
      <c r="J86" s="103"/>
      <c r="K86" s="103">
        <v>189.87960000000001</v>
      </c>
      <c r="L86" s="103">
        <v>44846.10668333331</v>
      </c>
      <c r="M86" s="103">
        <v>1244.4795999999999</v>
      </c>
      <c r="N86" s="103"/>
      <c r="O86" s="103"/>
      <c r="P86" s="103"/>
      <c r="Q86" s="103">
        <v>583872.48208333331</v>
      </c>
      <c r="R86" s="203">
        <f t="shared" si="7"/>
        <v>3074111.2768000001</v>
      </c>
      <c r="S86" s="103"/>
    </row>
    <row r="87" spans="2:19" ht="13" x14ac:dyDescent="0.3">
      <c r="B87" s="194"/>
      <c r="C87" s="198" t="s">
        <v>10</v>
      </c>
      <c r="D87" s="102">
        <v>697733.28656666656</v>
      </c>
      <c r="E87" s="103">
        <v>522936.99403333332</v>
      </c>
      <c r="F87" s="103">
        <v>963312.69274999981</v>
      </c>
      <c r="G87" s="103">
        <v>18833.17881666667</v>
      </c>
      <c r="H87" s="103">
        <v>12.225583333333331</v>
      </c>
      <c r="I87" s="103"/>
      <c r="J87" s="103"/>
      <c r="K87" s="103">
        <v>175.23216666666653</v>
      </c>
      <c r="L87" s="103">
        <v>42461.762900000002</v>
      </c>
      <c r="M87" s="103">
        <v>1068.8779666666665</v>
      </c>
      <c r="N87" s="103"/>
      <c r="O87" s="103"/>
      <c r="P87" s="103"/>
      <c r="Q87" s="103">
        <v>555293.50244999991</v>
      </c>
      <c r="R87" s="203">
        <f t="shared" si="7"/>
        <v>2801827.7532333331</v>
      </c>
      <c r="S87" s="103"/>
    </row>
    <row r="88" spans="2:19" ht="13" x14ac:dyDescent="0.3">
      <c r="B88" s="196"/>
      <c r="C88" s="198" t="s">
        <v>11</v>
      </c>
      <c r="D88" s="102">
        <v>803261.57526666694</v>
      </c>
      <c r="E88" s="103">
        <v>581991.77226666664</v>
      </c>
      <c r="F88" s="103">
        <v>1138664.520100001</v>
      </c>
      <c r="G88" s="103">
        <v>21048.818833333342</v>
      </c>
      <c r="H88" s="103">
        <v>15.836716666666661</v>
      </c>
      <c r="I88" s="103"/>
      <c r="J88" s="103"/>
      <c r="K88" s="103">
        <v>207.36118333333337</v>
      </c>
      <c r="L88" s="103">
        <v>52011.405766666656</v>
      </c>
      <c r="M88" s="103">
        <v>1207.4041833333338</v>
      </c>
      <c r="N88" s="103"/>
      <c r="O88" s="103"/>
      <c r="P88" s="103"/>
      <c r="Q88" s="103">
        <v>648125.65593333368</v>
      </c>
      <c r="R88" s="203">
        <f t="shared" si="7"/>
        <v>3246534.3502500015</v>
      </c>
      <c r="S88" s="103"/>
    </row>
    <row r="89" spans="2:19" ht="13" x14ac:dyDescent="0.3">
      <c r="B89" s="194"/>
      <c r="C89" s="198" t="s">
        <v>12</v>
      </c>
      <c r="D89" s="102">
        <v>729697.40418333327</v>
      </c>
      <c r="E89" s="103">
        <v>529028.00904999999</v>
      </c>
      <c r="F89" s="103">
        <v>1041836.5471000001</v>
      </c>
      <c r="G89" s="103">
        <v>18531.826050000003</v>
      </c>
      <c r="H89" s="103">
        <v>14.486333333333333</v>
      </c>
      <c r="I89" s="103"/>
      <c r="J89" s="103"/>
      <c r="K89" s="103">
        <v>180.38183333333333</v>
      </c>
      <c r="L89" s="103">
        <v>47591.65661666666</v>
      </c>
      <c r="M89" s="103">
        <v>1087.1535666666662</v>
      </c>
      <c r="N89" s="103"/>
      <c r="O89" s="103"/>
      <c r="P89" s="103"/>
      <c r="Q89" s="103">
        <v>595223.11811666668</v>
      </c>
      <c r="R89" s="203">
        <f t="shared" si="7"/>
        <v>2963190.5828500004</v>
      </c>
      <c r="S89" s="103"/>
    </row>
    <row r="90" spans="2:19" ht="13.5" thickBot="1" x14ac:dyDescent="0.35">
      <c r="B90" s="199"/>
      <c r="C90" s="200" t="s">
        <v>13</v>
      </c>
      <c r="D90" s="104">
        <v>740595.03193333326</v>
      </c>
      <c r="E90" s="105">
        <v>450398.03863333323</v>
      </c>
      <c r="F90" s="105">
        <v>1074146.3949166657</v>
      </c>
      <c r="G90" s="105">
        <v>18962.649766666669</v>
      </c>
      <c r="H90" s="105">
        <v>14.947066666666663</v>
      </c>
      <c r="I90" s="105"/>
      <c r="J90" s="105"/>
      <c r="K90" s="105">
        <v>227.23066666666665</v>
      </c>
      <c r="L90" s="105">
        <v>49779.834766666667</v>
      </c>
      <c r="M90" s="105">
        <v>1054.9302499999999</v>
      </c>
      <c r="N90" s="105"/>
      <c r="O90" s="105"/>
      <c r="P90" s="105"/>
      <c r="Q90" s="105">
        <v>625265.37521666661</v>
      </c>
      <c r="R90" s="204">
        <f t="shared" si="7"/>
        <v>2960444.4332166659</v>
      </c>
      <c r="S90" s="103"/>
    </row>
    <row r="91" spans="2:19" ht="13" x14ac:dyDescent="0.3">
      <c r="B91" s="192">
        <v>2020</v>
      </c>
      <c r="C91" s="197" t="s">
        <v>2</v>
      </c>
      <c r="D91" s="100">
        <v>719682.40880000009</v>
      </c>
      <c r="E91" s="101">
        <v>538567.67941666662</v>
      </c>
      <c r="F91" s="101">
        <v>989470.76053333271</v>
      </c>
      <c r="G91" s="101">
        <v>17961.801083333339</v>
      </c>
      <c r="H91" s="101">
        <v>14.330849999999998</v>
      </c>
      <c r="I91" s="101"/>
      <c r="J91" s="101"/>
      <c r="K91" s="101">
        <v>280.30875000000003</v>
      </c>
      <c r="L91" s="101">
        <v>49580.842883333331</v>
      </c>
      <c r="M91" s="101">
        <v>1000.8139166666666</v>
      </c>
      <c r="N91" s="101"/>
      <c r="O91" s="101"/>
      <c r="P91" s="101"/>
      <c r="Q91" s="101">
        <v>614332.30759999994</v>
      </c>
      <c r="R91" s="205">
        <f t="shared" si="7"/>
        <v>2930891.2538333326</v>
      </c>
      <c r="S91" s="103"/>
    </row>
    <row r="92" spans="2:19" ht="13" x14ac:dyDescent="0.3">
      <c r="B92" s="194"/>
      <c r="C92" s="198" t="s">
        <v>3</v>
      </c>
      <c r="D92" s="102">
        <v>637199.44375000021</v>
      </c>
      <c r="E92" s="103">
        <v>487884.68486666656</v>
      </c>
      <c r="F92" s="103">
        <v>956324.28265000018</v>
      </c>
      <c r="G92" s="103">
        <v>15841.790566666665</v>
      </c>
      <c r="H92" s="103">
        <v>11.770499999999991</v>
      </c>
      <c r="I92" s="103"/>
      <c r="J92" s="103"/>
      <c r="K92" s="103">
        <v>277.95074999999997</v>
      </c>
      <c r="L92" s="103">
        <v>44778.544033333317</v>
      </c>
      <c r="M92" s="103">
        <v>834.56944999999996</v>
      </c>
      <c r="N92" s="103"/>
      <c r="O92" s="103"/>
      <c r="P92" s="103"/>
      <c r="Q92" s="103">
        <v>561819.26328333362</v>
      </c>
      <c r="R92" s="203">
        <f t="shared" si="7"/>
        <v>2704972.2998500005</v>
      </c>
      <c r="S92" s="103"/>
    </row>
    <row r="93" spans="2:19" ht="13" x14ac:dyDescent="0.3">
      <c r="B93" s="194"/>
      <c r="C93" s="198" t="s">
        <v>4</v>
      </c>
      <c r="D93" s="102">
        <v>830397.82048333331</v>
      </c>
      <c r="E93" s="103">
        <v>613271.23048333335</v>
      </c>
      <c r="F93" s="103">
        <v>1291739.6675833333</v>
      </c>
      <c r="G93" s="103">
        <v>18518.224083333327</v>
      </c>
      <c r="H93" s="103">
        <v>17.09023333333333</v>
      </c>
      <c r="I93" s="103"/>
      <c r="J93" s="103"/>
      <c r="K93" s="103">
        <v>346.66528333333332</v>
      </c>
      <c r="L93" s="103">
        <v>60431.164916666661</v>
      </c>
      <c r="M93" s="103">
        <v>1196.8701000000001</v>
      </c>
      <c r="N93" s="103"/>
      <c r="O93" s="103"/>
      <c r="P93" s="103"/>
      <c r="Q93" s="103">
        <v>729725.95766666671</v>
      </c>
      <c r="R93" s="203">
        <f t="shared" si="7"/>
        <v>3545644.6908333334</v>
      </c>
      <c r="S93" s="103"/>
    </row>
    <row r="94" spans="2:19" ht="13" x14ac:dyDescent="0.3">
      <c r="B94" s="196"/>
      <c r="C94" s="198" t="s">
        <v>5</v>
      </c>
      <c r="D94" s="102">
        <v>794409.21579999989</v>
      </c>
      <c r="E94" s="103">
        <v>590281.0983333335</v>
      </c>
      <c r="F94" s="103">
        <v>1271957.97575</v>
      </c>
      <c r="G94" s="103">
        <v>15303.121099999997</v>
      </c>
      <c r="H94" s="103">
        <v>18.887766666666671</v>
      </c>
      <c r="I94" s="103"/>
      <c r="J94" s="103"/>
      <c r="K94" s="103">
        <v>335.1282833333334</v>
      </c>
      <c r="L94" s="103">
        <v>58803.855816666663</v>
      </c>
      <c r="M94" s="103">
        <v>1234.9527666666663</v>
      </c>
      <c r="N94" s="103"/>
      <c r="O94" s="103"/>
      <c r="P94" s="103"/>
      <c r="Q94" s="103">
        <v>695604.53548333317</v>
      </c>
      <c r="R94" s="203">
        <f t="shared" ref="R94:R105" si="8">SUM(D94:Q94)</f>
        <v>3427948.7711</v>
      </c>
      <c r="S94" s="103"/>
    </row>
    <row r="95" spans="2:19" ht="13" x14ac:dyDescent="0.3">
      <c r="B95" s="194"/>
      <c r="C95" s="198" t="s">
        <v>6</v>
      </c>
      <c r="D95" s="102">
        <v>855727.65555000002</v>
      </c>
      <c r="E95" s="103">
        <v>631353.23491666652</v>
      </c>
      <c r="F95" s="103">
        <v>1332215.6954333342</v>
      </c>
      <c r="G95" s="103">
        <v>16030.269299999996</v>
      </c>
      <c r="H95" s="103">
        <v>18.887766666666671</v>
      </c>
      <c r="I95" s="103"/>
      <c r="J95" s="103"/>
      <c r="K95" s="103">
        <v>389.66626666666673</v>
      </c>
      <c r="L95" s="103">
        <v>62907.045066666658</v>
      </c>
      <c r="M95" s="103">
        <v>1247.1964833333336</v>
      </c>
      <c r="N95" s="103"/>
      <c r="O95" s="103"/>
      <c r="P95" s="103"/>
      <c r="Q95" s="103">
        <v>746288.87144999974</v>
      </c>
      <c r="R95" s="203">
        <f t="shared" si="8"/>
        <v>3646178.5222333334</v>
      </c>
      <c r="S95" s="103"/>
    </row>
    <row r="96" spans="2:19" ht="13" x14ac:dyDescent="0.3">
      <c r="B96" s="194"/>
      <c r="C96" s="198" t="s">
        <v>7</v>
      </c>
      <c r="D96" s="102">
        <v>884486.40583333338</v>
      </c>
      <c r="E96" s="103">
        <v>647056.99186666671</v>
      </c>
      <c r="F96" s="103">
        <v>1381242.1722166678</v>
      </c>
      <c r="G96" s="103">
        <v>15565.045983333333</v>
      </c>
      <c r="H96" s="103">
        <v>21.006183333333333</v>
      </c>
      <c r="I96" s="103"/>
      <c r="J96" s="103"/>
      <c r="K96" s="103">
        <v>413.77806666666675</v>
      </c>
      <c r="L96" s="103">
        <v>64725.821266666644</v>
      </c>
      <c r="M96" s="103">
        <v>1262.2589833333336</v>
      </c>
      <c r="N96" s="103"/>
      <c r="O96" s="103"/>
      <c r="P96" s="103"/>
      <c r="Q96" s="103">
        <v>768927.72171666683</v>
      </c>
      <c r="R96" s="203">
        <f t="shared" si="8"/>
        <v>3763701.2021166673</v>
      </c>
      <c r="S96" s="103"/>
    </row>
    <row r="97" spans="2:19" ht="13" x14ac:dyDescent="0.3">
      <c r="B97" s="196"/>
      <c r="C97" s="198" t="s">
        <v>8</v>
      </c>
      <c r="D97" s="102">
        <v>910249.84941666643</v>
      </c>
      <c r="E97" s="103">
        <v>654130.41264999995</v>
      </c>
      <c r="F97" s="103">
        <v>1448738.7863499997</v>
      </c>
      <c r="G97" s="103">
        <v>15325.085733333337</v>
      </c>
      <c r="H97" s="103">
        <v>11.24985</v>
      </c>
      <c r="I97" s="103"/>
      <c r="J97" s="103"/>
      <c r="K97" s="103">
        <v>373.26740000000001</v>
      </c>
      <c r="L97" s="103">
        <v>64958.212449999999</v>
      </c>
      <c r="M97" s="103">
        <v>1279.6647666666668</v>
      </c>
      <c r="N97" s="103"/>
      <c r="O97" s="103"/>
      <c r="P97" s="103"/>
      <c r="Q97" s="103">
        <v>784021.67703333346</v>
      </c>
      <c r="R97" s="203">
        <f t="shared" si="8"/>
        <v>3879088.205649999</v>
      </c>
      <c r="S97" s="103"/>
    </row>
    <row r="98" spans="2:19" ht="13" x14ac:dyDescent="0.3">
      <c r="B98" s="194"/>
      <c r="C98" s="198" t="s">
        <v>9</v>
      </c>
      <c r="D98" s="102">
        <v>913803.67130000016</v>
      </c>
      <c r="E98" s="103">
        <v>646242.84095000022</v>
      </c>
      <c r="F98" s="103">
        <v>1468514.0671000001</v>
      </c>
      <c r="G98" s="103">
        <v>15459.015000000001</v>
      </c>
      <c r="H98" s="103">
        <v>12.599366666666668</v>
      </c>
      <c r="I98" s="103"/>
      <c r="J98" s="103"/>
      <c r="K98" s="103">
        <v>492.38736666666665</v>
      </c>
      <c r="L98" s="103">
        <v>63033.74926666668</v>
      </c>
      <c r="M98" s="103">
        <v>1224.601616666667</v>
      </c>
      <c r="N98" s="103"/>
      <c r="O98" s="103"/>
      <c r="P98" s="103"/>
      <c r="Q98" s="103">
        <v>785101.4751333337</v>
      </c>
      <c r="R98" s="203">
        <f t="shared" si="8"/>
        <v>3893884.4071000009</v>
      </c>
      <c r="S98" s="103"/>
    </row>
    <row r="99" spans="2:19" ht="13" x14ac:dyDescent="0.3">
      <c r="B99" s="194"/>
      <c r="C99" s="198" t="s">
        <v>10</v>
      </c>
      <c r="D99" s="102">
        <v>826380.99238333327</v>
      </c>
      <c r="E99" s="103">
        <v>599586.93108333321</v>
      </c>
      <c r="F99" s="103">
        <v>1365718.0598833333</v>
      </c>
      <c r="G99" s="103">
        <v>14804.255683333335</v>
      </c>
      <c r="H99" s="103">
        <v>10.629399999999999</v>
      </c>
      <c r="I99" s="103"/>
      <c r="J99" s="103"/>
      <c r="K99" s="103">
        <v>588.77443333333338</v>
      </c>
      <c r="L99" s="103">
        <v>57742.013499999994</v>
      </c>
      <c r="M99" s="103">
        <v>1146.0146166666664</v>
      </c>
      <c r="N99" s="103"/>
      <c r="O99" s="103"/>
      <c r="P99" s="103"/>
      <c r="Q99" s="103">
        <v>734019.58246666659</v>
      </c>
      <c r="R99" s="203">
        <f t="shared" si="8"/>
        <v>3599997.2534499997</v>
      </c>
      <c r="S99" s="103"/>
    </row>
    <row r="100" spans="2:19" ht="13" x14ac:dyDescent="0.3">
      <c r="B100" s="196"/>
      <c r="C100" s="198" t="s">
        <v>11</v>
      </c>
      <c r="D100" s="102">
        <v>915139.63698333304</v>
      </c>
      <c r="E100" s="103">
        <v>610206.07395000011</v>
      </c>
      <c r="F100" s="103">
        <v>1391186.6726833333</v>
      </c>
      <c r="G100" s="103">
        <v>15239.371583333332</v>
      </c>
      <c r="H100" s="103">
        <v>10.042833333333334</v>
      </c>
      <c r="I100" s="103"/>
      <c r="J100" s="103"/>
      <c r="K100" s="103">
        <v>594.1412833333336</v>
      </c>
      <c r="L100" s="103">
        <v>57400.919833333341</v>
      </c>
      <c r="M100" s="103">
        <v>1193.110266666667</v>
      </c>
      <c r="N100" s="103"/>
      <c r="O100" s="103">
        <v>242.81151666666668</v>
      </c>
      <c r="P100" s="103"/>
      <c r="Q100" s="103">
        <v>741696.10420000029</v>
      </c>
      <c r="R100" s="203">
        <f t="shared" si="8"/>
        <v>3732908.8851333335</v>
      </c>
      <c r="S100" s="103"/>
    </row>
    <row r="101" spans="2:19" ht="13" x14ac:dyDescent="0.3">
      <c r="B101" s="194"/>
      <c r="C101" s="198" t="s">
        <v>12</v>
      </c>
      <c r="D101" s="102">
        <v>835798.32683333312</v>
      </c>
      <c r="E101" s="103">
        <v>581657.58068333333</v>
      </c>
      <c r="F101" s="103">
        <v>1343485.6044333333</v>
      </c>
      <c r="G101" s="103">
        <v>14245.005650000003</v>
      </c>
      <c r="H101" s="103">
        <v>9.7301166666666674</v>
      </c>
      <c r="I101" s="103"/>
      <c r="J101" s="103"/>
      <c r="K101" s="103">
        <v>567.24141666666674</v>
      </c>
      <c r="L101" s="103">
        <v>54173.595866666663</v>
      </c>
      <c r="M101" s="103">
        <v>1121.3241166666669</v>
      </c>
      <c r="N101" s="103"/>
      <c r="O101" s="103">
        <v>398.86508333333342</v>
      </c>
      <c r="P101" s="103"/>
      <c r="Q101" s="103">
        <v>710140.57768333296</v>
      </c>
      <c r="R101" s="203">
        <f t="shared" si="8"/>
        <v>3541597.8518833327</v>
      </c>
      <c r="S101" s="103"/>
    </row>
    <row r="102" spans="2:19" ht="13.5" thickBot="1" x14ac:dyDescent="0.35">
      <c r="B102" s="199"/>
      <c r="C102" s="200" t="s">
        <v>13</v>
      </c>
      <c r="D102" s="104">
        <v>870637.39171666652</v>
      </c>
      <c r="E102" s="105">
        <v>593943.81755000015</v>
      </c>
      <c r="F102" s="105">
        <v>1382804.1040833334</v>
      </c>
      <c r="G102" s="105">
        <v>14674.80628333333</v>
      </c>
      <c r="H102" s="105">
        <v>9.9458333333333329</v>
      </c>
      <c r="I102" s="105"/>
      <c r="J102" s="105"/>
      <c r="K102" s="105">
        <v>566.36895000000004</v>
      </c>
      <c r="L102" s="105">
        <v>55393.556416666681</v>
      </c>
      <c r="M102" s="105">
        <v>1061.4846999999997</v>
      </c>
      <c r="N102" s="105"/>
      <c r="O102" s="105">
        <v>674.09848333333332</v>
      </c>
      <c r="P102" s="105"/>
      <c r="Q102" s="105">
        <v>736007.87301666685</v>
      </c>
      <c r="R102" s="204">
        <f t="shared" si="8"/>
        <v>3655773.4470333336</v>
      </c>
      <c r="S102" s="103"/>
    </row>
    <row r="103" spans="2:19" ht="13" x14ac:dyDescent="0.3">
      <c r="B103" s="192">
        <v>2021</v>
      </c>
      <c r="C103" s="197" t="s">
        <v>2</v>
      </c>
      <c r="D103" s="100">
        <v>827705.46416666685</v>
      </c>
      <c r="E103" s="101">
        <v>585683.02313333354</v>
      </c>
      <c r="F103" s="101">
        <v>1326430.3709499999</v>
      </c>
      <c r="G103" s="101">
        <v>14144.485716666666</v>
      </c>
      <c r="H103" s="101">
        <v>9.9958500000000008</v>
      </c>
      <c r="I103" s="101"/>
      <c r="J103" s="101"/>
      <c r="K103" s="101">
        <v>536.78198333333341</v>
      </c>
      <c r="L103" s="101">
        <v>113126.92348333326</v>
      </c>
      <c r="M103" s="101">
        <v>1069.9073833333337</v>
      </c>
      <c r="N103" s="101"/>
      <c r="O103" s="101">
        <v>840.92571666666674</v>
      </c>
      <c r="P103" s="101"/>
      <c r="Q103" s="101">
        <v>710304.84356666659</v>
      </c>
      <c r="R103" s="205">
        <f t="shared" si="8"/>
        <v>3579852.7219500002</v>
      </c>
      <c r="S103" s="103"/>
    </row>
    <row r="104" spans="2:19" ht="13" x14ac:dyDescent="0.3">
      <c r="B104" s="194"/>
      <c r="C104" s="198" t="s">
        <v>3</v>
      </c>
      <c r="D104" s="102">
        <v>738253.14958333317</v>
      </c>
      <c r="E104" s="103">
        <v>524593.5057000001</v>
      </c>
      <c r="F104" s="103">
        <v>1219246.8268000006</v>
      </c>
      <c r="G104" s="103">
        <v>12559.354150000005</v>
      </c>
      <c r="H104" s="103">
        <v>9.8738333333333319</v>
      </c>
      <c r="I104" s="103"/>
      <c r="J104" s="103"/>
      <c r="K104" s="103">
        <v>505.88996666666668</v>
      </c>
      <c r="L104" s="103">
        <v>99506.607433333265</v>
      </c>
      <c r="M104" s="103">
        <v>900.17544999999973</v>
      </c>
      <c r="N104" s="103"/>
      <c r="O104" s="103">
        <v>944.46093333333329</v>
      </c>
      <c r="P104" s="103"/>
      <c r="Q104" s="103">
        <v>624092.69515000028</v>
      </c>
      <c r="R104" s="203">
        <f t="shared" si="8"/>
        <v>3220612.5389999999</v>
      </c>
      <c r="S104" s="103"/>
    </row>
    <row r="105" spans="2:19" ht="13" x14ac:dyDescent="0.3">
      <c r="B105" s="194"/>
      <c r="C105" s="198" t="s">
        <v>4</v>
      </c>
      <c r="D105" s="102">
        <v>911689.97254999995</v>
      </c>
      <c r="E105" s="103">
        <v>623209.64158333326</v>
      </c>
      <c r="F105" s="103">
        <v>1495289.2219999987</v>
      </c>
      <c r="G105" s="103">
        <v>14668.6211</v>
      </c>
      <c r="H105" s="103">
        <v>11.0497</v>
      </c>
      <c r="I105" s="103"/>
      <c r="J105" s="103"/>
      <c r="K105" s="103">
        <v>606.3851166666667</v>
      </c>
      <c r="L105" s="103">
        <v>120727.56631666666</v>
      </c>
      <c r="M105" s="103">
        <v>1076.4622833333333</v>
      </c>
      <c r="N105" s="103"/>
      <c r="O105" s="103">
        <v>1539.9644999999998</v>
      </c>
      <c r="P105" s="103"/>
      <c r="Q105" s="103">
        <v>746274.23336666683</v>
      </c>
      <c r="R105" s="203">
        <f t="shared" si="8"/>
        <v>3915093.118516665</v>
      </c>
      <c r="S105" s="103"/>
    </row>
    <row r="106" spans="2:19" ht="13" x14ac:dyDescent="0.3">
      <c r="B106" s="196"/>
      <c r="C106" s="198" t="s">
        <v>5</v>
      </c>
      <c r="D106" s="102">
        <v>880707.95004999987</v>
      </c>
      <c r="E106" s="103">
        <v>600186.26568333351</v>
      </c>
      <c r="F106" s="103">
        <v>1458505.6805166665</v>
      </c>
      <c r="G106" s="103">
        <v>13219.673066666666</v>
      </c>
      <c r="H106" s="103">
        <v>11.556433333333333</v>
      </c>
      <c r="I106" s="103"/>
      <c r="J106" s="103"/>
      <c r="K106" s="103">
        <v>548.3592666666666</v>
      </c>
      <c r="L106" s="103">
        <v>114001.85578333333</v>
      </c>
      <c r="M106" s="103">
        <v>965.31371666666644</v>
      </c>
      <c r="N106" s="103"/>
      <c r="O106" s="103">
        <v>1717.5209833333329</v>
      </c>
      <c r="P106" s="103"/>
      <c r="Q106" s="103">
        <v>707779.46178333333</v>
      </c>
      <c r="R106" s="203">
        <f t="shared" ref="R106:R117" si="9">SUM(D106:Q106)</f>
        <v>3777643.637283334</v>
      </c>
      <c r="S106" s="103"/>
    </row>
    <row r="107" spans="2:19" ht="13" x14ac:dyDescent="0.3">
      <c r="B107" s="194"/>
      <c r="C107" s="198" t="s">
        <v>6</v>
      </c>
      <c r="D107" s="102">
        <v>879152.14943333319</v>
      </c>
      <c r="E107" s="103">
        <v>600005.96586666664</v>
      </c>
      <c r="F107" s="103">
        <v>1439871.0352833334</v>
      </c>
      <c r="G107" s="103">
        <v>13413.986283333339</v>
      </c>
      <c r="H107" s="103">
        <v>9.9873333333333303</v>
      </c>
      <c r="I107" s="103"/>
      <c r="J107" s="103"/>
      <c r="K107" s="103">
        <v>557.9851666666666</v>
      </c>
      <c r="L107" s="103">
        <v>110575.3167166667</v>
      </c>
      <c r="M107" s="103">
        <v>911.4579333333337</v>
      </c>
      <c r="N107" s="103"/>
      <c r="O107" s="103">
        <v>2053.3366333333333</v>
      </c>
      <c r="P107" s="103"/>
      <c r="Q107" s="103">
        <v>927476.95574999996</v>
      </c>
      <c r="R107" s="203">
        <f t="shared" si="9"/>
        <v>3974028.1764000002</v>
      </c>
      <c r="S107" s="103"/>
    </row>
    <row r="108" spans="2:19" ht="13" x14ac:dyDescent="0.3">
      <c r="B108" s="194"/>
      <c r="C108" s="198" t="s">
        <v>7</v>
      </c>
      <c r="D108" s="102">
        <v>841277.65826666658</v>
      </c>
      <c r="E108" s="103">
        <v>567314.45259999996</v>
      </c>
      <c r="F108" s="103">
        <v>1379965.3141333328</v>
      </c>
      <c r="G108" s="103">
        <v>12546.502966666665</v>
      </c>
      <c r="H108" s="103">
        <v>8.1604833333333335</v>
      </c>
      <c r="I108" s="103"/>
      <c r="J108" s="103"/>
      <c r="K108" s="103">
        <v>532.4802833333332</v>
      </c>
      <c r="L108" s="103">
        <v>103806.00336666663</v>
      </c>
      <c r="M108" s="103">
        <v>858.90201666666655</v>
      </c>
      <c r="N108" s="103"/>
      <c r="O108" s="103">
        <v>2294.7711999999997</v>
      </c>
      <c r="P108" s="103"/>
      <c r="Q108" s="103">
        <v>679084.17806666659</v>
      </c>
      <c r="R108" s="203">
        <f t="shared" si="9"/>
        <v>3587688.4233833328</v>
      </c>
      <c r="S108" s="103"/>
    </row>
    <row r="109" spans="2:19" ht="13" x14ac:dyDescent="0.3">
      <c r="B109" s="196"/>
      <c r="C109" s="198" t="s">
        <v>8</v>
      </c>
      <c r="D109" s="102">
        <v>850718.49871666648</v>
      </c>
      <c r="E109" s="103">
        <v>561953.37178333348</v>
      </c>
      <c r="F109" s="103">
        <v>1384401.4247666667</v>
      </c>
      <c r="G109" s="103">
        <v>12242.893716666667</v>
      </c>
      <c r="H109" s="103">
        <v>7.8019833333333306</v>
      </c>
      <c r="I109" s="103"/>
      <c r="J109" s="103"/>
      <c r="K109" s="103">
        <v>502.3148833333334</v>
      </c>
      <c r="L109" s="103">
        <v>101800.34836666666</v>
      </c>
      <c r="M109" s="103">
        <v>812.37013333333323</v>
      </c>
      <c r="N109" s="103"/>
      <c r="O109" s="103">
        <v>1717.5209833333333</v>
      </c>
      <c r="P109" s="103"/>
      <c r="Q109" s="103">
        <v>677199.87133333331</v>
      </c>
      <c r="R109" s="203">
        <f t="shared" si="9"/>
        <v>3591356.416666666</v>
      </c>
      <c r="S109" s="103"/>
    </row>
    <row r="110" spans="2:19" ht="13" x14ac:dyDescent="0.3">
      <c r="B110" s="194"/>
      <c r="C110" s="198" t="s">
        <v>9</v>
      </c>
      <c r="D110" s="102">
        <v>848907.9469499999</v>
      </c>
      <c r="E110" s="103">
        <v>561068.92838333326</v>
      </c>
      <c r="F110" s="103">
        <v>1406032.1774333331</v>
      </c>
      <c r="G110" s="103">
        <v>12187.612000000001</v>
      </c>
      <c r="H110" s="103">
        <v>6.7707999999999977</v>
      </c>
      <c r="I110" s="103"/>
      <c r="J110" s="103"/>
      <c r="K110" s="103">
        <v>498.56616666666662</v>
      </c>
      <c r="L110" s="103">
        <v>93750.302133333345</v>
      </c>
      <c r="M110" s="103">
        <v>802.05701666666675</v>
      </c>
      <c r="N110" s="103"/>
      <c r="O110" s="103">
        <v>2053.3366333333333</v>
      </c>
      <c r="P110" s="103"/>
      <c r="Q110" s="103">
        <v>677630.14026666665</v>
      </c>
      <c r="R110" s="203">
        <f t="shared" si="9"/>
        <v>3602937.8377833334</v>
      </c>
      <c r="S110" s="103"/>
    </row>
    <row r="111" spans="2:19" ht="13" x14ac:dyDescent="0.3">
      <c r="B111" s="194"/>
      <c r="C111" s="198" t="s">
        <v>10</v>
      </c>
      <c r="D111" s="102">
        <v>769769.87608333339</v>
      </c>
      <c r="E111" s="103">
        <v>516086.08299999987</v>
      </c>
      <c r="F111" s="103">
        <v>1310870.2558333336</v>
      </c>
      <c r="G111" s="103">
        <v>11025.190966666667</v>
      </c>
      <c r="H111" s="103">
        <v>1.6779666666666671</v>
      </c>
      <c r="I111" s="103"/>
      <c r="J111" s="103"/>
      <c r="K111" s="103">
        <v>493.68739999999991</v>
      </c>
      <c r="L111" s="103">
        <v>91809.12401666661</v>
      </c>
      <c r="M111" s="103">
        <v>713.27458333333345</v>
      </c>
      <c r="N111" s="103"/>
      <c r="O111" s="103">
        <v>2294.7711999999997</v>
      </c>
      <c r="P111" s="103"/>
      <c r="Q111" s="103">
        <v>631077.74678333278</v>
      </c>
      <c r="R111" s="203">
        <f t="shared" si="9"/>
        <v>3334141.6878333334</v>
      </c>
      <c r="S111" s="103"/>
    </row>
    <row r="112" spans="2:19" ht="13" x14ac:dyDescent="0.3">
      <c r="B112" s="196"/>
      <c r="C112" s="198" t="s">
        <v>11</v>
      </c>
      <c r="D112" s="102">
        <v>833530.5234166669</v>
      </c>
      <c r="E112" s="103">
        <v>537293.25363333349</v>
      </c>
      <c r="F112" s="103">
        <v>1376499.7780666668</v>
      </c>
      <c r="G112" s="103">
        <v>11229.757249999999</v>
      </c>
      <c r="H112" s="103"/>
      <c r="I112" s="103"/>
      <c r="J112" s="103"/>
      <c r="K112" s="103">
        <v>548.70758333333345</v>
      </c>
      <c r="L112" s="103">
        <v>92707.431383333402</v>
      </c>
      <c r="M112" s="103">
        <v>710.08076666666659</v>
      </c>
      <c r="N112" s="103"/>
      <c r="O112" s="103">
        <v>4034.692133333333</v>
      </c>
      <c r="P112" s="103"/>
      <c r="Q112" s="103">
        <v>657705.72136666672</v>
      </c>
      <c r="R112" s="203">
        <f t="shared" si="9"/>
        <v>3514259.9456000007</v>
      </c>
      <c r="S112" s="103"/>
    </row>
    <row r="113" spans="2:19" ht="13" x14ac:dyDescent="0.3">
      <c r="B113" s="194"/>
      <c r="C113" s="198" t="s">
        <v>12</v>
      </c>
      <c r="D113" s="102">
        <v>814532.62853333342</v>
      </c>
      <c r="E113" s="103">
        <v>525624.36145000008</v>
      </c>
      <c r="F113" s="103">
        <v>1362434.4970833338</v>
      </c>
      <c r="G113" s="103">
        <v>10290.951499999999</v>
      </c>
      <c r="H113" s="103"/>
      <c r="I113" s="103"/>
      <c r="J113" s="103"/>
      <c r="K113" s="103">
        <v>540.94896666666682</v>
      </c>
      <c r="L113" s="103">
        <v>88603.076483333381</v>
      </c>
      <c r="M113" s="103">
        <v>688.16549999999995</v>
      </c>
      <c r="N113" s="103"/>
      <c r="O113" s="103">
        <v>4295.2038833333327</v>
      </c>
      <c r="P113" s="103"/>
      <c r="Q113" s="103">
        <v>640443.73151666683</v>
      </c>
      <c r="R113" s="203">
        <f t="shared" si="9"/>
        <v>3447453.5649166675</v>
      </c>
      <c r="S113" s="103"/>
    </row>
    <row r="114" spans="2:19" ht="13.5" thickBot="1" x14ac:dyDescent="0.35">
      <c r="B114" s="199"/>
      <c r="C114" s="200" t="s">
        <v>13</v>
      </c>
      <c r="D114" s="104">
        <v>804005.90790000011</v>
      </c>
      <c r="E114" s="105">
        <v>526041.65708333324</v>
      </c>
      <c r="F114" s="105">
        <v>1363348.9211000004</v>
      </c>
      <c r="G114" s="105">
        <v>10113.730083333334</v>
      </c>
      <c r="H114" s="105"/>
      <c r="I114" s="105"/>
      <c r="J114" s="105"/>
      <c r="K114" s="105">
        <v>580.76700000000005</v>
      </c>
      <c r="L114" s="105">
        <v>88366.593883333277</v>
      </c>
      <c r="M114" s="105">
        <v>660.58166666666682</v>
      </c>
      <c r="N114" s="105"/>
      <c r="O114" s="105">
        <v>4808.1767166666668</v>
      </c>
      <c r="P114" s="105"/>
      <c r="Q114" s="105">
        <v>648522.02458333329</v>
      </c>
      <c r="R114" s="204">
        <f t="shared" si="9"/>
        <v>3446448.3600166668</v>
      </c>
      <c r="S114" s="103"/>
    </row>
    <row r="115" spans="2:19" ht="13" x14ac:dyDescent="0.3">
      <c r="B115" s="192">
        <v>2022</v>
      </c>
      <c r="C115" s="197" t="s">
        <v>2</v>
      </c>
      <c r="D115" s="100">
        <v>794484.204233333</v>
      </c>
      <c r="E115" s="101">
        <v>514867.74274999998</v>
      </c>
      <c r="F115" s="101">
        <v>1347518.3888833334</v>
      </c>
      <c r="G115" s="101">
        <v>9550.8539000000019</v>
      </c>
      <c r="H115" s="101"/>
      <c r="I115" s="101"/>
      <c r="J115" s="101"/>
      <c r="K115" s="101"/>
      <c r="L115" s="101">
        <v>85894.006949999981</v>
      </c>
      <c r="M115" s="101">
        <v>611.93209999999988</v>
      </c>
      <c r="N115" s="101"/>
      <c r="O115" s="101">
        <v>5017.1090833333328</v>
      </c>
      <c r="P115" s="101"/>
      <c r="Q115" s="101">
        <v>632195.26848333341</v>
      </c>
      <c r="R115" s="205">
        <f t="shared" si="9"/>
        <v>3390139.5063833329</v>
      </c>
      <c r="S115" s="103"/>
    </row>
    <row r="116" spans="2:19" ht="13" x14ac:dyDescent="0.3">
      <c r="B116" s="194"/>
      <c r="C116" s="198" t="s">
        <v>3</v>
      </c>
      <c r="D116" s="102">
        <v>712885.45678333333</v>
      </c>
      <c r="E116" s="103">
        <v>472796.96421666653</v>
      </c>
      <c r="F116" s="103">
        <v>1230811.3213000002</v>
      </c>
      <c r="G116" s="103">
        <v>8245.1191500000004</v>
      </c>
      <c r="H116" s="103"/>
      <c r="I116" s="103"/>
      <c r="J116" s="103"/>
      <c r="K116" s="103"/>
      <c r="L116" s="103">
        <v>76362.624033333341</v>
      </c>
      <c r="M116" s="103">
        <v>539.38984999999991</v>
      </c>
      <c r="N116" s="103"/>
      <c r="O116" s="103">
        <v>5117.2175666666662</v>
      </c>
      <c r="P116" s="103"/>
      <c r="Q116" s="103">
        <v>590163.63806666678</v>
      </c>
      <c r="R116" s="203">
        <f t="shared" si="9"/>
        <v>3096921.7309666667</v>
      </c>
      <c r="S116" s="103"/>
    </row>
    <row r="117" spans="2:19" ht="13" x14ac:dyDescent="0.3">
      <c r="B117" s="194"/>
      <c r="C117" s="198" t="s">
        <v>4</v>
      </c>
      <c r="D117" s="102">
        <v>821302.91779999982</v>
      </c>
      <c r="E117" s="103">
        <v>538518.47726666671</v>
      </c>
      <c r="F117" s="103">
        <v>1436873.2957833332</v>
      </c>
      <c r="G117" s="103">
        <v>9002.6993000000002</v>
      </c>
      <c r="H117" s="103"/>
      <c r="I117" s="103"/>
      <c r="J117" s="103"/>
      <c r="K117" s="103"/>
      <c r="L117" s="103">
        <v>86177.66509999994</v>
      </c>
      <c r="M117" s="103">
        <v>640.58564999999987</v>
      </c>
      <c r="N117" s="103"/>
      <c r="O117" s="103">
        <v>6104.4736000000003</v>
      </c>
      <c r="P117" s="103"/>
      <c r="Q117" s="103">
        <v>678693.60091666668</v>
      </c>
      <c r="R117" s="203">
        <f t="shared" si="9"/>
        <v>3577313.7154166661</v>
      </c>
      <c r="S117" s="103"/>
    </row>
    <row r="118" spans="2:19" ht="13" x14ac:dyDescent="0.3">
      <c r="B118" s="196"/>
      <c r="C118" s="198" t="s">
        <v>5</v>
      </c>
      <c r="D118" s="102">
        <v>742291.16866666672</v>
      </c>
      <c r="E118" s="103">
        <v>491055.73349999991</v>
      </c>
      <c r="F118" s="103">
        <v>1288837.4374000002</v>
      </c>
      <c r="G118" s="103">
        <v>7761.2138333333332</v>
      </c>
      <c r="H118" s="103"/>
      <c r="I118" s="103"/>
      <c r="J118" s="103"/>
      <c r="K118" s="103"/>
      <c r="L118" s="103">
        <v>81044.360566666655</v>
      </c>
      <c r="M118" s="103">
        <v>546.51514999999995</v>
      </c>
      <c r="N118" s="103"/>
      <c r="O118" s="103">
        <v>5829.2384000000002</v>
      </c>
      <c r="P118" s="103"/>
      <c r="Q118" s="103">
        <v>624999.58218333335</v>
      </c>
      <c r="R118" s="203">
        <f t="shared" ref="R118:R129" si="10">SUM(D118:Q118)</f>
        <v>3242365.2497000005</v>
      </c>
      <c r="S118" s="103"/>
    </row>
    <row r="119" spans="2:19" ht="13" x14ac:dyDescent="0.3">
      <c r="B119" s="194"/>
      <c r="C119" s="198" t="s">
        <v>6</v>
      </c>
      <c r="D119" s="102">
        <v>747164.00018333364</v>
      </c>
      <c r="E119" s="103">
        <v>519301.46851666667</v>
      </c>
      <c r="F119" s="103">
        <v>1350011.81155</v>
      </c>
      <c r="G119" s="103">
        <v>7640.1182166666667</v>
      </c>
      <c r="H119" s="103"/>
      <c r="I119" s="103"/>
      <c r="J119" s="103"/>
      <c r="K119" s="103"/>
      <c r="L119" s="103">
        <v>85859.240616666662</v>
      </c>
      <c r="M119" s="103">
        <v>553.63411666666684</v>
      </c>
      <c r="N119" s="103"/>
      <c r="O119" s="103">
        <v>6605.4239833333322</v>
      </c>
      <c r="P119" s="103"/>
      <c r="Q119" s="103">
        <v>603087.12210000004</v>
      </c>
      <c r="R119" s="203">
        <f t="shared" si="10"/>
        <v>3320222.8192833336</v>
      </c>
      <c r="S119" s="103"/>
    </row>
    <row r="120" spans="2:19" ht="13" x14ac:dyDescent="0.3">
      <c r="B120" s="194"/>
      <c r="C120" s="198" t="s">
        <v>7</v>
      </c>
      <c r="D120" s="102">
        <v>723643.71166666667</v>
      </c>
      <c r="E120" s="103">
        <v>475815.9623500001</v>
      </c>
      <c r="F120" s="103">
        <v>1281348.1020333332</v>
      </c>
      <c r="G120" s="103">
        <v>7008.7840500000011</v>
      </c>
      <c r="H120" s="103"/>
      <c r="I120" s="103"/>
      <c r="J120" s="103"/>
      <c r="K120" s="103"/>
      <c r="L120" s="103">
        <v>84161.56283333333</v>
      </c>
      <c r="M120" s="103">
        <v>484.11164999999994</v>
      </c>
      <c r="N120" s="103"/>
      <c r="O120" s="103">
        <v>6714.4629833333329</v>
      </c>
      <c r="P120" s="103"/>
      <c r="Q120" s="103">
        <v>606784.30741666642</v>
      </c>
      <c r="R120" s="203">
        <f t="shared" si="10"/>
        <v>3185961.0049833329</v>
      </c>
      <c r="S120" s="103"/>
    </row>
    <row r="121" spans="2:19" ht="13" x14ac:dyDescent="0.3">
      <c r="B121" s="196"/>
      <c r="C121" s="198" t="s">
        <v>8</v>
      </c>
      <c r="D121" s="102">
        <v>738883.71393333329</v>
      </c>
      <c r="E121" s="103">
        <v>486278.19961666648</v>
      </c>
      <c r="F121" s="103">
        <v>1278779.2194166661</v>
      </c>
      <c r="G121" s="103">
        <v>6870.8293000000012</v>
      </c>
      <c r="H121" s="103"/>
      <c r="I121" s="103"/>
      <c r="J121" s="103"/>
      <c r="K121" s="103"/>
      <c r="L121" s="103">
        <v>87337.18875000003</v>
      </c>
      <c r="M121" s="103">
        <v>483.45883333333325</v>
      </c>
      <c r="N121" s="103"/>
      <c r="O121" s="103">
        <v>7442.8175833333325</v>
      </c>
      <c r="P121" s="103"/>
      <c r="Q121" s="103">
        <v>467669.77018333331</v>
      </c>
      <c r="R121" s="203">
        <f t="shared" si="10"/>
        <v>3073745.1976166652</v>
      </c>
      <c r="S121" s="103"/>
    </row>
    <row r="122" spans="2:19" ht="13" x14ac:dyDescent="0.3">
      <c r="B122" s="194"/>
      <c r="C122" s="198" t="s">
        <v>9</v>
      </c>
      <c r="D122" s="102">
        <v>775492.25319999969</v>
      </c>
      <c r="E122" s="103">
        <v>499823.91035000002</v>
      </c>
      <c r="F122" s="103">
        <v>1289991.2305000005</v>
      </c>
      <c r="G122" s="103">
        <v>6892.5822333333344</v>
      </c>
      <c r="H122" s="103"/>
      <c r="I122" s="103"/>
      <c r="J122" s="103"/>
      <c r="K122" s="103"/>
      <c r="L122" s="103">
        <v>90936.104633333336</v>
      </c>
      <c r="M122" s="103">
        <v>504.32690000000008</v>
      </c>
      <c r="N122" s="103"/>
      <c r="O122" s="103">
        <v>8627.6470000000008</v>
      </c>
      <c r="P122" s="103"/>
      <c r="Q122" s="103">
        <v>484191.90944999998</v>
      </c>
      <c r="R122" s="203">
        <f t="shared" si="10"/>
        <v>3156459.9642666671</v>
      </c>
      <c r="S122" s="103"/>
    </row>
    <row r="123" spans="2:19" ht="13" x14ac:dyDescent="0.3">
      <c r="B123" s="194"/>
      <c r="C123" s="198" t="s">
        <v>10</v>
      </c>
      <c r="D123" s="102">
        <v>700137.64793333341</v>
      </c>
      <c r="E123" s="103">
        <v>449343.5610499999</v>
      </c>
      <c r="F123" s="103">
        <v>1168806.3724833336</v>
      </c>
      <c r="G123" s="103">
        <v>6156.0017666666663</v>
      </c>
      <c r="H123" s="103"/>
      <c r="I123" s="103"/>
      <c r="J123" s="103"/>
      <c r="K123" s="103"/>
      <c r="L123" s="103">
        <v>84135.394</v>
      </c>
      <c r="M123" s="103">
        <v>446.75615000000005</v>
      </c>
      <c r="N123" s="103"/>
      <c r="O123" s="103">
        <v>8673.709633333332</v>
      </c>
      <c r="P123" s="103"/>
      <c r="Q123" s="103">
        <v>444501.8708166664</v>
      </c>
      <c r="R123" s="203">
        <f t="shared" si="10"/>
        <v>2862201.3138333326</v>
      </c>
      <c r="S123" s="103"/>
    </row>
    <row r="124" spans="2:19" ht="13" x14ac:dyDescent="0.3">
      <c r="B124" s="196"/>
      <c r="C124" s="198" t="s">
        <v>11</v>
      </c>
      <c r="D124" s="102">
        <v>719994.46300000022</v>
      </c>
      <c r="E124" s="103">
        <v>459705.87721666659</v>
      </c>
      <c r="F124" s="103">
        <v>1203511.472733333</v>
      </c>
      <c r="G124" s="103">
        <v>6165.5683499999996</v>
      </c>
      <c r="H124" s="103"/>
      <c r="I124" s="103"/>
      <c r="J124" s="103"/>
      <c r="K124" s="103"/>
      <c r="L124" s="103">
        <v>87717.863350000014</v>
      </c>
      <c r="M124" s="103">
        <v>434.92183333333332</v>
      </c>
      <c r="N124" s="103"/>
      <c r="O124" s="103">
        <v>9263.967083333333</v>
      </c>
      <c r="P124" s="103"/>
      <c r="Q124" s="103">
        <v>457788.41970000009</v>
      </c>
      <c r="R124" s="203">
        <f t="shared" si="10"/>
        <v>2944582.5532666673</v>
      </c>
      <c r="S124" s="103"/>
    </row>
    <row r="125" spans="2:19" ht="13" x14ac:dyDescent="0.3">
      <c r="B125" s="194"/>
      <c r="C125" s="198" t="s">
        <v>12</v>
      </c>
      <c r="D125" s="102">
        <v>729234.8578666664</v>
      </c>
      <c r="E125" s="103">
        <v>481132.8881499999</v>
      </c>
      <c r="F125" s="103">
        <v>1212483.4328333337</v>
      </c>
      <c r="G125" s="103">
        <v>5979.4860666666655</v>
      </c>
      <c r="H125" s="103"/>
      <c r="I125" s="103"/>
      <c r="J125" s="103"/>
      <c r="K125" s="103"/>
      <c r="L125" s="103">
        <v>90033.876783333326</v>
      </c>
      <c r="M125" s="103">
        <v>452.98766666666694</v>
      </c>
      <c r="N125" s="103"/>
      <c r="O125" s="103">
        <v>9557.1551333333355</v>
      </c>
      <c r="P125" s="103"/>
      <c r="Q125" s="103">
        <v>458123.64155</v>
      </c>
      <c r="R125" s="203">
        <f t="shared" si="10"/>
        <v>2986998.3260499998</v>
      </c>
      <c r="S125" s="103"/>
    </row>
    <row r="126" spans="2:19" ht="13.5" thickBot="1" x14ac:dyDescent="0.35">
      <c r="B126" s="199"/>
      <c r="C126" s="200" t="s">
        <v>13</v>
      </c>
      <c r="D126" s="104">
        <v>718129.67873333371</v>
      </c>
      <c r="E126" s="105">
        <v>449711.57963333349</v>
      </c>
      <c r="F126" s="105">
        <v>1197579.3675166669</v>
      </c>
      <c r="G126" s="105">
        <v>5763.3560499999985</v>
      </c>
      <c r="H126" s="105"/>
      <c r="I126" s="105"/>
      <c r="J126" s="105"/>
      <c r="K126" s="105"/>
      <c r="L126" s="105">
        <v>91038.710866666661</v>
      </c>
      <c r="M126" s="105">
        <v>421.71023333333341</v>
      </c>
      <c r="N126" s="105"/>
      <c r="O126" s="105">
        <v>10262.566283333335</v>
      </c>
      <c r="P126" s="105"/>
      <c r="Q126" s="105">
        <v>625422.45890000032</v>
      </c>
      <c r="R126" s="204">
        <f t="shared" si="10"/>
        <v>3098329.4282166683</v>
      </c>
      <c r="S126" s="210"/>
    </row>
    <row r="127" spans="2:19" ht="13" x14ac:dyDescent="0.3">
      <c r="B127" s="192">
        <v>2023</v>
      </c>
      <c r="C127" s="197" t="s">
        <v>2</v>
      </c>
      <c r="D127" s="100">
        <v>680457.81088333332</v>
      </c>
      <c r="E127" s="101">
        <v>427544.93173333333</v>
      </c>
      <c r="F127" s="101">
        <v>1138789.4847166671</v>
      </c>
      <c r="G127" s="101">
        <v>5271.4479666666657</v>
      </c>
      <c r="H127" s="101"/>
      <c r="I127" s="101"/>
      <c r="J127" s="101"/>
      <c r="K127" s="101"/>
      <c r="L127" s="101">
        <v>88593.975016666664</v>
      </c>
      <c r="M127" s="101">
        <v>385.43081666666683</v>
      </c>
      <c r="N127" s="101"/>
      <c r="O127" s="101">
        <v>9430.3702666666668</v>
      </c>
      <c r="P127" s="101"/>
      <c r="Q127" s="101">
        <v>580918.57493333356</v>
      </c>
      <c r="R127" s="205">
        <f t="shared" si="10"/>
        <v>2931392.0263333339</v>
      </c>
      <c r="S127" s="210"/>
    </row>
    <row r="128" spans="2:19" ht="13" x14ac:dyDescent="0.3">
      <c r="B128" s="194"/>
      <c r="C128" s="198" t="s">
        <v>3</v>
      </c>
      <c r="D128" s="102">
        <v>594848.53788333305</v>
      </c>
      <c r="E128" s="103">
        <v>384891.91750000004</v>
      </c>
      <c r="F128" s="103">
        <v>1002258.7658166664</v>
      </c>
      <c r="G128" s="103">
        <v>4523.8629499999997</v>
      </c>
      <c r="H128" s="103"/>
      <c r="I128" s="103"/>
      <c r="J128" s="103"/>
      <c r="K128" s="103"/>
      <c r="L128" s="103">
        <v>78123.418016666677</v>
      </c>
      <c r="M128" s="103">
        <v>324.58758333333338</v>
      </c>
      <c r="N128" s="103"/>
      <c r="O128" s="103">
        <v>9391.9957500000019</v>
      </c>
      <c r="P128" s="103"/>
      <c r="Q128" s="103">
        <v>529714.93664999981</v>
      </c>
      <c r="R128" s="203">
        <f t="shared" si="10"/>
        <v>2604078.0221499996</v>
      </c>
      <c r="S128" s="210"/>
    </row>
    <row r="129" spans="2:19" ht="13" x14ac:dyDescent="0.3">
      <c r="B129" s="194"/>
      <c r="C129" s="198" t="s">
        <v>4</v>
      </c>
      <c r="D129" s="102">
        <v>715586.7636333335</v>
      </c>
      <c r="E129" s="103">
        <v>474000.08836666646</v>
      </c>
      <c r="F129" s="103">
        <v>1223140.2634666665</v>
      </c>
      <c r="G129" s="103">
        <v>5013.298133333331</v>
      </c>
      <c r="H129" s="103"/>
      <c r="I129" s="103"/>
      <c r="J129" s="103"/>
      <c r="K129" s="103"/>
      <c r="L129" s="103">
        <v>93491.102350000016</v>
      </c>
      <c r="M129" s="103">
        <v>354.8652166666667</v>
      </c>
      <c r="N129" s="103"/>
      <c r="O129" s="103">
        <v>11299.402249999999</v>
      </c>
      <c r="P129" s="103"/>
      <c r="Q129" s="103">
        <v>621030.12893333344</v>
      </c>
      <c r="R129" s="203">
        <f t="shared" si="10"/>
        <v>3143915.9123499994</v>
      </c>
      <c r="S129" s="210"/>
    </row>
    <row r="130" spans="2:19" ht="13" x14ac:dyDescent="0.3">
      <c r="B130" s="196"/>
      <c r="C130" s="198" t="s">
        <v>5</v>
      </c>
      <c r="D130" s="102">
        <v>635654.75088333315</v>
      </c>
      <c r="E130" s="103">
        <v>488989.40829999989</v>
      </c>
      <c r="F130" s="103">
        <v>1099199.1313166665</v>
      </c>
      <c r="G130" s="103">
        <v>4422.1594833333329</v>
      </c>
      <c r="H130" s="103"/>
      <c r="I130" s="103"/>
      <c r="J130" s="103"/>
      <c r="K130" s="103"/>
      <c r="L130" s="103">
        <v>83190.491150000016</v>
      </c>
      <c r="M130" s="103">
        <v>337.17484999999999</v>
      </c>
      <c r="N130" s="103"/>
      <c r="O130" s="103">
        <v>6950.9032333333325</v>
      </c>
      <c r="P130" s="103"/>
      <c r="Q130" s="103">
        <v>544127.11933333322</v>
      </c>
      <c r="R130" s="203">
        <f t="shared" ref="R130:R141" si="11">SUM(D130:Q130)</f>
        <v>2862871.1385499998</v>
      </c>
      <c r="S130" s="210"/>
    </row>
    <row r="131" spans="2:19" ht="13" x14ac:dyDescent="0.3">
      <c r="B131" s="194"/>
      <c r="C131" s="198" t="s">
        <v>6</v>
      </c>
      <c r="D131" s="102">
        <v>674799.91980000003</v>
      </c>
      <c r="E131" s="103">
        <v>444548.31205000007</v>
      </c>
      <c r="F131" s="103">
        <v>1168516.1908166665</v>
      </c>
      <c r="G131" s="103">
        <v>4507.0386833333341</v>
      </c>
      <c r="H131" s="103"/>
      <c r="I131" s="103"/>
      <c r="J131" s="103"/>
      <c r="K131" s="103"/>
      <c r="L131" s="103">
        <v>87298.660066666649</v>
      </c>
      <c r="M131" s="103">
        <v>350.69711666666677</v>
      </c>
      <c r="N131" s="103"/>
      <c r="O131" s="103">
        <v>11661.187483333335</v>
      </c>
      <c r="P131" s="103"/>
      <c r="Q131" s="103">
        <v>594297.04261666641</v>
      </c>
      <c r="R131" s="203">
        <f t="shared" si="11"/>
        <v>2985979.0486333328</v>
      </c>
      <c r="S131" s="210"/>
    </row>
    <row r="132" spans="2:19" ht="13" x14ac:dyDescent="0.3">
      <c r="B132" s="194"/>
      <c r="C132" s="198" t="s">
        <v>7</v>
      </c>
      <c r="D132" s="102">
        <v>645850.35716666665</v>
      </c>
      <c r="E132" s="103">
        <v>444697.6757333334</v>
      </c>
      <c r="F132" s="103">
        <v>1117889.8978333336</v>
      </c>
      <c r="G132" s="103">
        <v>4220.6662833333339</v>
      </c>
      <c r="H132" s="103"/>
      <c r="I132" s="103"/>
      <c r="J132" s="103"/>
      <c r="K132" s="103"/>
      <c r="L132" s="103">
        <v>79928.625383333318</v>
      </c>
      <c r="M132" s="103">
        <v>312.45398333333333</v>
      </c>
      <c r="N132" s="103"/>
      <c r="O132" s="103">
        <v>11973.595566666665</v>
      </c>
      <c r="P132" s="103">
        <v>102.93115000000003</v>
      </c>
      <c r="Q132" s="103">
        <v>560100.51191666699</v>
      </c>
      <c r="R132" s="203">
        <f t="shared" si="11"/>
        <v>2865076.7150166668</v>
      </c>
      <c r="S132" s="210"/>
    </row>
    <row r="133" spans="2:19" ht="13" x14ac:dyDescent="0.3">
      <c r="B133" s="196"/>
      <c r="C133" s="198" t="s">
        <v>8</v>
      </c>
      <c r="D133" s="102">
        <v>633435.36416666675</v>
      </c>
      <c r="E133" s="103">
        <v>441864.11731666664</v>
      </c>
      <c r="F133" s="103">
        <v>1104648.5224666665</v>
      </c>
      <c r="G133" s="103">
        <v>4127.9477166666666</v>
      </c>
      <c r="H133" s="103"/>
      <c r="I133" s="103"/>
      <c r="J133" s="103"/>
      <c r="K133" s="103"/>
      <c r="L133" s="103">
        <v>88472.572366666674</v>
      </c>
      <c r="M133" s="103">
        <v>316.6796333333333</v>
      </c>
      <c r="N133" s="103"/>
      <c r="O133" s="103">
        <v>12316.530499999999</v>
      </c>
      <c r="P133" s="103">
        <v>102.2057666666667</v>
      </c>
      <c r="Q133" s="103">
        <v>570124.03199999977</v>
      </c>
      <c r="R133" s="203">
        <f t="shared" si="11"/>
        <v>2855407.9719333327</v>
      </c>
      <c r="S133" s="210"/>
    </row>
    <row r="134" spans="2:19" ht="13" x14ac:dyDescent="0.3">
      <c r="B134" s="194"/>
      <c r="C134" s="198" t="s">
        <v>9</v>
      </c>
      <c r="D134" s="102">
        <v>670730.71896666684</v>
      </c>
      <c r="E134" s="103">
        <v>424763.87291666662</v>
      </c>
      <c r="F134" s="103">
        <v>1167907.2511999996</v>
      </c>
      <c r="G134" s="103">
        <v>4214.0613666666668</v>
      </c>
      <c r="H134" s="103"/>
      <c r="I134" s="103"/>
      <c r="J134" s="103"/>
      <c r="K134" s="103"/>
      <c r="L134" s="103">
        <v>89572.063749999958</v>
      </c>
      <c r="M134" s="103">
        <v>186.70753333333334</v>
      </c>
      <c r="N134" s="103"/>
      <c r="O134" s="103">
        <v>8753.7957833333348</v>
      </c>
      <c r="P134" s="103">
        <v>83.8065</v>
      </c>
      <c r="Q134" s="103">
        <v>594003.36434999993</v>
      </c>
      <c r="R134" s="203">
        <f t="shared" si="11"/>
        <v>2960215.6423666663</v>
      </c>
      <c r="S134" s="210"/>
    </row>
    <row r="135" spans="2:19" ht="13" x14ac:dyDescent="0.3">
      <c r="B135" s="194"/>
      <c r="C135" s="198" t="s">
        <v>10</v>
      </c>
      <c r="D135" s="102">
        <v>606200.7401833334</v>
      </c>
      <c r="E135" s="103">
        <v>411418.78716666659</v>
      </c>
      <c r="F135" s="103">
        <v>1054355.0225499999</v>
      </c>
      <c r="G135" s="103">
        <v>3759.8011166666674</v>
      </c>
      <c r="H135" s="103"/>
      <c r="I135" s="103"/>
      <c r="J135" s="103"/>
      <c r="K135" s="103"/>
      <c r="L135" s="103">
        <v>82368.551116666669</v>
      </c>
      <c r="M135" s="103">
        <v>161.24495000000002</v>
      </c>
      <c r="N135" s="103"/>
      <c r="O135" s="103">
        <v>18458.861566666663</v>
      </c>
      <c r="P135" s="103">
        <v>58.334366666666675</v>
      </c>
      <c r="Q135" s="103">
        <v>544815.27883333317</v>
      </c>
      <c r="R135" s="203">
        <f t="shared" si="11"/>
        <v>2721596.6218499998</v>
      </c>
      <c r="S135" s="210"/>
    </row>
    <row r="136" spans="2:19" ht="13" x14ac:dyDescent="0.3">
      <c r="B136" s="196"/>
      <c r="C136" s="198" t="s">
        <v>11</v>
      </c>
      <c r="D136" s="102">
        <v>643101.41700000002</v>
      </c>
      <c r="E136" s="103">
        <v>419708.33958333329</v>
      </c>
      <c r="F136" s="103">
        <v>1128215.6918000001</v>
      </c>
      <c r="G136" s="103">
        <v>3831.46965</v>
      </c>
      <c r="H136" s="103"/>
      <c r="I136" s="103"/>
      <c r="J136" s="103"/>
      <c r="K136" s="103"/>
      <c r="L136" s="103">
        <v>84823.174033333358</v>
      </c>
      <c r="M136" s="103">
        <v>306.3535</v>
      </c>
      <c r="N136" s="103"/>
      <c r="O136" s="103">
        <v>19354.511333333336</v>
      </c>
      <c r="P136" s="103">
        <v>93.940649999999962</v>
      </c>
      <c r="Q136" s="103">
        <v>571952.68689999997</v>
      </c>
      <c r="R136" s="203">
        <f t="shared" si="11"/>
        <v>2871387.58445</v>
      </c>
      <c r="S136" s="210"/>
    </row>
    <row r="137" spans="2:19" ht="13" x14ac:dyDescent="0.3">
      <c r="B137" s="194"/>
      <c r="C137" s="198" t="s">
        <v>12</v>
      </c>
      <c r="D137" s="102">
        <v>639647.62546666677</v>
      </c>
      <c r="E137" s="103">
        <v>415784.42249999993</v>
      </c>
      <c r="F137" s="103">
        <v>1128722.0570333335</v>
      </c>
      <c r="G137" s="103">
        <v>3685.5842333333335</v>
      </c>
      <c r="H137" s="103"/>
      <c r="I137" s="103"/>
      <c r="J137" s="103"/>
      <c r="K137" s="103"/>
      <c r="L137" s="103">
        <v>78855.377033333338</v>
      </c>
      <c r="M137" s="103">
        <v>312.49365</v>
      </c>
      <c r="N137" s="103"/>
      <c r="O137" s="103">
        <v>10911.289599999998</v>
      </c>
      <c r="P137" s="103">
        <v>111.49983333333331</v>
      </c>
      <c r="Q137" s="103">
        <v>564035.58046666672</v>
      </c>
      <c r="R137" s="203">
        <f t="shared" si="11"/>
        <v>2842065.929816667</v>
      </c>
      <c r="S137" s="210"/>
    </row>
    <row r="138" spans="2:19" ht="13.5" thickBot="1" x14ac:dyDescent="0.35">
      <c r="B138" s="199"/>
      <c r="C138" s="200" t="s">
        <v>13</v>
      </c>
      <c r="D138" s="104">
        <v>622066.09094999998</v>
      </c>
      <c r="E138" s="105">
        <v>335073.11501666676</v>
      </c>
      <c r="F138" s="105">
        <v>1101266.0409000001</v>
      </c>
      <c r="G138" s="105">
        <v>3598.1226166666665</v>
      </c>
      <c r="H138" s="105"/>
      <c r="I138" s="105"/>
      <c r="J138" s="105"/>
      <c r="K138" s="105"/>
      <c r="L138" s="105">
        <v>83300.420633333328</v>
      </c>
      <c r="M138" s="105">
        <v>278.55226666666675</v>
      </c>
      <c r="N138" s="105"/>
      <c r="O138" s="105"/>
      <c r="P138" s="105">
        <v>77.36306666666664</v>
      </c>
      <c r="Q138" s="105">
        <v>545293.95366666652</v>
      </c>
      <c r="R138" s="204">
        <f t="shared" si="11"/>
        <v>2690953.6591166668</v>
      </c>
      <c r="S138" s="210"/>
    </row>
    <row r="139" spans="2:19" ht="13" x14ac:dyDescent="0.3">
      <c r="B139" s="192">
        <v>2024</v>
      </c>
      <c r="C139" s="197" t="s">
        <v>2</v>
      </c>
      <c r="D139" s="100">
        <v>530353.82996666688</v>
      </c>
      <c r="E139" s="101">
        <v>367945.62663333339</v>
      </c>
      <c r="F139" s="101">
        <v>1082371.8807333331</v>
      </c>
      <c r="G139" s="101">
        <v>3434.4868000000001</v>
      </c>
      <c r="H139" s="101"/>
      <c r="I139" s="101"/>
      <c r="J139" s="101"/>
      <c r="K139" s="101"/>
      <c r="L139" s="101">
        <v>81024.451650000003</v>
      </c>
      <c r="M139" s="101">
        <v>279.47269999999997</v>
      </c>
      <c r="N139" s="101"/>
      <c r="O139" s="101">
        <v>80.966050000000024</v>
      </c>
      <c r="P139" s="101">
        <v>72.805983333333344</v>
      </c>
      <c r="Q139" s="101">
        <v>534888.07343333319</v>
      </c>
      <c r="R139" s="205">
        <f t="shared" si="11"/>
        <v>2600451.5939499997</v>
      </c>
      <c r="S139" s="210"/>
    </row>
    <row r="140" spans="2:19" ht="13" x14ac:dyDescent="0.3">
      <c r="B140" s="194"/>
      <c r="C140" s="198" t="s">
        <v>3</v>
      </c>
      <c r="D140" s="102">
        <v>459855.4609333335</v>
      </c>
      <c r="E140" s="103">
        <v>330880.55181666667</v>
      </c>
      <c r="F140" s="103">
        <v>972450.05551666685</v>
      </c>
      <c r="G140" s="103">
        <v>3057.982316666667</v>
      </c>
      <c r="H140" s="103"/>
      <c r="I140" s="103"/>
      <c r="J140" s="103"/>
      <c r="K140" s="103"/>
      <c r="L140" s="103">
        <v>75744.206349999964</v>
      </c>
      <c r="M140" s="103">
        <v>238.8552333333333</v>
      </c>
      <c r="N140" s="103"/>
      <c r="O140" s="103">
        <v>232.22905</v>
      </c>
      <c r="P140" s="103">
        <v>44.96016666666668</v>
      </c>
      <c r="Q140" s="103">
        <v>493024.46489999996</v>
      </c>
      <c r="R140" s="203">
        <f t="shared" si="11"/>
        <v>2335528.7662833333</v>
      </c>
      <c r="S140" s="210"/>
    </row>
    <row r="141" spans="2:19" ht="13" x14ac:dyDescent="0.3">
      <c r="B141" s="194"/>
      <c r="C141" s="198" t="s">
        <v>4</v>
      </c>
      <c r="D141" s="102">
        <v>607885.16161666671</v>
      </c>
      <c r="E141" s="103">
        <v>368999.73511666665</v>
      </c>
      <c r="F141" s="103">
        <v>1086136.2454333333</v>
      </c>
      <c r="G141" s="103">
        <v>3221.6405833333329</v>
      </c>
      <c r="H141" s="103"/>
      <c r="I141" s="103"/>
      <c r="J141" s="103"/>
      <c r="K141" s="103"/>
      <c r="L141" s="103">
        <v>82390.032400000011</v>
      </c>
      <c r="M141" s="103">
        <v>268.7262833333333</v>
      </c>
      <c r="N141" s="103"/>
      <c r="O141" s="103">
        <v>16030.750183333334</v>
      </c>
      <c r="P141" s="103">
        <v>56.03414999999999</v>
      </c>
      <c r="Q141" s="103">
        <v>539942.66586666682</v>
      </c>
      <c r="R141" s="203">
        <f t="shared" si="11"/>
        <v>2704930.9916333337</v>
      </c>
      <c r="S141" s="210"/>
    </row>
    <row r="142" spans="2:19" ht="13" x14ac:dyDescent="0.3">
      <c r="B142" s="196"/>
      <c r="C142" s="198" t="s">
        <v>5</v>
      </c>
      <c r="D142" s="102">
        <v>614609.72318333329</v>
      </c>
      <c r="E142" s="103">
        <v>362830.36869999999</v>
      </c>
      <c r="F142" s="103">
        <v>1092197.4793833331</v>
      </c>
      <c r="G142" s="103">
        <v>3138.3373499999998</v>
      </c>
      <c r="H142" s="103"/>
      <c r="I142" s="103"/>
      <c r="J142" s="103"/>
      <c r="K142" s="103"/>
      <c r="L142" s="103">
        <v>84022.394849999997</v>
      </c>
      <c r="M142" s="103">
        <v>279.08879999999994</v>
      </c>
      <c r="N142" s="103"/>
      <c r="O142" s="103">
        <v>16438.421616666663</v>
      </c>
      <c r="P142" s="103">
        <v>39.35513333333332</v>
      </c>
      <c r="Q142" s="103">
        <v>530511.63430000003</v>
      </c>
      <c r="R142" s="203">
        <f t="shared" ref="R142:R153" si="12">SUM(D142:Q142)</f>
        <v>2704066.8033166663</v>
      </c>
      <c r="S142" s="210"/>
    </row>
    <row r="143" spans="2:19" ht="13" x14ac:dyDescent="0.3">
      <c r="B143" s="194"/>
      <c r="C143" s="198" t="s">
        <v>6</v>
      </c>
      <c r="D143" s="102">
        <v>611067.12485000025</v>
      </c>
      <c r="E143" s="103">
        <v>361935.7606833335</v>
      </c>
      <c r="F143" s="103">
        <v>1084550.6095666664</v>
      </c>
      <c r="G143" s="103">
        <v>3086.313633333335</v>
      </c>
      <c r="H143" s="103"/>
      <c r="I143" s="103"/>
      <c r="J143" s="103"/>
      <c r="K143" s="103"/>
      <c r="L143" s="103">
        <v>84679.699599999964</v>
      </c>
      <c r="M143" s="103">
        <v>257.72083333333336</v>
      </c>
      <c r="N143" s="103"/>
      <c r="O143" s="103">
        <v>16934.490700000002</v>
      </c>
      <c r="P143" s="103">
        <v>33.077549999999995</v>
      </c>
      <c r="Q143" s="103">
        <v>527245.02150000003</v>
      </c>
      <c r="R143" s="203">
        <f t="shared" si="12"/>
        <v>2689789.8189166673</v>
      </c>
      <c r="S143" s="210"/>
    </row>
    <row r="144" spans="2:19" ht="13" x14ac:dyDescent="0.3">
      <c r="B144" s="194"/>
      <c r="C144" s="198" t="s">
        <v>7</v>
      </c>
      <c r="D144" s="102">
        <v>583504.64124999975</v>
      </c>
      <c r="E144" s="103">
        <v>345271.28964999999</v>
      </c>
      <c r="F144" s="103">
        <v>1035152.9007666666</v>
      </c>
      <c r="G144" s="103">
        <v>2967.1027833333333</v>
      </c>
      <c r="H144" s="103"/>
      <c r="I144" s="103"/>
      <c r="J144" s="103"/>
      <c r="K144" s="103"/>
      <c r="L144" s="103">
        <v>84724.343266666736</v>
      </c>
      <c r="M144" s="103">
        <v>234.43571666666662</v>
      </c>
      <c r="N144" s="103"/>
      <c r="O144" s="103">
        <v>15677.209966666669</v>
      </c>
      <c r="P144" s="103">
        <v>27.012200000000007</v>
      </c>
      <c r="Q144" s="103">
        <v>508359.31898333319</v>
      </c>
      <c r="R144" s="203">
        <f t="shared" si="12"/>
        <v>2575918.2545833332</v>
      </c>
      <c r="S144" s="210"/>
    </row>
    <row r="145" spans="2:19" ht="13" x14ac:dyDescent="0.3">
      <c r="B145" s="196"/>
      <c r="C145" s="198" t="s">
        <v>8</v>
      </c>
      <c r="D145" s="102">
        <v>604446.04208333336</v>
      </c>
      <c r="E145" s="103">
        <v>362583.3421833333</v>
      </c>
      <c r="F145" s="103">
        <v>1082217.8782833333</v>
      </c>
      <c r="G145" s="103">
        <v>3006.7555500000003</v>
      </c>
      <c r="H145" s="103"/>
      <c r="I145" s="103"/>
      <c r="J145" s="103"/>
      <c r="K145" s="103"/>
      <c r="L145" s="103">
        <v>41282.335300000006</v>
      </c>
      <c r="M145" s="103">
        <v>246.27988333333334</v>
      </c>
      <c r="N145" s="103"/>
      <c r="O145" s="103">
        <v>17275.419633333335</v>
      </c>
      <c r="P145" s="103">
        <v>6.9515166666666675</v>
      </c>
      <c r="Q145" s="103">
        <v>524278.70976666699</v>
      </c>
      <c r="R145" s="203">
        <f t="shared" si="12"/>
        <v>2635343.7141999993</v>
      </c>
      <c r="S145" s="210"/>
    </row>
    <row r="146" spans="2:19" ht="13" x14ac:dyDescent="0.3">
      <c r="B146" s="194"/>
      <c r="C146" s="198" t="s">
        <v>9</v>
      </c>
      <c r="D146" s="102">
        <v>585196.41456666659</v>
      </c>
      <c r="E146" s="103">
        <v>365493.77968333336</v>
      </c>
      <c r="F146" s="103">
        <v>1091466.7667500002</v>
      </c>
      <c r="G146" s="103">
        <v>2702.7328666666667</v>
      </c>
      <c r="H146" s="103"/>
      <c r="I146" s="103"/>
      <c r="J146" s="103"/>
      <c r="K146" s="103"/>
      <c r="L146" s="103">
        <v>45208.69266666667</v>
      </c>
      <c r="M146" s="103">
        <v>243.00351666666663</v>
      </c>
      <c r="N146" s="103"/>
      <c r="O146" s="103">
        <v>17628.119633333332</v>
      </c>
      <c r="P146" s="103">
        <v>4.7264666666666688</v>
      </c>
      <c r="Q146" s="103">
        <v>526687.43291666673</v>
      </c>
      <c r="R146" s="203">
        <f t="shared" si="12"/>
        <v>2634631.6690666666</v>
      </c>
      <c r="S146" s="210"/>
    </row>
    <row r="147" spans="2:19" ht="13" x14ac:dyDescent="0.3">
      <c r="B147" s="194"/>
      <c r="C147" s="198" t="s">
        <v>10</v>
      </c>
      <c r="D147" s="102">
        <v>536324.9118333332</v>
      </c>
      <c r="E147" s="103">
        <v>338804.98051666666</v>
      </c>
      <c r="F147" s="103">
        <v>990597.40835000004</v>
      </c>
      <c r="G147" s="103">
        <v>2608.8643166666666</v>
      </c>
      <c r="H147" s="103"/>
      <c r="I147" s="103"/>
      <c r="J147" s="103"/>
      <c r="K147" s="103"/>
      <c r="L147" s="103">
        <v>41508.371800000001</v>
      </c>
      <c r="M147" s="103">
        <v>219.9117333333333</v>
      </c>
      <c r="N147" s="103"/>
      <c r="O147" s="103">
        <v>17404.374</v>
      </c>
      <c r="P147" s="103">
        <v>3.2616000000000014</v>
      </c>
      <c r="Q147" s="103">
        <v>479340.83706666646</v>
      </c>
      <c r="R147" s="203">
        <f t="shared" si="12"/>
        <v>2406812.9212166667</v>
      </c>
      <c r="S147" s="210"/>
    </row>
    <row r="148" spans="2:19" ht="13" x14ac:dyDescent="0.3">
      <c r="B148" s="196"/>
      <c r="C148" s="198" t="s">
        <v>11</v>
      </c>
      <c r="D148" s="102">
        <v>598053.13075000001</v>
      </c>
      <c r="E148" s="103">
        <v>368965.84144999995</v>
      </c>
      <c r="F148" s="103">
        <v>1113236.6218833334</v>
      </c>
      <c r="G148" s="103">
        <v>2865.2965166666668</v>
      </c>
      <c r="H148" s="103"/>
      <c r="I148" s="103"/>
      <c r="J148" s="103"/>
      <c r="K148" s="103"/>
      <c r="L148" s="103">
        <v>42961.446949999998</v>
      </c>
      <c r="M148" s="103">
        <v>264.86478333333332</v>
      </c>
      <c r="N148" s="103"/>
      <c r="O148" s="103">
        <v>18409.826566666663</v>
      </c>
      <c r="P148" s="103">
        <v>4.1807666666666661</v>
      </c>
      <c r="Q148" s="103">
        <v>524149.63088333339</v>
      </c>
      <c r="R148" s="203">
        <f t="shared" si="12"/>
        <v>2668910.8405499998</v>
      </c>
      <c r="S148" s="210"/>
    </row>
    <row r="149" spans="2:19" ht="13" x14ac:dyDescent="0.3">
      <c r="B149" s="194"/>
      <c r="C149" s="198" t="s">
        <v>12</v>
      </c>
      <c r="D149" s="102">
        <v>530360.70128333324</v>
      </c>
      <c r="E149" s="103">
        <v>347217.19938333333</v>
      </c>
      <c r="F149" s="103">
        <v>1049453.5522166665</v>
      </c>
      <c r="G149" s="103">
        <v>2673.6668166666664</v>
      </c>
      <c r="H149" s="103"/>
      <c r="I149" s="103"/>
      <c r="J149" s="103"/>
      <c r="K149" s="103"/>
      <c r="L149" s="103">
        <v>40806.542616666658</v>
      </c>
      <c r="M149" s="103">
        <v>249.36218333333338</v>
      </c>
      <c r="N149" s="103"/>
      <c r="O149" s="103">
        <v>16755.913216666668</v>
      </c>
      <c r="P149" s="103">
        <v>4.4673499999999997</v>
      </c>
      <c r="Q149" s="103">
        <v>491650.75871666684</v>
      </c>
      <c r="R149" s="203">
        <f t="shared" si="12"/>
        <v>2479172.1637833333</v>
      </c>
      <c r="S149" s="210"/>
    </row>
    <row r="150" spans="2:19" ht="13.5" thickBot="1" x14ac:dyDescent="0.35">
      <c r="B150" s="199"/>
      <c r="C150" s="200" t="s">
        <v>13</v>
      </c>
      <c r="D150" s="104">
        <v>569963.33970000001</v>
      </c>
      <c r="E150" s="105">
        <v>378076.50943333318</v>
      </c>
      <c r="F150" s="105">
        <v>1065600.061266667</v>
      </c>
      <c r="G150" s="105">
        <v>2728.38285</v>
      </c>
      <c r="H150" s="105"/>
      <c r="I150" s="105"/>
      <c r="J150" s="105"/>
      <c r="K150" s="105"/>
      <c r="L150" s="105">
        <v>40550.492849999995</v>
      </c>
      <c r="M150" s="105">
        <v>246.03188333333333</v>
      </c>
      <c r="N150" s="105"/>
      <c r="O150" s="105">
        <v>17996.235483333334</v>
      </c>
      <c r="P150" s="105">
        <v>4.8833666666666664</v>
      </c>
      <c r="Q150" s="105">
        <v>500865.51328333339</v>
      </c>
      <c r="R150" s="204">
        <f t="shared" si="12"/>
        <v>2576031.450116667</v>
      </c>
      <c r="S150" s="210"/>
    </row>
    <row r="151" spans="2:19" ht="13" x14ac:dyDescent="0.3">
      <c r="B151" s="192">
        <v>2025</v>
      </c>
      <c r="C151" s="197" t="s">
        <v>2</v>
      </c>
      <c r="D151" s="100">
        <v>547024.49226666649</v>
      </c>
      <c r="E151" s="101">
        <v>367400.0854333333</v>
      </c>
      <c r="F151" s="101">
        <v>1029835.8813166666</v>
      </c>
      <c r="G151" s="101">
        <v>2599.9777833333333</v>
      </c>
      <c r="H151" s="101"/>
      <c r="I151" s="101"/>
      <c r="J151" s="101"/>
      <c r="K151" s="101"/>
      <c r="L151" s="101"/>
      <c r="M151" s="101">
        <v>238.01268333333329</v>
      </c>
      <c r="N151" s="101"/>
      <c r="O151" s="101">
        <v>15417.003316666665</v>
      </c>
      <c r="P151" s="101">
        <v>3.584950000000001</v>
      </c>
      <c r="Q151" s="101">
        <v>479846.14618333307</v>
      </c>
      <c r="R151" s="205">
        <f t="shared" si="12"/>
        <v>2442365.1839333326</v>
      </c>
      <c r="S151" s="230"/>
    </row>
    <row r="152" spans="2:19" ht="13" x14ac:dyDescent="0.3">
      <c r="B152" s="194"/>
      <c r="C152" s="198" t="s">
        <v>3</v>
      </c>
      <c r="D152" s="102">
        <v>462311.37589999998</v>
      </c>
      <c r="E152" s="103">
        <v>298141.37070000003</v>
      </c>
      <c r="F152" s="103">
        <v>878664.54636666656</v>
      </c>
      <c r="G152" s="103">
        <v>2189.8810166666667</v>
      </c>
      <c r="H152" s="103"/>
      <c r="I152" s="103"/>
      <c r="J152" s="103"/>
      <c r="K152" s="103"/>
      <c r="L152" s="103">
        <v>31873.643183333326</v>
      </c>
      <c r="M152" s="103">
        <v>186.40134999999998</v>
      </c>
      <c r="N152" s="103"/>
      <c r="O152" s="103">
        <v>11475.796983333334</v>
      </c>
      <c r="P152" s="103">
        <v>4.8768166666666666</v>
      </c>
      <c r="Q152" s="103">
        <v>416535.77870000014</v>
      </c>
      <c r="R152" s="203">
        <f t="shared" si="12"/>
        <v>2101383.671016667</v>
      </c>
      <c r="S152" s="230"/>
    </row>
    <row r="153" spans="2:19" ht="13" x14ac:dyDescent="0.3">
      <c r="B153" s="194"/>
      <c r="C153" s="198" t="s">
        <v>4</v>
      </c>
      <c r="D153" s="102">
        <v>551475.77898333338</v>
      </c>
      <c r="E153" s="103">
        <v>381667.92153333337</v>
      </c>
      <c r="F153" s="103">
        <v>1049812.3716666664</v>
      </c>
      <c r="G153" s="103">
        <v>2394.7574999999997</v>
      </c>
      <c r="H153" s="103"/>
      <c r="I153" s="103"/>
      <c r="J153" s="103"/>
      <c r="K153" s="103"/>
      <c r="L153" s="103">
        <v>31883.565899999998</v>
      </c>
      <c r="M153" s="103">
        <v>234.89466666666661</v>
      </c>
      <c r="N153" s="103"/>
      <c r="O153" s="103">
        <v>16150.315416666663</v>
      </c>
      <c r="P153" s="103">
        <v>6.3684833333333337</v>
      </c>
      <c r="Q153" s="103">
        <v>485032.91116666642</v>
      </c>
      <c r="R153" s="203">
        <f t="shared" si="12"/>
        <v>2518658.8853166662</v>
      </c>
      <c r="S153" s="230"/>
    </row>
    <row r="154" spans="2:19" ht="13" x14ac:dyDescent="0.3">
      <c r="B154" s="194"/>
      <c r="C154" s="198" t="s">
        <v>5</v>
      </c>
      <c r="D154" s="102">
        <v>526994.89826666657</v>
      </c>
      <c r="E154" s="103">
        <v>358053.07369999995</v>
      </c>
      <c r="F154" s="103">
        <v>1011044.3752666664</v>
      </c>
      <c r="G154" s="103"/>
      <c r="H154" s="103"/>
      <c r="I154" s="103"/>
      <c r="J154" s="103"/>
      <c r="K154" s="103"/>
      <c r="L154" s="103">
        <v>30728.827116666664</v>
      </c>
      <c r="M154" s="103">
        <v>229.09638333333339</v>
      </c>
      <c r="N154" s="103"/>
      <c r="O154" s="103"/>
      <c r="P154" s="103">
        <v>5.5207166666666678</v>
      </c>
      <c r="Q154" s="103">
        <v>465472.33535000012</v>
      </c>
      <c r="R154" s="203">
        <f t="shared" ref="R154:R156" si="13">SUM(D154:Q154)</f>
        <v>2392528.1267999997</v>
      </c>
      <c r="S154" s="230"/>
    </row>
    <row r="155" spans="2:19" ht="13" x14ac:dyDescent="0.3">
      <c r="B155" s="194"/>
      <c r="C155" s="198" t="s">
        <v>6</v>
      </c>
      <c r="D155" s="102">
        <v>521519.0624666668</v>
      </c>
      <c r="E155" s="103">
        <v>367883.39424999995</v>
      </c>
      <c r="F155" s="103">
        <v>1001003.9601333332</v>
      </c>
      <c r="G155" s="103"/>
      <c r="H155" s="103"/>
      <c r="I155" s="103"/>
      <c r="J155" s="103"/>
      <c r="K155" s="103"/>
      <c r="L155" s="103">
        <v>30655.97628333333</v>
      </c>
      <c r="M155" s="103">
        <v>213.87108333333333</v>
      </c>
      <c r="N155" s="103"/>
      <c r="O155" s="103"/>
      <c r="P155" s="103">
        <v>5.9175666666666658</v>
      </c>
      <c r="Q155" s="103">
        <v>465389.9166333332</v>
      </c>
      <c r="R155" s="203">
        <f t="shared" si="13"/>
        <v>2386672.0984166665</v>
      </c>
      <c r="S155" s="230"/>
    </row>
    <row r="156" spans="2:19" ht="13.5" thickBot="1" x14ac:dyDescent="0.35">
      <c r="B156" s="199"/>
      <c r="C156" s="200" t="s">
        <v>7</v>
      </c>
      <c r="D156" s="104">
        <v>497764.99301666667</v>
      </c>
      <c r="E156" s="105">
        <v>340998.03628333338</v>
      </c>
      <c r="F156" s="105">
        <v>957140.73354999954</v>
      </c>
      <c r="G156" s="105"/>
      <c r="H156" s="105"/>
      <c r="I156" s="105"/>
      <c r="J156" s="105"/>
      <c r="K156" s="105"/>
      <c r="L156" s="105">
        <v>31149.568916666671</v>
      </c>
      <c r="M156" s="105">
        <v>208.83173333333332</v>
      </c>
      <c r="N156" s="105"/>
      <c r="O156" s="105"/>
      <c r="P156" s="105">
        <v>4.2919333333333345</v>
      </c>
      <c r="Q156" s="105">
        <v>443956.95684999978</v>
      </c>
      <c r="R156" s="204">
        <f t="shared" si="13"/>
        <v>2271223.412283333</v>
      </c>
      <c r="S156" s="230"/>
    </row>
    <row r="157" spans="2:19" ht="13" thickBot="1" x14ac:dyDescent="0.3"/>
    <row r="158" spans="2:19" ht="15" thickBot="1" x14ac:dyDescent="0.4">
      <c r="B158" s="158" t="str">
        <f>VAR</f>
        <v>VAR. ACUM. Q2.2024-Q2.2025</v>
      </c>
      <c r="C158" s="159"/>
      <c r="D158" s="170">
        <f>+SUM(D151:D156)/SUM(D139:D144)-1</f>
        <v>-8.8101270935343812E-2</v>
      </c>
      <c r="E158" s="173">
        <f>+SUM(E151:E156)/SUM(E139:E144)-1</f>
        <v>-1.1094933122386963E-2</v>
      </c>
      <c r="F158" s="173">
        <f>+SUM(F151:F156)/SUM(F139:F144)-1</f>
        <v>-6.6955254574966983E-2</v>
      </c>
      <c r="G158" s="173">
        <f>+SUM(G151:G156)/SUM(G139:G144)-1</f>
        <v>-0.61997946760446299</v>
      </c>
      <c r="H158" s="173"/>
      <c r="I158" s="173"/>
      <c r="J158" s="173"/>
      <c r="K158" s="173"/>
      <c r="L158" s="173">
        <f>+SUM(L151:L156)/SUM(L139:L144)-1</f>
        <v>-0.68271153049715494</v>
      </c>
      <c r="M158" s="173">
        <f>+SUM(M151:M156)/SUM(M139:M144)-1</f>
        <v>-0.15862910569591582</v>
      </c>
      <c r="N158" s="173"/>
      <c r="O158" s="173">
        <f>+SUM(O151:O156)/SUM(O139:O144)-1</f>
        <v>-0.34178867719482497</v>
      </c>
      <c r="P158" s="173">
        <f>+SUM(P151:P156)/SUM(P139:P144)-1</f>
        <v>-0.8881573453780307</v>
      </c>
      <c r="Q158" s="173">
        <f>+SUM(Q151:Q156)/SUM(Q139:Q144)-1</f>
        <v>-0.12052986850457881</v>
      </c>
      <c r="R158" s="174">
        <f>+SUM(R151:R156)/SUM(R139:R144)-1</f>
        <v>-9.5950609023483069E-2</v>
      </c>
    </row>
    <row r="159" spans="2:19" ht="15" thickBot="1" x14ac:dyDescent="0.4">
      <c r="B159" s="172" t="str">
        <f>"PART. MERCADO ACUM-Q"&amp;RIGHT(VAR,6)</f>
        <v>PART. MERCADO ACUM-Q2.2025</v>
      </c>
      <c r="C159" s="159"/>
      <c r="D159" s="170">
        <f>SUM(D151:D156)/SUM($R$151:$R$156)</f>
        <v>0.22016068340438799</v>
      </c>
      <c r="E159" s="173">
        <f t="shared" ref="E159:G159" si="14">SUM(E151:E156)/SUM($R$151:$R$156)</f>
        <v>0.14980295769923382</v>
      </c>
      <c r="F159" s="173">
        <f t="shared" si="14"/>
        <v>0.42000798490642888</v>
      </c>
      <c r="G159" s="173">
        <f t="shared" si="14"/>
        <v>5.090839752623016E-4</v>
      </c>
      <c r="H159" s="176"/>
      <c r="I159" s="173"/>
      <c r="J159" s="176"/>
      <c r="K159" s="175"/>
      <c r="L159" s="175">
        <f t="shared" ref="L159:M159" si="15">SUM(L151:L156)/SUM($R$151:$R$156)</f>
        <v>1.1074431289969319E-2</v>
      </c>
      <c r="M159" s="175">
        <f t="shared" si="15"/>
        <v>9.2901832729718389E-5</v>
      </c>
      <c r="N159" s="173"/>
      <c r="O159" s="176">
        <f t="shared" ref="O159:R159" si="16">SUM(O151:O156)/SUM($R$151:$R$156)</f>
        <v>3.0499277263722371E-3</v>
      </c>
      <c r="P159" s="176">
        <f t="shared" si="16"/>
        <v>2.1654383765125675E-6</v>
      </c>
      <c r="Q159" s="175">
        <f t="shared" si="16"/>
        <v>0.19529986372723901</v>
      </c>
      <c r="R159" s="174">
        <f t="shared" si="16"/>
        <v>1</v>
      </c>
    </row>
    <row r="160" spans="2:19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</sheetData>
  <phoneticPr fontId="21" type="noConversion"/>
  <pageMargins left="0.7" right="0.7" top="0.75" bottom="0.75" header="0.3" footer="0.3"/>
  <ignoredErrors>
    <ignoredError sqref="N159 O159:R159 H159:K159 D159:G159 L159:M15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INDICE</vt:lpstr>
      <vt:lpstr>4.1. Total_Móvil</vt:lpstr>
      <vt:lpstr>4.1.1.Total_EMPR</vt:lpstr>
      <vt:lpstr>4.4. M LDI</vt:lpstr>
      <vt:lpstr>4.4.1.M LDI_EMPR</vt:lpstr>
      <vt:lpstr>4.5. M L</vt:lpstr>
      <vt:lpstr>4.5.1.M L_EMPR</vt:lpstr>
      <vt:lpstr>4.6. M M</vt:lpstr>
      <vt:lpstr>4.6.1.M M_EMPR</vt:lpstr>
      <vt:lpstr>4.7. SMS</vt:lpstr>
      <vt:lpstr>'4.1.1.Total_EMPR'!Área_de_impresión</vt:lpstr>
      <vt:lpstr>'4.5.1.M L_EMPR'!Área_de_impresión</vt:lpstr>
      <vt:lpstr>'4.7. SMS'!Área_de_impresión</vt:lpstr>
      <vt:lpstr>INDICE!Área_de_impresión</vt:lpstr>
      <vt:lpstr>VAR</vt:lpstr>
    </vt:vector>
  </TitlesOfParts>
  <Company>emg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ext-a</dc:creator>
  <cp:lastModifiedBy>Alejandro Vera</cp:lastModifiedBy>
  <cp:lastPrinted>2007-04-26T21:33:09Z</cp:lastPrinted>
  <dcterms:created xsi:type="dcterms:W3CDTF">2006-10-16T16:51:24Z</dcterms:created>
  <dcterms:modified xsi:type="dcterms:W3CDTF">2025-08-19T17:22:43Z</dcterms:modified>
</cp:coreProperties>
</file>