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esus\Desktop\Denize\"/>
    </mc:Choice>
  </mc:AlternateContent>
  <xr:revisionPtr revIDLastSave="0" documentId="8_{80AFC7B3-457A-4EC6-8B1A-4770C494D0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ulação BackOffice" sheetId="8" r:id="rId1"/>
    <sheet name="Tabela Back Office" sheetId="12" r:id="rId2"/>
    <sheet name="Régua" sheetId="11" r:id="rId3"/>
  </sheets>
  <definedNames>
    <definedName name="_xlnm._FilterDatabase" localSheetId="0" hidden="1">'Simulação BackOffice'!$D$1:$AI$1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3" i="8" l="1"/>
  <c r="H3" i="8"/>
  <c r="AB7" i="8" l="1"/>
  <c r="AB5" i="8"/>
  <c r="X7" i="8"/>
  <c r="X5" i="8"/>
  <c r="X3" i="8"/>
  <c r="AH7" i="8" l="1"/>
  <c r="T7" i="8"/>
  <c r="P7" i="8"/>
  <c r="L7" i="8"/>
  <c r="H7" i="8"/>
  <c r="AH5" i="8"/>
  <c r="T5" i="8"/>
  <c r="P5" i="8"/>
  <c r="L5" i="8"/>
  <c r="H5" i="8"/>
  <c r="AD7" i="8" l="1"/>
  <c r="AD5" i="8"/>
  <c r="AH3" i="8" l="1"/>
  <c r="T3" i="8"/>
  <c r="P3" i="8"/>
  <c r="L3" i="8"/>
  <c r="AD3" i="8" l="1"/>
</calcChain>
</file>

<file path=xl/sharedStrings.xml><?xml version="1.0" encoding="utf-8"?>
<sst xmlns="http://schemas.openxmlformats.org/spreadsheetml/2006/main" count="80" uniqueCount="49">
  <si>
    <t>Salário Nominal</t>
  </si>
  <si>
    <t>% Atingido</t>
  </si>
  <si>
    <t>RÉGUA</t>
  </si>
  <si>
    <t>% Meta</t>
  </si>
  <si>
    <t>TOTAL % SOBRE A META</t>
  </si>
  <si>
    <t>PESO 25%</t>
  </si>
  <si>
    <t>PESO 20%</t>
  </si>
  <si>
    <t>PESO 40%</t>
  </si>
  <si>
    <t>Lucro Liquido Global Parte de 90% PESO 25%</t>
  </si>
  <si>
    <t>À Receber Integral</t>
  </si>
  <si>
    <t>À Receber Proporcional Demissões Afastamentos</t>
  </si>
  <si>
    <t>COLABORADORES</t>
  </si>
  <si>
    <t>92 a 93,99</t>
  </si>
  <si>
    <t>94 a 95,99</t>
  </si>
  <si>
    <t>98 a 99,99</t>
  </si>
  <si>
    <t>102 a 103,99</t>
  </si>
  <si>
    <t>104 a 105,99</t>
  </si>
  <si>
    <t>106 a 107,99</t>
  </si>
  <si>
    <t>108 a 109,99</t>
  </si>
  <si>
    <t>Indicador Individual Parte de 85% PESO 40%</t>
  </si>
  <si>
    <t>SIM</t>
  </si>
  <si>
    <t>PESO 5,5%</t>
  </si>
  <si>
    <t>% Meta Atingida</t>
  </si>
  <si>
    <t>% s/ Salário Nominal</t>
  </si>
  <si>
    <t>% S/ Prêmio Total</t>
  </si>
  <si>
    <t>110% META</t>
  </si>
  <si>
    <t>100% META</t>
  </si>
  <si>
    <t>90% META</t>
  </si>
  <si>
    <t>DESPESAS DA ÁREA</t>
  </si>
  <si>
    <t>85% META</t>
  </si>
  <si>
    <t>INDIVIDUAL</t>
  </si>
  <si>
    <r>
      <t xml:space="preserve">CENÁRIO </t>
    </r>
    <r>
      <rPr>
        <b/>
        <sz val="11"/>
        <color rgb="FFFF0000"/>
        <rFont val="Calibri"/>
        <family val="2"/>
      </rPr>
      <t>01</t>
    </r>
  </si>
  <si>
    <r>
      <t xml:space="preserve">CENÁRIO </t>
    </r>
    <r>
      <rPr>
        <b/>
        <sz val="11"/>
        <color rgb="FFFF0000"/>
        <rFont val="Calibri"/>
        <family val="2"/>
      </rPr>
      <t>02</t>
    </r>
  </si>
  <si>
    <r>
      <t xml:space="preserve">CENÁRIO </t>
    </r>
    <r>
      <rPr>
        <b/>
        <sz val="11"/>
        <color rgb="FFFF0000"/>
        <rFont val="Calibri"/>
        <family val="2"/>
      </rPr>
      <t>03</t>
    </r>
  </si>
  <si>
    <t>PPR</t>
  </si>
  <si>
    <t>25 a 30,99</t>
  </si>
  <si>
    <t>31 a 50,99</t>
  </si>
  <si>
    <t>51 a 60,99</t>
  </si>
  <si>
    <t>61 a 80,99</t>
  </si>
  <si>
    <t>81 a 89,99</t>
  </si>
  <si>
    <t>90 a 91,99</t>
  </si>
  <si>
    <t>96 a 97,99</t>
  </si>
  <si>
    <t>100 a 101,99</t>
  </si>
  <si>
    <t>sim</t>
  </si>
  <si>
    <t>não</t>
  </si>
  <si>
    <r>
      <t xml:space="preserve">Market Share Tratores </t>
    </r>
    <r>
      <rPr>
        <b/>
        <sz val="7"/>
        <color rgb="FF000000"/>
        <rFont val="Segoe UI"/>
        <family val="2"/>
      </rPr>
      <t xml:space="preserve">(18,6%) </t>
    </r>
    <r>
      <rPr>
        <b/>
        <sz val="9"/>
        <color rgb="FF000000"/>
        <rFont val="Segoe UI"/>
        <family val="2"/>
      </rPr>
      <t>META 100% PESO 5%</t>
    </r>
  </si>
  <si>
    <r>
      <t xml:space="preserve">Experiência Cliente </t>
    </r>
    <r>
      <rPr>
        <b/>
        <sz val="7"/>
        <color rgb="FF000000"/>
        <rFont val="Segoe UI"/>
        <family val="2"/>
      </rPr>
      <t>(85%)</t>
    </r>
    <r>
      <rPr>
        <b/>
        <sz val="9"/>
        <color rgb="FF000000"/>
        <rFont val="Segoe UI"/>
        <family val="2"/>
      </rPr>
      <t xml:space="preserve">  META 100% PESO 5%</t>
    </r>
  </si>
  <si>
    <t>DESPESA (Áreas Backoffice) Parte de 90%  PESO 20%</t>
  </si>
  <si>
    <r>
      <t xml:space="preserve">Despesas s/ Vendas </t>
    </r>
    <r>
      <rPr>
        <b/>
        <sz val="7"/>
        <color rgb="FF000000"/>
        <rFont val="Segoe UI"/>
        <family val="2"/>
      </rPr>
      <t>(12,5%)</t>
    </r>
    <r>
      <rPr>
        <b/>
        <sz val="9"/>
        <color rgb="FF000000"/>
        <rFont val="Segoe UI"/>
        <family val="2"/>
      </rPr>
      <t xml:space="preserve"> META 100%  PESO 5%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</si>
</sst>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3" formatCode="_-* #,##0.00_-;\-* #,##0.00_-;_-* &quot;-&quot;??_-;_-@_-"/>
  </numFmts>
  <fonts count="20" x14ac:knownFonts="1"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b/>
      <sz val="9"/>
      <color rgb="FF000000"/>
      <name val="Segoe UI"/>
      <family val="2"/>
    </font>
    <font>
      <sz val="11"/>
      <name val="Calibri"/>
      <family val="2"/>
    </font>
    <font>
      <b/>
      <sz val="9"/>
      <color rgb="FFFF0000"/>
      <name val="Segoe UI"/>
      <family val="2"/>
    </font>
    <font>
      <b/>
      <sz val="11"/>
      <color rgb="FF000000"/>
      <name val="Calibri"/>
      <family val="2"/>
    </font>
    <font>
      <b/>
      <sz val="10"/>
      <color rgb="FFFF0000"/>
      <name val="Segoe UI"/>
      <family val="2"/>
    </font>
    <font>
      <b/>
      <sz val="9"/>
      <name val="Segoe UI"/>
      <family val="2"/>
    </font>
    <font>
      <b/>
      <sz val="8"/>
      <color rgb="FF000000"/>
      <name val="Segoe U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name val="Segoe U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6"/>
      <color rgb="FF000000"/>
      <name val="Segoe UI"/>
      <family val="2"/>
    </font>
    <font>
      <b/>
      <sz val="7"/>
      <color rgb="FF00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 applyNumberFormat="0"/>
    <xf numFmtId="0" fontId="1" fillId="0" borderId="1" applyNumberFormat="0" applyFill="0" applyAlignment="0" applyProtection="0"/>
    <xf numFmtId="43" fontId="13" fillId="0" borderId="0" applyFont="0" applyFill="0" applyBorder="0" applyAlignment="0" applyProtection="0"/>
  </cellStyleXfs>
  <cellXfs count="76">
    <xf numFmtId="0" fontId="0" fillId="0" borderId="0" xfId="0"/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shrinkToFit="1"/>
    </xf>
    <xf numFmtId="0" fontId="10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5" borderId="2" xfId="0" applyFont="1" applyFill="1" applyBorder="1" applyAlignment="1">
      <alignment horizontal="center" vertical="center" wrapText="1" shrinkToFit="1"/>
    </xf>
    <xf numFmtId="10" fontId="3" fillId="5" borderId="2" xfId="0" applyNumberFormat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 shrinkToFit="1"/>
    </xf>
    <xf numFmtId="10" fontId="7" fillId="5" borderId="2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 shrinkToFit="1"/>
    </xf>
    <xf numFmtId="4" fontId="3" fillId="6" borderId="2" xfId="1" applyNumberFormat="1" applyFont="1" applyFill="1" applyBorder="1" applyAlignment="1">
      <alignment horizontal="right" vertical="center"/>
    </xf>
    <xf numFmtId="0" fontId="3" fillId="7" borderId="2" xfId="0" applyFont="1" applyFill="1" applyBorder="1" applyAlignment="1">
      <alignment horizontal="center" vertical="center" wrapText="1" shrinkToFit="1"/>
    </xf>
    <xf numFmtId="0" fontId="2" fillId="7" borderId="2" xfId="0" applyFont="1" applyFill="1" applyBorder="1" applyAlignment="1">
      <alignment horizontal="center" vertical="center"/>
    </xf>
    <xf numFmtId="10" fontId="3" fillId="7" borderId="2" xfId="0" applyNumberFormat="1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 wrapText="1" shrinkToFit="1"/>
    </xf>
    <xf numFmtId="0" fontId="9" fillId="7" borderId="2" xfId="0" applyFont="1" applyFill="1" applyBorder="1" applyAlignment="1">
      <alignment horizontal="center" vertical="center" wrapText="1" shrinkToFit="1"/>
    </xf>
    <xf numFmtId="0" fontId="6" fillId="4" borderId="6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9" fontId="0" fillId="8" borderId="2" xfId="0" applyNumberFormat="1" applyFill="1" applyBorder="1" applyAlignment="1">
      <alignment horizontal="center" vertical="center"/>
    </xf>
    <xf numFmtId="10" fontId="0" fillId="8" borderId="2" xfId="0" applyNumberFormat="1" applyFill="1" applyBorder="1" applyAlignment="1">
      <alignment horizontal="center" vertical="center"/>
    </xf>
    <xf numFmtId="9" fontId="14" fillId="8" borderId="2" xfId="0" applyNumberFormat="1" applyFont="1" applyFill="1" applyBorder="1" applyAlignment="1">
      <alignment horizontal="center" vertical="center"/>
    </xf>
    <xf numFmtId="9" fontId="0" fillId="8" borderId="11" xfId="0" applyNumberFormat="1" applyFill="1" applyBorder="1" applyAlignment="1">
      <alignment horizontal="center" vertical="center"/>
    </xf>
    <xf numFmtId="10" fontId="0" fillId="8" borderId="12" xfId="0" applyNumberFormat="1" applyFill="1" applyBorder="1" applyAlignment="1">
      <alignment horizontal="center" vertical="center"/>
    </xf>
    <xf numFmtId="9" fontId="14" fillId="8" borderId="13" xfId="0" applyNumberFormat="1" applyFont="1" applyFill="1" applyBorder="1" applyAlignment="1">
      <alignment horizontal="center" vertical="center"/>
    </xf>
    <xf numFmtId="9" fontId="0" fillId="5" borderId="2" xfId="2" applyNumberFormat="1" applyFont="1" applyFill="1" applyBorder="1" applyAlignment="1">
      <alignment horizontal="center" vertical="center"/>
    </xf>
    <xf numFmtId="10" fontId="0" fillId="5" borderId="2" xfId="0" applyNumberFormat="1" applyFill="1" applyBorder="1" applyAlignment="1">
      <alignment horizontal="center" vertical="center"/>
    </xf>
    <xf numFmtId="2" fontId="14" fillId="5" borderId="2" xfId="0" applyNumberFormat="1" applyFont="1" applyFill="1" applyBorder="1" applyAlignment="1">
      <alignment horizontal="center" vertical="center"/>
    </xf>
    <xf numFmtId="2" fontId="0" fillId="5" borderId="2" xfId="0" applyNumberFormat="1" applyFill="1" applyBorder="1" applyAlignment="1">
      <alignment horizontal="center" vertical="center"/>
    </xf>
    <xf numFmtId="43" fontId="0" fillId="5" borderId="2" xfId="2" applyFont="1" applyFill="1" applyBorder="1" applyAlignment="1">
      <alignment horizontal="center" vertical="center"/>
    </xf>
    <xf numFmtId="0" fontId="16" fillId="0" borderId="0" xfId="0" applyFont="1"/>
    <xf numFmtId="0" fontId="3" fillId="9" borderId="2" xfId="0" applyFont="1" applyFill="1" applyBorder="1" applyAlignment="1">
      <alignment horizontal="center" vertical="center" wrapText="1" shrinkToFit="1"/>
    </xf>
    <xf numFmtId="10" fontId="3" fillId="9" borderId="2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4" fontId="3" fillId="2" borderId="0" xfId="1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10" fontId="7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 shrinkToFit="1"/>
    </xf>
    <xf numFmtId="0" fontId="0" fillId="2" borderId="15" xfId="0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 shrinkToFit="1"/>
    </xf>
    <xf numFmtId="0" fontId="0" fillId="2" borderId="16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 shrinkToFit="1"/>
    </xf>
    <xf numFmtId="0" fontId="8" fillId="9" borderId="2" xfId="0" applyFont="1" applyFill="1" applyBorder="1" applyAlignment="1">
      <alignment horizontal="center" vertical="center" wrapText="1" shrinkToFit="1"/>
    </xf>
    <xf numFmtId="8" fontId="12" fillId="2" borderId="0" xfId="0" applyNumberFormat="1" applyFont="1" applyFill="1" applyAlignment="1">
      <alignment horizontal="center" vertical="center"/>
    </xf>
    <xf numFmtId="8" fontId="7" fillId="9" borderId="2" xfId="0" applyNumberFormat="1" applyFont="1" applyFill="1" applyBorder="1" applyAlignment="1">
      <alignment horizontal="center" vertical="center"/>
    </xf>
    <xf numFmtId="8" fontId="7" fillId="2" borderId="0" xfId="0" applyNumberFormat="1" applyFont="1" applyFill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9" fontId="11" fillId="3" borderId="6" xfId="0" applyNumberFormat="1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9" fontId="11" fillId="3" borderId="7" xfId="0" applyNumberFormat="1" applyFont="1" applyFill="1" applyBorder="1" applyAlignment="1">
      <alignment horizontal="center"/>
    </xf>
    <xf numFmtId="9" fontId="11" fillId="3" borderId="8" xfId="0" applyNumberFormat="1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9" fontId="11" fillId="3" borderId="10" xfId="0" applyNumberFormat="1" applyFont="1" applyFill="1" applyBorder="1" applyAlignment="1">
      <alignment horizontal="center"/>
    </xf>
    <xf numFmtId="0" fontId="18" fillId="2" borderId="0" xfId="0" applyFont="1" applyFill="1" applyAlignment="1">
      <alignment horizontal="center" vertical="center" shrinkToFi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15" fillId="8" borderId="11" xfId="0" applyFont="1" applyFill="1" applyBorder="1" applyAlignment="1">
      <alignment horizontal="center" vertical="center"/>
    </xf>
    <xf numFmtId="0" fontId="15" fillId="8" borderId="12" xfId="0" applyFont="1" applyFill="1" applyBorder="1" applyAlignment="1">
      <alignment horizontal="center" vertical="center"/>
    </xf>
    <xf numFmtId="0" fontId="15" fillId="8" borderId="13" xfId="0" applyFont="1" applyFill="1" applyBorder="1" applyAlignment="1">
      <alignment horizontal="center" vertical="center"/>
    </xf>
    <xf numFmtId="10" fontId="15" fillId="5" borderId="11" xfId="0" applyNumberFormat="1" applyFont="1" applyFill="1" applyBorder="1" applyAlignment="1">
      <alignment horizontal="center" vertical="center"/>
    </xf>
    <xf numFmtId="10" fontId="15" fillId="5" borderId="12" xfId="0" applyNumberFormat="1" applyFont="1" applyFill="1" applyBorder="1" applyAlignment="1">
      <alignment horizontal="center" vertical="center"/>
    </xf>
    <xf numFmtId="10" fontId="15" fillId="5" borderId="13" xfId="0" applyNumberFormat="1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</cellXfs>
  <cellStyles count="3">
    <cellStyle name="Normal" xfId="0" builtinId="0"/>
    <cellStyle name="Total" xfId="1" builtinId="25"/>
    <cellStyle name="Vírgula" xfId="2" builtinId="3"/>
  </cellStyles>
  <dxfs count="0"/>
  <tableStyles count="0" defaultTableStyle="TableStyleMedium2" defaultPivotStyle="PivotStyleLight16"/>
  <colors>
    <mruColors>
      <color rgb="FF00CC00"/>
      <color rgb="FF008000"/>
      <color rgb="FFFF99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"/>
  <sheetViews>
    <sheetView tabSelected="1" zoomScale="80" zoomScaleNormal="80" zoomScalePageLayoutView="120" workbookViewId="0">
      <selection activeCell="N5" sqref="N5"/>
    </sheetView>
  </sheetViews>
  <sheetFormatPr defaultColWidth="9.109375" defaultRowHeight="14.4" x14ac:dyDescent="0.3"/>
  <cols>
    <col min="1" max="2" width="4.6640625" style="1" customWidth="1"/>
    <col min="3" max="3" width="0.88671875" style="1" customWidth="1"/>
    <col min="4" max="4" width="10.6640625" style="3" customWidth="1"/>
    <col min="5" max="5" width="0.88671875" style="1" customWidth="1"/>
    <col min="6" max="6" width="9.6640625" style="1" customWidth="1"/>
    <col min="7" max="7" width="9.6640625" style="3" customWidth="1"/>
    <col min="8" max="8" width="9.6640625" style="1" customWidth="1"/>
    <col min="9" max="9" width="0.88671875" style="1" customWidth="1"/>
    <col min="10" max="10" width="9.88671875" style="1" customWidth="1"/>
    <col min="11" max="11" width="9.6640625" style="2" customWidth="1"/>
    <col min="12" max="12" width="9.6640625" style="1" customWidth="1"/>
    <col min="13" max="13" width="0.88671875" style="1" customWidth="1"/>
    <col min="14" max="14" width="9.21875" style="1" customWidth="1"/>
    <col min="15" max="16" width="9.6640625" style="1" customWidth="1"/>
    <col min="17" max="17" width="0.88671875" style="1" customWidth="1"/>
    <col min="18" max="18" width="9.88671875" style="1" customWidth="1"/>
    <col min="19" max="20" width="9.6640625" style="1" customWidth="1"/>
    <col min="21" max="21" width="0.88671875" style="1" customWidth="1"/>
    <col min="22" max="22" width="12.109375" style="1" customWidth="1"/>
    <col min="23" max="24" width="9.6640625" style="1" customWidth="1"/>
    <col min="25" max="25" width="0.88671875" style="1" customWidth="1"/>
    <col min="26" max="26" width="12.109375" style="1" customWidth="1"/>
    <col min="27" max="28" width="9.6640625" style="1" customWidth="1"/>
    <col min="29" max="29" width="0.88671875" style="1" customWidth="1"/>
    <col min="30" max="30" width="9.6640625" style="1" customWidth="1"/>
    <col min="31" max="31" width="0.88671875" style="1" customWidth="1"/>
    <col min="32" max="32" width="9.6640625" style="1" customWidth="1"/>
    <col min="33" max="33" width="0.88671875" style="1" customWidth="1"/>
    <col min="34" max="35" width="11.6640625" style="3" customWidth="1"/>
    <col min="36" max="36" width="0.88671875" style="1" customWidth="1"/>
    <col min="37" max="16384" width="9.109375" style="1"/>
  </cols>
  <sheetData>
    <row r="1" spans="1:43" s="4" customFormat="1" ht="129.9" customHeight="1" x14ac:dyDescent="0.3">
      <c r="A1" s="63" t="s">
        <v>34</v>
      </c>
      <c r="B1" s="63"/>
      <c r="C1" s="50"/>
      <c r="D1" s="11" t="s">
        <v>0</v>
      </c>
      <c r="E1" s="46"/>
      <c r="F1" s="13" t="s">
        <v>8</v>
      </c>
      <c r="G1" s="13" t="s">
        <v>1</v>
      </c>
      <c r="H1" s="7" t="s">
        <v>3</v>
      </c>
      <c r="I1" s="46"/>
      <c r="J1" s="7" t="s">
        <v>45</v>
      </c>
      <c r="K1" s="16" t="s">
        <v>1</v>
      </c>
      <c r="L1" s="7" t="s">
        <v>3</v>
      </c>
      <c r="M1" s="46"/>
      <c r="N1" s="7" t="s">
        <v>48</v>
      </c>
      <c r="O1" s="16" t="s">
        <v>1</v>
      </c>
      <c r="P1" s="7" t="s">
        <v>3</v>
      </c>
      <c r="Q1" s="46"/>
      <c r="R1" s="7" t="s">
        <v>46</v>
      </c>
      <c r="S1" s="13" t="s">
        <v>1</v>
      </c>
      <c r="T1" s="7" t="s">
        <v>3</v>
      </c>
      <c r="U1" s="46"/>
      <c r="V1" s="17" t="s">
        <v>47</v>
      </c>
      <c r="W1" s="16" t="s">
        <v>1</v>
      </c>
      <c r="X1" s="7" t="s">
        <v>3</v>
      </c>
      <c r="Y1" s="46"/>
      <c r="Z1" s="17" t="s">
        <v>19</v>
      </c>
      <c r="AA1" s="16" t="s">
        <v>1</v>
      </c>
      <c r="AB1" s="7" t="s">
        <v>3</v>
      </c>
      <c r="AC1" s="46"/>
      <c r="AD1" s="9" t="s">
        <v>4</v>
      </c>
      <c r="AE1" s="46"/>
      <c r="AF1" s="38" t="s">
        <v>2</v>
      </c>
      <c r="AG1" s="46"/>
      <c r="AH1" s="51" t="s">
        <v>9</v>
      </c>
      <c r="AI1" s="51" t="s">
        <v>10</v>
      </c>
      <c r="AJ1" s="48"/>
    </row>
    <row r="2" spans="1:43" s="4" customFormat="1" ht="9.9" customHeight="1" x14ac:dyDescent="0.3">
      <c r="A2" s="40"/>
      <c r="B2" s="40"/>
      <c r="C2" s="1"/>
      <c r="D2" s="41"/>
      <c r="E2" s="1"/>
      <c r="F2" s="42"/>
      <c r="G2" s="43"/>
      <c r="H2" s="43"/>
      <c r="I2" s="1"/>
      <c r="J2" s="42"/>
      <c r="K2" s="43"/>
      <c r="L2" s="43"/>
      <c r="M2" s="1"/>
      <c r="N2" s="42"/>
      <c r="O2" s="43"/>
      <c r="P2" s="43"/>
      <c r="Q2" s="1"/>
      <c r="R2" s="42"/>
      <c r="S2" s="43"/>
      <c r="T2" s="43"/>
      <c r="U2" s="1"/>
      <c r="V2" s="42"/>
      <c r="W2" s="43"/>
      <c r="X2" s="43"/>
      <c r="Y2" s="1"/>
      <c r="Z2" s="42"/>
      <c r="AA2" s="43"/>
      <c r="AB2" s="43"/>
      <c r="AC2" s="1"/>
      <c r="AD2" s="44"/>
      <c r="AE2" s="1"/>
      <c r="AF2" s="43"/>
      <c r="AG2" s="1"/>
      <c r="AH2" s="52"/>
      <c r="AI2" s="45"/>
      <c r="AJ2" s="1"/>
      <c r="AK2" s="1"/>
      <c r="AL2" s="1"/>
      <c r="AM2" s="1"/>
      <c r="AN2" s="1"/>
      <c r="AO2" s="1"/>
      <c r="AP2" s="1"/>
      <c r="AQ2" s="1"/>
    </row>
    <row r="3" spans="1:43" ht="50.1" customHeight="1" x14ac:dyDescent="0.3">
      <c r="A3" s="64" t="s">
        <v>31</v>
      </c>
      <c r="B3" s="65"/>
      <c r="D3" s="12">
        <v>1000</v>
      </c>
      <c r="F3" s="14" t="s">
        <v>5</v>
      </c>
      <c r="G3" s="15">
        <v>0.93</v>
      </c>
      <c r="H3" s="8">
        <f t="shared" ref="H3" si="0">IF(G3&lt;=89.99%,0,IF(G3=90%,22.5%,IF(G3=91%,22.75%,IF(G3=92%,23%,IF(G3=93%,23.25%,IF(G3=94%,23.5%,IF(G3=95%,23.75%,IF(G3=96%,24%,IF(G3=97%,24.25%,IF(G3=98%,24.5%,IF(G3=99%,24.75%,IF(G3=100%,25%,IF(G3=101%,25.25%,IF(G3=102%,25.5%,IF(G3=103%,25.75%,IF(G3=104%,26%,IF(G3=105%,26.25%,IF(G3=106%,26.5%,IF(G3=107%,26.75%,IF(G3=108%,27%,IF(G3=109%,27.25%,IF(G3&gt;=110%,27.5%))))))))))))))))))))))</f>
        <v>0.23250000000000001</v>
      </c>
      <c r="J3" s="14" t="s">
        <v>21</v>
      </c>
      <c r="K3" s="15" t="s">
        <v>44</v>
      </c>
      <c r="L3" s="8">
        <f t="shared" ref="L3" si="1">IF(K3="SIM",5.5%,0%)</f>
        <v>0</v>
      </c>
      <c r="N3" s="14" t="s">
        <v>21</v>
      </c>
      <c r="O3" s="15" t="s">
        <v>20</v>
      </c>
      <c r="P3" s="8">
        <f t="shared" ref="P3" si="2">IF(O3="SIM",5.5%,0%)</f>
        <v>5.5E-2</v>
      </c>
      <c r="R3" s="14" t="s">
        <v>21</v>
      </c>
      <c r="S3" s="15" t="s">
        <v>44</v>
      </c>
      <c r="T3" s="8">
        <f t="shared" ref="T3" si="3">IF(S3="SIM",5.5%,0%)</f>
        <v>0</v>
      </c>
      <c r="V3" s="14" t="s">
        <v>6</v>
      </c>
      <c r="W3" s="15">
        <v>0.9</v>
      </c>
      <c r="X3" s="8">
        <f>IF(W3&lt;=89.99%,22%,IF(W3=90%,22%,IF(W3=91%,21.79%,IF(W3=92%,21.58%,IF(W3=93%,21.37%,IF(W3=94%,21.16%,IF(W3=95%,20.95%,IF(W3=96%,20.74%,IF(W3=97%,20.53%,IF(W3=98%,20.32%,IF(W3=99%,20.11%,IF(W3=100%,20%,IF(W3=101%,19.8%,IF(W3=102%,19.6%,IF(W3=103%,19.4%,IF(W3=104%,19.2%,IF(W3=105%,19%,IF(W3=106%,18.8%,IF(W3=107%,18.6%,IF(W3=108%,18.4%,IF(W3=109%,18.2%,IF(W3=110%,18%,IF(W3&gt;=110.01%,0%,)))))))))))))))))))))))</f>
        <v>0.22</v>
      </c>
      <c r="Z3" s="14" t="s">
        <v>7</v>
      </c>
      <c r="AA3" s="15">
        <v>1</v>
      </c>
      <c r="AB3" s="8">
        <f>IF(AA3&lt;=84.99%,0%,IF(AA3=85%,34%,IF(AA3=86%,34.71%,IF(AA3=87%,35.42%,IF(AA3=88%,36.13%,IF(AA3=89%,36.84%,IF(AA3=90%,37.55%,IF(AA3=91%,38.26%,IF(AA3=92%,38.97%,IF(AA3=93%,39.68%,IF(AA3=94%,40.39%,IF(AA3=95%,41.1%,IF(AA3=96%,41.81%,IF(AA3=97%,42.52%,IF(AA3=98%,43.23%,IF(AA3=99%,43.94%,IF(AA3&gt;=100%,44%,)))))))))))))))))</f>
        <v>0.44</v>
      </c>
      <c r="AD3" s="10">
        <f t="shared" ref="AD3" si="4">H3+L3+P3+T3+X3+AB3</f>
        <v>0.94750000000000001</v>
      </c>
      <c r="AF3" s="39">
        <v>1.1000000000000001</v>
      </c>
      <c r="AH3" s="53">
        <f>AF3*D3</f>
        <v>1100</v>
      </c>
      <c r="AI3" s="55"/>
    </row>
    <row r="4" spans="1:43" ht="9.9" customHeight="1" x14ac:dyDescent="0.3">
      <c r="A4" s="40"/>
      <c r="B4" s="40"/>
      <c r="D4" s="41"/>
      <c r="F4" s="42"/>
      <c r="G4" s="43"/>
      <c r="H4" s="43"/>
      <c r="J4" s="42"/>
      <c r="K4" s="43"/>
      <c r="L4" s="43"/>
      <c r="N4" s="42"/>
      <c r="O4" s="43"/>
      <c r="P4" s="43"/>
      <c r="R4" s="42"/>
      <c r="S4" s="43"/>
      <c r="T4" s="43"/>
      <c r="V4" s="42"/>
      <c r="W4" s="43"/>
      <c r="X4" s="43"/>
      <c r="Z4" s="42"/>
      <c r="AA4" s="43"/>
      <c r="AB4" s="43"/>
      <c r="AD4" s="44"/>
      <c r="AF4" s="43"/>
      <c r="AH4" s="54"/>
      <c r="AI4" s="56"/>
    </row>
    <row r="5" spans="1:43" ht="50.1" customHeight="1" x14ac:dyDescent="0.3">
      <c r="A5" s="66" t="s">
        <v>32</v>
      </c>
      <c r="B5" s="65"/>
      <c r="C5" s="47"/>
      <c r="D5" s="12">
        <v>1000</v>
      </c>
      <c r="E5" s="47"/>
      <c r="F5" s="14" t="s">
        <v>5</v>
      </c>
      <c r="G5" s="15">
        <v>1.01</v>
      </c>
      <c r="H5" s="8">
        <f t="shared" ref="H5:H7" si="5">IF(G5&lt;=89.99%,0,IF(G5=90%,22.5%,IF(G5=91%,22.75%,IF(G5=92%,23%,IF(G5=93%,23.25%,IF(G5=94%,23.5%,IF(G5=95%,23.75%,IF(G5=96%,24%,IF(G5=97%,24.25%,IF(G5=98%,24.5%,IF(G5=99%,24.75%,IF(G5=100%,25%,IF(G5=101%,25.25%,IF(G5=102%,25.5%,IF(G5=103%,25.75%,IF(G5=104%,26%,IF(G5=105%,26.25%,IF(G5=106%,26.5%,IF(G5=107%,26.75%,IF(G5=108%,27%,IF(G5=109%,27.25%,IF(G5&gt;=110%,27.5%))))))))))))))))))))))</f>
        <v>0.2525</v>
      </c>
      <c r="I5" s="47"/>
      <c r="J5" s="14" t="s">
        <v>21</v>
      </c>
      <c r="K5" s="15" t="s">
        <v>20</v>
      </c>
      <c r="L5" s="8">
        <f t="shared" ref="L5:L7" si="6">IF(K5="SIM",5.5%,0%)</f>
        <v>5.5E-2</v>
      </c>
      <c r="M5" s="47"/>
      <c r="N5" s="14" t="s">
        <v>21</v>
      </c>
      <c r="O5" s="15" t="s">
        <v>20</v>
      </c>
      <c r="P5" s="8">
        <f t="shared" ref="P5:P7" si="7">IF(O5="SIM",5.5%,0%)</f>
        <v>5.5E-2</v>
      </c>
      <c r="Q5" s="47"/>
      <c r="R5" s="14" t="s">
        <v>21</v>
      </c>
      <c r="S5" s="15" t="s">
        <v>43</v>
      </c>
      <c r="T5" s="8">
        <f t="shared" ref="T5:T7" si="8">IF(S5="SIM",5.5%,0%)</f>
        <v>5.5E-2</v>
      </c>
      <c r="U5" s="47"/>
      <c r="V5" s="14" t="s">
        <v>6</v>
      </c>
      <c r="W5" s="15">
        <v>1.03</v>
      </c>
      <c r="X5" s="8">
        <f>IF(W5&lt;=89.99%,22%,IF(W5=90%,22%,IF(W5=91%,21.79%,IF(W5=92%,21.58%,IF(W5=93%,21.37%,IF(W5=94%,21.16%,IF(W5=95%,20.95%,IF(W5=96%,20.74%,IF(W5=97%,20.53%,IF(W5=98%,20.32%,IF(W5=99%,20.11%,IF(W5=100%,20%,IF(W5=101%,19.8%,IF(W5=102%,19.6%,IF(W5=103%,19.4%,IF(W5=104%,19.2%,IF(W5=105%,19%,IF(W5=106%,18.8%,IF(W5=107%,18.6%,IF(W5=108%,18.4%,IF(W5=109%,18.2%,IF(W5=110%,18%,IF(W5&gt;=110.01%,0%,)))))))))))))))))))))))</f>
        <v>0.19399999999999998</v>
      </c>
      <c r="Y5" s="47"/>
      <c r="Z5" s="14" t="s">
        <v>7</v>
      </c>
      <c r="AA5" s="15">
        <v>1.02</v>
      </c>
      <c r="AB5" s="8">
        <f t="shared" ref="AB5:AB7" si="9">IF(AA5&lt;=84.99%,0%,IF(AA5=85%,34%,IF(AA5=86%,34.71%,IF(AA5=87%,35.42%,IF(AA5=88%,36.13%,IF(AA5=89%,36.84%,IF(AA5=90%,37.55%,IF(AA5=91%,38.26%,IF(AA5=92%,38.97%,IF(AA5=93%,39.68%,IF(AA5=94%,40.39%,IF(AA5=95%,41.1%,IF(AA5=96%,41.81%,IF(AA5=97%,42.52%,IF(AA5=98%,43.23%,IF(AA5=99%,43.94%,IF(AA5&gt;=100%,44%,)))))))))))))))))</f>
        <v>0.44</v>
      </c>
      <c r="AC5" s="47"/>
      <c r="AD5" s="10">
        <f t="shared" ref="AD5:AD7" si="10">H5+L5+P5+T5+X5+AB5</f>
        <v>1.0514999999999999</v>
      </c>
      <c r="AE5" s="47"/>
      <c r="AF5" s="39">
        <v>0.5</v>
      </c>
      <c r="AG5" s="47"/>
      <c r="AH5" s="53">
        <f t="shared" ref="AH5:AH7" si="11">AF5*D5</f>
        <v>500</v>
      </c>
      <c r="AI5" s="55"/>
      <c r="AJ5" s="49"/>
    </row>
    <row r="6" spans="1:43" ht="9.9" customHeight="1" x14ac:dyDescent="0.3">
      <c r="A6" s="40"/>
      <c r="B6" s="40"/>
      <c r="D6" s="41"/>
      <c r="F6" s="42"/>
      <c r="G6" s="43"/>
      <c r="H6" s="43"/>
      <c r="J6" s="42"/>
      <c r="K6" s="43"/>
      <c r="L6" s="43"/>
      <c r="N6" s="42"/>
      <c r="O6" s="43"/>
      <c r="P6" s="43"/>
      <c r="R6" s="42"/>
      <c r="S6" s="43"/>
      <c r="T6" s="43"/>
      <c r="V6" s="42"/>
      <c r="W6" s="43"/>
      <c r="X6" s="43"/>
      <c r="Z6" s="42"/>
      <c r="AA6" s="43"/>
      <c r="AB6" s="43"/>
      <c r="AD6" s="44"/>
      <c r="AF6" s="43"/>
      <c r="AH6" s="54"/>
      <c r="AI6" s="56"/>
    </row>
    <row r="7" spans="1:43" ht="50.1" customHeight="1" x14ac:dyDescent="0.3">
      <c r="A7" s="64" t="s">
        <v>33</v>
      </c>
      <c r="B7" s="65"/>
      <c r="C7" s="47"/>
      <c r="D7" s="12">
        <v>1000</v>
      </c>
      <c r="E7" s="47"/>
      <c r="F7" s="14" t="s">
        <v>5</v>
      </c>
      <c r="G7" s="15">
        <v>0.9</v>
      </c>
      <c r="H7" s="8">
        <f t="shared" si="5"/>
        <v>0.22500000000000001</v>
      </c>
      <c r="I7" s="47"/>
      <c r="J7" s="14" t="s">
        <v>21</v>
      </c>
      <c r="K7" s="15" t="s">
        <v>20</v>
      </c>
      <c r="L7" s="8">
        <f t="shared" si="6"/>
        <v>5.5E-2</v>
      </c>
      <c r="M7" s="47"/>
      <c r="N7" s="14" t="s">
        <v>21</v>
      </c>
      <c r="O7" s="15" t="s">
        <v>20</v>
      </c>
      <c r="P7" s="8">
        <f t="shared" si="7"/>
        <v>5.5E-2</v>
      </c>
      <c r="Q7" s="47"/>
      <c r="R7" s="14" t="s">
        <v>21</v>
      </c>
      <c r="S7" s="15" t="s">
        <v>20</v>
      </c>
      <c r="T7" s="8">
        <f t="shared" si="8"/>
        <v>5.5E-2</v>
      </c>
      <c r="U7" s="47"/>
      <c r="V7" s="14" t="s">
        <v>6</v>
      </c>
      <c r="W7" s="15">
        <v>1.2</v>
      </c>
      <c r="X7" s="8">
        <f>IF(W7&lt;=89.99%,22%,IF(W7=90%,22%,IF(W7=91%,21.79%,IF(W7=92%,21.58%,IF(W7=93%,21.37%,IF(W7=94%,21.16%,IF(W7=95%,20.95%,IF(W7=96%,20.74%,IF(W7=97%,20.53%,IF(W7=98%,20.32%,IF(W7=99%,20.11%,IF(W7=100%,20%,IF(W7=101%,19.8%,IF(W7=102%,19.6%,IF(W7=103%,19.4%,IF(W7=104%,19.2%,IF(W7=105%,19%,IF(W7=106%,18.8%,IF(W7=107%,18.6%,IF(W7=108%,18.4%,IF(W7=109%,18.2%,IF(W7=110%,18%,IF(W7&gt;=110.01%,0%,)))))))))))))))))))))))</f>
        <v>0</v>
      </c>
      <c r="Y7" s="47"/>
      <c r="Z7" s="14" t="s">
        <v>7</v>
      </c>
      <c r="AA7" s="15">
        <v>0.84</v>
      </c>
      <c r="AB7" s="8">
        <f t="shared" si="9"/>
        <v>0</v>
      </c>
      <c r="AC7" s="47"/>
      <c r="AD7" s="10">
        <f t="shared" si="10"/>
        <v>0.39</v>
      </c>
      <c r="AE7" s="47"/>
      <c r="AF7" s="39">
        <v>0.3</v>
      </c>
      <c r="AG7" s="47"/>
      <c r="AH7" s="53">
        <f t="shared" si="11"/>
        <v>300</v>
      </c>
      <c r="AI7" s="55"/>
      <c r="AJ7" s="49"/>
    </row>
  </sheetData>
  <mergeCells count="4">
    <mergeCell ref="A1:B1"/>
    <mergeCell ref="A3:B3"/>
    <mergeCell ref="A5:B5"/>
    <mergeCell ref="A7:B7"/>
  </mergeCells>
  <pageMargins left="0.51181102362204722" right="0.51181102362204722" top="0.78740157480314965" bottom="0.78740157480314965" header="0.31496062992125984" footer="0.31496062992125984"/>
  <pageSetup paperSize="9" scale="55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zoomScale="140" zoomScaleNormal="140" workbookViewId="0">
      <selection activeCell="D14" sqref="D14"/>
    </sheetView>
  </sheetViews>
  <sheetFormatPr defaultRowHeight="14.4" x14ac:dyDescent="0.3"/>
  <cols>
    <col min="1" max="3" width="10.6640625" customWidth="1"/>
    <col min="6" max="8" width="10.6640625" customWidth="1"/>
  </cols>
  <sheetData>
    <row r="1" spans="1:8" x14ac:dyDescent="0.3">
      <c r="A1" s="26">
        <v>0.9</v>
      </c>
      <c r="B1" s="27">
        <v>0.22</v>
      </c>
      <c r="C1" s="28" t="s">
        <v>25</v>
      </c>
      <c r="F1" s="32">
        <v>0.85</v>
      </c>
      <c r="G1" s="33">
        <v>0.34</v>
      </c>
      <c r="H1" s="34" t="s">
        <v>29</v>
      </c>
    </row>
    <row r="2" spans="1:8" x14ac:dyDescent="0.3">
      <c r="A2" s="26">
        <v>0.91</v>
      </c>
      <c r="B2" s="27">
        <v>0.21790000000000001</v>
      </c>
      <c r="C2" s="26"/>
      <c r="F2" s="32">
        <v>0.86</v>
      </c>
      <c r="G2" s="33">
        <v>0.34710000000000002</v>
      </c>
      <c r="H2" s="35"/>
    </row>
    <row r="3" spans="1:8" x14ac:dyDescent="0.3">
      <c r="A3" s="26">
        <v>0.92</v>
      </c>
      <c r="B3" s="27">
        <v>0.21579999999999999</v>
      </c>
      <c r="C3" s="26"/>
      <c r="F3" s="32">
        <v>0.87</v>
      </c>
      <c r="G3" s="33">
        <v>0.35420000000000001</v>
      </c>
      <c r="H3" s="35"/>
    </row>
    <row r="4" spans="1:8" x14ac:dyDescent="0.3">
      <c r="A4" s="26">
        <v>0.93</v>
      </c>
      <c r="B4" s="27">
        <v>0.2137</v>
      </c>
      <c r="C4" s="26"/>
      <c r="F4" s="32">
        <v>0.88</v>
      </c>
      <c r="G4" s="33">
        <v>0.36130000000000001</v>
      </c>
      <c r="H4" s="35"/>
    </row>
    <row r="5" spans="1:8" x14ac:dyDescent="0.3">
      <c r="A5" s="26">
        <v>0.94</v>
      </c>
      <c r="B5" s="27">
        <v>0.21160000000000001</v>
      </c>
      <c r="C5" s="26"/>
      <c r="F5" s="32">
        <v>0.89</v>
      </c>
      <c r="G5" s="33">
        <v>0.36840000000000001</v>
      </c>
      <c r="H5" s="35"/>
    </row>
    <row r="6" spans="1:8" x14ac:dyDescent="0.3">
      <c r="A6" s="26">
        <v>0.95</v>
      </c>
      <c r="B6" s="27">
        <v>0.20949999999999999</v>
      </c>
      <c r="C6" s="26"/>
      <c r="F6" s="32">
        <v>0.9</v>
      </c>
      <c r="G6" s="33">
        <v>0.3755</v>
      </c>
      <c r="H6" s="35"/>
    </row>
    <row r="7" spans="1:8" x14ac:dyDescent="0.3">
      <c r="A7" s="26">
        <v>0.96</v>
      </c>
      <c r="B7" s="27">
        <v>0.2074</v>
      </c>
      <c r="C7" s="26"/>
      <c r="F7" s="32">
        <v>0.91</v>
      </c>
      <c r="G7" s="33">
        <v>0.3826</v>
      </c>
      <c r="H7" s="35"/>
    </row>
    <row r="8" spans="1:8" x14ac:dyDescent="0.3">
      <c r="A8" s="26">
        <v>0.97</v>
      </c>
      <c r="B8" s="27">
        <v>0.20530000000000001</v>
      </c>
      <c r="C8" s="26"/>
      <c r="F8" s="32">
        <v>0.92</v>
      </c>
      <c r="G8" s="33">
        <v>0.38969999999999999</v>
      </c>
      <c r="H8" s="35"/>
    </row>
    <row r="9" spans="1:8" x14ac:dyDescent="0.3">
      <c r="A9" s="26">
        <v>0.98</v>
      </c>
      <c r="B9" s="27">
        <v>0.20319999999999999</v>
      </c>
      <c r="C9" s="26"/>
      <c r="F9" s="32">
        <v>0.93</v>
      </c>
      <c r="G9" s="33">
        <v>0.39679999999999999</v>
      </c>
      <c r="H9" s="35"/>
    </row>
    <row r="10" spans="1:8" x14ac:dyDescent="0.3">
      <c r="A10" s="26">
        <v>0.99</v>
      </c>
      <c r="B10" s="27">
        <v>0.2011</v>
      </c>
      <c r="C10" s="26"/>
      <c r="F10" s="32">
        <v>0.94</v>
      </c>
      <c r="G10" s="33">
        <v>0.40389999999999998</v>
      </c>
      <c r="H10" s="35"/>
    </row>
    <row r="11" spans="1:8" x14ac:dyDescent="0.3">
      <c r="A11" s="26">
        <v>1</v>
      </c>
      <c r="B11" s="27">
        <v>0.2</v>
      </c>
      <c r="C11" s="28" t="s">
        <v>26</v>
      </c>
      <c r="F11" s="32">
        <v>0.95</v>
      </c>
      <c r="G11" s="33">
        <v>0.41099999999999998</v>
      </c>
      <c r="H11" s="35"/>
    </row>
    <row r="12" spans="1:8" x14ac:dyDescent="0.3">
      <c r="A12" s="26">
        <v>1.01</v>
      </c>
      <c r="B12" s="27">
        <v>0.19800000000000001</v>
      </c>
      <c r="C12" s="26"/>
      <c r="F12" s="32">
        <v>0.96</v>
      </c>
      <c r="G12" s="33">
        <v>0.41810000000000003</v>
      </c>
      <c r="H12" s="35"/>
    </row>
    <row r="13" spans="1:8" x14ac:dyDescent="0.3">
      <c r="A13" s="26">
        <v>1.02</v>
      </c>
      <c r="B13" s="27">
        <v>0.19600000000000001</v>
      </c>
      <c r="C13" s="26"/>
      <c r="F13" s="32">
        <v>0.97</v>
      </c>
      <c r="G13" s="33">
        <v>0.42520000000000002</v>
      </c>
      <c r="H13" s="35"/>
    </row>
    <row r="14" spans="1:8" x14ac:dyDescent="0.3">
      <c r="A14" s="26">
        <v>1.03</v>
      </c>
      <c r="B14" s="27">
        <v>0.19400000000000001</v>
      </c>
      <c r="C14" s="26"/>
      <c r="F14" s="32">
        <v>0.98</v>
      </c>
      <c r="G14" s="33">
        <v>0.43230000000000002</v>
      </c>
      <c r="H14" s="35"/>
    </row>
    <row r="15" spans="1:8" x14ac:dyDescent="0.3">
      <c r="A15" s="26">
        <v>1.04</v>
      </c>
      <c r="B15" s="27">
        <v>0.192</v>
      </c>
      <c r="C15" s="26"/>
      <c r="F15" s="32">
        <v>0.99</v>
      </c>
      <c r="G15" s="33">
        <v>0.43940000000000001</v>
      </c>
      <c r="H15" s="35"/>
    </row>
    <row r="16" spans="1:8" x14ac:dyDescent="0.3">
      <c r="A16" s="26">
        <v>1.05</v>
      </c>
      <c r="B16" s="27">
        <v>0.19</v>
      </c>
      <c r="C16" s="26"/>
      <c r="F16" s="32">
        <v>1</v>
      </c>
      <c r="G16" s="33">
        <v>0.44</v>
      </c>
      <c r="H16" s="34" t="s">
        <v>25</v>
      </c>
    </row>
    <row r="17" spans="1:8" x14ac:dyDescent="0.3">
      <c r="A17" s="26">
        <v>1.06</v>
      </c>
      <c r="B17" s="27">
        <v>0.188</v>
      </c>
      <c r="C17" s="26"/>
      <c r="F17" s="36"/>
      <c r="G17" s="33"/>
      <c r="H17" s="35"/>
    </row>
    <row r="18" spans="1:8" x14ac:dyDescent="0.3">
      <c r="A18" s="26">
        <v>1.07</v>
      </c>
      <c r="B18" s="27">
        <v>0.186</v>
      </c>
      <c r="C18" s="26"/>
      <c r="F18" s="70" t="s">
        <v>30</v>
      </c>
      <c r="G18" s="71"/>
      <c r="H18" s="72"/>
    </row>
    <row r="19" spans="1:8" x14ac:dyDescent="0.3">
      <c r="A19" s="26">
        <v>1.08</v>
      </c>
      <c r="B19" s="27">
        <v>0.184</v>
      </c>
      <c r="C19" s="26"/>
    </row>
    <row r="20" spans="1:8" x14ac:dyDescent="0.3">
      <c r="A20" s="26">
        <v>1.0900000000000001</v>
      </c>
      <c r="B20" s="27">
        <v>0.182</v>
      </c>
      <c r="C20" s="26"/>
    </row>
    <row r="21" spans="1:8" x14ac:dyDescent="0.3">
      <c r="A21" s="26">
        <v>1.1000000000000001</v>
      </c>
      <c r="B21" s="27">
        <v>0.18</v>
      </c>
      <c r="C21" s="28" t="s">
        <v>27</v>
      </c>
    </row>
    <row r="22" spans="1:8" x14ac:dyDescent="0.3">
      <c r="A22" s="29"/>
      <c r="B22" s="30"/>
      <c r="C22" s="31"/>
    </row>
    <row r="23" spans="1:8" x14ac:dyDescent="0.3">
      <c r="A23" s="67" t="s">
        <v>28</v>
      </c>
      <c r="B23" s="68"/>
      <c r="C23" s="69"/>
    </row>
  </sheetData>
  <mergeCells count="2">
    <mergeCell ref="A23:C23"/>
    <mergeCell ref="F18:H1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B11" sqref="B11"/>
    </sheetView>
  </sheetViews>
  <sheetFormatPr defaultRowHeight="14.4" x14ac:dyDescent="0.3"/>
  <cols>
    <col min="1" max="3" width="20.6640625" customWidth="1"/>
  </cols>
  <sheetData>
    <row r="1" spans="1:8" ht="15.6" x14ac:dyDescent="0.3">
      <c r="A1" s="73" t="s">
        <v>11</v>
      </c>
      <c r="B1" s="74"/>
      <c r="C1" s="75"/>
      <c r="F1" s="37"/>
      <c r="G1" s="37"/>
      <c r="H1" s="37"/>
    </row>
    <row r="2" spans="1:8" x14ac:dyDescent="0.3">
      <c r="A2" s="18" t="s">
        <v>22</v>
      </c>
      <c r="B2" s="19" t="s">
        <v>23</v>
      </c>
      <c r="C2" s="20" t="s">
        <v>24</v>
      </c>
      <c r="F2" s="37"/>
      <c r="G2" s="37"/>
      <c r="H2" s="37"/>
    </row>
    <row r="3" spans="1:8" x14ac:dyDescent="0.3">
      <c r="A3" s="21"/>
      <c r="B3" s="5"/>
      <c r="C3" s="22"/>
      <c r="F3" s="37"/>
      <c r="G3" s="37"/>
      <c r="H3" s="37"/>
    </row>
    <row r="4" spans="1:8" x14ac:dyDescent="0.3">
      <c r="A4" s="23" t="s">
        <v>35</v>
      </c>
      <c r="B4" s="6">
        <v>20</v>
      </c>
      <c r="C4" s="24"/>
      <c r="F4" s="37"/>
      <c r="G4" s="37"/>
      <c r="H4" s="37"/>
    </row>
    <row r="5" spans="1:8" x14ac:dyDescent="0.3">
      <c r="A5" s="23" t="s">
        <v>36</v>
      </c>
      <c r="B5" s="6">
        <v>30</v>
      </c>
      <c r="C5" s="24"/>
      <c r="F5" s="37"/>
      <c r="G5" s="37"/>
      <c r="H5" s="37"/>
    </row>
    <row r="6" spans="1:8" x14ac:dyDescent="0.3">
      <c r="A6" s="23" t="s">
        <v>37</v>
      </c>
      <c r="B6" s="6">
        <v>40</v>
      </c>
      <c r="C6" s="24"/>
      <c r="F6" s="37"/>
      <c r="G6" s="37"/>
      <c r="H6" s="37"/>
    </row>
    <row r="7" spans="1:8" x14ac:dyDescent="0.3">
      <c r="A7" s="23" t="s">
        <v>38</v>
      </c>
      <c r="B7" s="6">
        <v>50</v>
      </c>
      <c r="C7" s="24"/>
      <c r="F7" s="37"/>
      <c r="G7" s="37"/>
      <c r="H7" s="37"/>
    </row>
    <row r="8" spans="1:8" x14ac:dyDescent="0.3">
      <c r="A8" s="23" t="s">
        <v>39</v>
      </c>
      <c r="B8" s="6">
        <v>60</v>
      </c>
      <c r="C8" s="24"/>
      <c r="F8" s="37"/>
      <c r="G8" s="37"/>
      <c r="H8" s="37"/>
    </row>
    <row r="9" spans="1:8" ht="15.6" x14ac:dyDescent="0.3">
      <c r="A9" s="57" t="s">
        <v>40</v>
      </c>
      <c r="B9" s="58">
        <v>75</v>
      </c>
      <c r="C9" s="59">
        <v>0.5</v>
      </c>
      <c r="F9" s="37"/>
      <c r="G9" s="37"/>
      <c r="H9" s="37"/>
    </row>
    <row r="10" spans="1:8" x14ac:dyDescent="0.3">
      <c r="A10" s="25" t="s">
        <v>12</v>
      </c>
      <c r="B10" s="6">
        <v>85</v>
      </c>
      <c r="C10" s="24"/>
      <c r="F10" s="37"/>
      <c r="G10" s="37"/>
      <c r="H10" s="37"/>
    </row>
    <row r="11" spans="1:8" x14ac:dyDescent="0.3">
      <c r="A11" s="25" t="s">
        <v>13</v>
      </c>
      <c r="B11" s="6">
        <v>90</v>
      </c>
      <c r="C11" s="24"/>
      <c r="F11" s="37"/>
      <c r="G11" s="37"/>
      <c r="H11" s="37"/>
    </row>
    <row r="12" spans="1:8" x14ac:dyDescent="0.3">
      <c r="A12" s="25" t="s">
        <v>41</v>
      </c>
      <c r="B12" s="6">
        <v>95</v>
      </c>
      <c r="C12" s="24"/>
      <c r="F12" s="37"/>
      <c r="G12" s="37"/>
      <c r="H12" s="37"/>
    </row>
    <row r="13" spans="1:8" x14ac:dyDescent="0.3">
      <c r="A13" s="25" t="s">
        <v>14</v>
      </c>
      <c r="B13" s="6">
        <v>100</v>
      </c>
      <c r="C13" s="24"/>
      <c r="F13" s="37"/>
      <c r="G13" s="37"/>
      <c r="H13" s="37"/>
    </row>
    <row r="14" spans="1:8" ht="15.6" x14ac:dyDescent="0.3">
      <c r="A14" s="57" t="s">
        <v>42</v>
      </c>
      <c r="B14" s="58">
        <v>110</v>
      </c>
      <c r="C14" s="59">
        <v>0.73299999999999998</v>
      </c>
      <c r="F14" s="37"/>
      <c r="G14" s="37"/>
      <c r="H14" s="37"/>
    </row>
    <row r="15" spans="1:8" x14ac:dyDescent="0.3">
      <c r="A15" s="23" t="s">
        <v>15</v>
      </c>
      <c r="B15" s="6">
        <v>120</v>
      </c>
      <c r="C15" s="24"/>
      <c r="F15" s="37"/>
      <c r="G15" s="37"/>
      <c r="H15" s="37"/>
    </row>
    <row r="16" spans="1:8" x14ac:dyDescent="0.3">
      <c r="A16" s="23" t="s">
        <v>16</v>
      </c>
      <c r="B16" s="6">
        <v>130</v>
      </c>
      <c r="C16" s="24"/>
      <c r="F16" s="37"/>
      <c r="G16" s="37"/>
      <c r="H16" s="37"/>
    </row>
    <row r="17" spans="1:8" x14ac:dyDescent="0.3">
      <c r="A17" s="23" t="s">
        <v>17</v>
      </c>
      <c r="B17" s="6">
        <v>140</v>
      </c>
      <c r="C17" s="24"/>
      <c r="F17" s="37"/>
      <c r="G17" s="37"/>
      <c r="H17" s="37"/>
    </row>
    <row r="18" spans="1:8" x14ac:dyDescent="0.3">
      <c r="A18" s="23" t="s">
        <v>18</v>
      </c>
      <c r="B18" s="6">
        <v>145</v>
      </c>
      <c r="C18" s="24"/>
      <c r="F18" s="37"/>
      <c r="G18" s="37"/>
      <c r="H18" s="37"/>
    </row>
    <row r="19" spans="1:8" ht="16.2" thickBot="1" x14ac:dyDescent="0.35">
      <c r="A19" s="60">
        <v>1.1000000000000001</v>
      </c>
      <c r="B19" s="61">
        <v>150</v>
      </c>
      <c r="C19" s="62">
        <v>1</v>
      </c>
      <c r="F19" s="37"/>
      <c r="G19" s="37"/>
      <c r="H19" s="37"/>
    </row>
    <row r="20" spans="1:8" x14ac:dyDescent="0.3">
      <c r="F20" s="37"/>
      <c r="G20" s="37"/>
      <c r="H20" s="37"/>
    </row>
    <row r="21" spans="1:8" x14ac:dyDescent="0.3">
      <c r="F21" s="37"/>
      <c r="G21" s="37"/>
      <c r="H21" s="37"/>
    </row>
    <row r="22" spans="1:8" x14ac:dyDescent="0.3">
      <c r="F22" s="37"/>
      <c r="G22" s="37"/>
      <c r="H22" s="37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Simulação BackOffice</vt:lpstr>
      <vt:lpstr>Tabela Back Office</vt:lpstr>
      <vt:lpstr>Régua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</dc:creator>
  <cp:lastModifiedBy>Marcio Afonso de Jesus</cp:lastModifiedBy>
  <cp:lastPrinted>2020-09-01T13:55:29Z</cp:lastPrinted>
  <dcterms:created xsi:type="dcterms:W3CDTF">2020-01-14T02:55:14Z</dcterms:created>
  <dcterms:modified xsi:type="dcterms:W3CDTF">2022-08-03T13:41:47Z</dcterms:modified>
</cp:coreProperties>
</file>