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esus\Desktop\Denize\"/>
    </mc:Choice>
  </mc:AlternateContent>
  <xr:revisionPtr revIDLastSave="0" documentId="8_{6D40F1C1-468A-4C14-A7D5-7AF2014DF3F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égua Colaboradores" sheetId="8" r:id="rId1"/>
    <sheet name="Cálculo Geral" sheetId="6" r:id="rId2"/>
  </sheets>
  <definedNames>
    <definedName name="_xlnm._FilterDatabase" localSheetId="1" hidden="1">'Cálculo Geral'!#REF!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Q3" i="6" l="1"/>
  <c r="Q2" i="6"/>
  <c r="M3" i="6"/>
  <c r="M2" i="6"/>
  <c r="I3" i="6"/>
  <c r="I2" i="6"/>
  <c r="Z3" i="6" l="1"/>
  <c r="Z2" i="6"/>
  <c r="U3" i="6"/>
  <c r="U2" i="6"/>
  <c r="E3" i="6"/>
  <c r="AC3" i="6" l="1"/>
  <c r="AC2" i="6"/>
  <c r="AG3" i="6"/>
  <c r="AG2" i="6"/>
</calcChain>
</file>

<file path=xl/sharedStrings.xml><?xml version="1.0" encoding="utf-8"?>
<sst xmlns="http://schemas.openxmlformats.org/spreadsheetml/2006/main" count="60" uniqueCount="38">
  <si>
    <t>Salário Nominal</t>
  </si>
  <si>
    <t>% Atingido</t>
  </si>
  <si>
    <t>RÉGUA</t>
  </si>
  <si>
    <t>% Meta</t>
  </si>
  <si>
    <t>TOTAL % SOBRE A META</t>
  </si>
  <si>
    <t>PESO 5%</t>
  </si>
  <si>
    <t>PESO 25%</t>
  </si>
  <si>
    <t>PESO 20%</t>
  </si>
  <si>
    <t>PESO 40%</t>
  </si>
  <si>
    <t>Lucro Liquido Global Parte de 90% PESO 25%</t>
  </si>
  <si>
    <t>À Receber Integral</t>
  </si>
  <si>
    <t>À Receber Proporcional Demissões Afastamentos</t>
  </si>
  <si>
    <t>COLABORADORES</t>
  </si>
  <si>
    <t>92 a 93,99</t>
  </si>
  <si>
    <t>94 a 95,99</t>
  </si>
  <si>
    <t>98 a 99,99</t>
  </si>
  <si>
    <t>102 a 103,99</t>
  </si>
  <si>
    <t>104 a 105,99</t>
  </si>
  <si>
    <t>106 a 107,99</t>
  </si>
  <si>
    <t>108 a 109,99</t>
  </si>
  <si>
    <t>Indicador Individual Parte de 85% PESO 40%</t>
  </si>
  <si>
    <t>SIM</t>
  </si>
  <si>
    <t>% Meta Atingida</t>
  </si>
  <si>
    <t>% s/ Salário Nominal</t>
  </si>
  <si>
    <t>% S/ Prêmio Total</t>
  </si>
  <si>
    <t xml:space="preserve">Lucro Operacional (Áreas Produtivas Parte de 85% </t>
  </si>
  <si>
    <t>31 a 50,99</t>
  </si>
  <si>
    <t>51 a 60,99</t>
  </si>
  <si>
    <t>61 a 80,99</t>
  </si>
  <si>
    <t>81 a 89,99</t>
  </si>
  <si>
    <t>90 a 91,99</t>
  </si>
  <si>
    <t>100 a 101,99</t>
  </si>
  <si>
    <t>96 a 97,99</t>
  </si>
  <si>
    <t>25 a 30,99</t>
  </si>
  <si>
    <t>sim</t>
  </si>
  <si>
    <r>
      <t xml:space="preserve">Market Share Tratores </t>
    </r>
    <r>
      <rPr>
        <b/>
        <sz val="7"/>
        <color rgb="FF000000"/>
        <rFont val="Segoe UI"/>
        <family val="2"/>
      </rPr>
      <t xml:space="preserve">(18,6%) </t>
    </r>
    <r>
      <rPr>
        <b/>
        <sz val="9"/>
        <color rgb="FF000000"/>
        <rFont val="Segoe UI"/>
        <family val="2"/>
      </rPr>
      <t>META 100% PESO 5%</t>
    </r>
  </si>
  <si>
    <r>
      <t xml:space="preserve">Experiência Cliente </t>
    </r>
    <r>
      <rPr>
        <b/>
        <sz val="7"/>
        <color rgb="FF000000"/>
        <rFont val="Segoe UI"/>
        <family val="2"/>
      </rPr>
      <t>(85%)</t>
    </r>
    <r>
      <rPr>
        <b/>
        <sz val="9"/>
        <color rgb="FF000000"/>
        <rFont val="Segoe UI"/>
        <family val="2"/>
      </rPr>
      <t xml:space="preserve">  META 100% PESO 5%</t>
    </r>
  </si>
  <si>
    <r>
      <t xml:space="preserve">Despesas s/ Vendas </t>
    </r>
    <r>
      <rPr>
        <b/>
        <sz val="7"/>
        <color rgb="FF000000"/>
        <rFont val="Segoe UI"/>
        <family val="2"/>
      </rPr>
      <t>(12,5%)</t>
    </r>
    <r>
      <rPr>
        <b/>
        <sz val="9"/>
        <color rgb="FF000000"/>
        <rFont val="Segoe UI"/>
        <family val="2"/>
      </rPr>
      <t xml:space="preserve"> META 100%  PESO 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</si>
</sst>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4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11"/>
      <name val="Calibri"/>
      <family val="2"/>
    </font>
    <font>
      <b/>
      <sz val="9"/>
      <color rgb="FFFF0000"/>
      <name val="Segoe UI"/>
      <family val="2"/>
    </font>
    <font>
      <sz val="9"/>
      <color rgb="FFFF0000"/>
      <name val="Segoe UI"/>
      <family val="2"/>
    </font>
    <font>
      <b/>
      <sz val="11"/>
      <color rgb="FF000000"/>
      <name val="Calibri"/>
      <family val="2"/>
    </font>
    <font>
      <b/>
      <sz val="10"/>
      <color rgb="FFFF0000"/>
      <name val="Segoe UI"/>
      <family val="2"/>
    </font>
    <font>
      <b/>
      <sz val="9"/>
      <name val="Segoe UI"/>
      <family val="2"/>
    </font>
    <font>
      <b/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7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NumberFormat="0"/>
    <xf numFmtId="0" fontId="1" fillId="0" borderId="1" applyNumberFormat="0" applyFill="0" applyAlignment="0" applyProtection="0"/>
  </cellStyleXfs>
  <cellXfs count="60">
    <xf numFmtId="0" fontId="0" fillId="0" borderId="0" xfId="0"/>
    <xf numFmtId="0" fontId="0" fillId="2" borderId="0" xfId="0" applyFill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 shrinkToFit="1"/>
    </xf>
    <xf numFmtId="0" fontId="4" fillId="2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 shrinkToFit="1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10" fontId="3" fillId="5" borderId="2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 shrinkToFit="1"/>
    </xf>
    <xf numFmtId="0" fontId="5" fillId="5" borderId="3" xfId="0" applyFont="1" applyFill="1" applyBorder="1" applyAlignment="1">
      <alignment horizontal="center" vertical="center" wrapText="1" shrinkToFit="1"/>
    </xf>
    <xf numFmtId="10" fontId="6" fillId="5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shrinkToFit="1"/>
    </xf>
    <xf numFmtId="10" fontId="3" fillId="2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 shrinkToFit="1"/>
    </xf>
    <xf numFmtId="0" fontId="10" fillId="3" borderId="2" xfId="0" applyFont="1" applyFill="1" applyBorder="1" applyAlignment="1">
      <alignment horizontal="center" vertical="center" wrapText="1" shrinkToFit="1"/>
    </xf>
    <xf numFmtId="0" fontId="3" fillId="5" borderId="2" xfId="0" applyFont="1" applyFill="1" applyBorder="1" applyAlignment="1">
      <alignment horizontal="center" vertical="center" wrapText="1" shrinkToFit="1"/>
    </xf>
    <xf numFmtId="0" fontId="3" fillId="5" borderId="0" xfId="0" applyFont="1" applyFill="1" applyAlignment="1">
      <alignment horizontal="center" vertical="center" shrinkToFit="1"/>
    </xf>
    <xf numFmtId="0" fontId="11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7" borderId="2" xfId="0" applyFont="1" applyFill="1" applyBorder="1" applyAlignment="1">
      <alignment horizontal="center" vertical="center" wrapText="1" shrinkToFit="1"/>
    </xf>
    <xf numFmtId="10" fontId="3" fillId="7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 shrinkToFit="1"/>
    </xf>
    <xf numFmtId="10" fontId="8" fillId="7" borderId="2" xfId="0" applyNumberFormat="1" applyFont="1" applyFill="1" applyBorder="1" applyAlignment="1">
      <alignment horizontal="center" vertical="center"/>
    </xf>
    <xf numFmtId="8" fontId="8" fillId="7" borderId="2" xfId="0" applyNumberFormat="1" applyFont="1" applyFill="1" applyBorder="1" applyAlignment="1">
      <alignment horizontal="right" vertical="center"/>
    </xf>
    <xf numFmtId="0" fontId="5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 shrinkToFit="1"/>
    </xf>
    <xf numFmtId="4" fontId="3" fillId="8" borderId="2" xfId="1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5" borderId="13" xfId="0" applyFont="1" applyFill="1" applyBorder="1" applyAlignment="1">
      <alignment horizontal="center" vertical="center" wrapText="1" shrinkToFit="1"/>
    </xf>
    <xf numFmtId="4" fontId="3" fillId="8" borderId="14" xfId="1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10" fontId="3" fillId="3" borderId="14" xfId="0" applyNumberFormat="1" applyFont="1" applyFill="1" applyBorder="1" applyAlignment="1">
      <alignment horizontal="center" vertical="center"/>
    </xf>
    <xf numFmtId="10" fontId="3" fillId="7" borderId="14" xfId="0" applyNumberFormat="1" applyFont="1" applyFill="1" applyBorder="1" applyAlignment="1">
      <alignment horizontal="center" vertical="center"/>
    </xf>
    <xf numFmtId="10" fontId="3" fillId="5" borderId="14" xfId="0" applyNumberFormat="1" applyFont="1" applyFill="1" applyBorder="1" applyAlignment="1">
      <alignment horizontal="center" vertical="center"/>
    </xf>
    <xf numFmtId="10" fontId="8" fillId="7" borderId="14" xfId="0" applyNumberFormat="1" applyFont="1" applyFill="1" applyBorder="1" applyAlignment="1">
      <alignment horizontal="center" vertical="center"/>
    </xf>
    <xf numFmtId="10" fontId="3" fillId="2" borderId="14" xfId="0" applyNumberFormat="1" applyFont="1" applyFill="1" applyBorder="1" applyAlignment="1">
      <alignment horizontal="center" vertical="center"/>
    </xf>
    <xf numFmtId="8" fontId="8" fillId="7" borderId="14" xfId="0" applyNumberFormat="1" applyFont="1" applyFill="1" applyBorder="1" applyAlignment="1">
      <alignment horizontal="right" vertical="center"/>
    </xf>
    <xf numFmtId="0" fontId="5" fillId="7" borderId="14" xfId="0" applyFont="1" applyFill="1" applyBorder="1" applyAlignment="1">
      <alignment horizontal="center" vertical="center"/>
    </xf>
    <xf numFmtId="10" fontId="3" fillId="7" borderId="4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 shrinkToFit="1"/>
    </xf>
    <xf numFmtId="9" fontId="12" fillId="4" borderId="8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9" fontId="12" fillId="4" borderId="9" xfId="0" applyNumberFormat="1" applyFont="1" applyFill="1" applyBorder="1" applyAlignment="1">
      <alignment horizontal="center"/>
    </xf>
    <xf numFmtId="9" fontId="12" fillId="4" borderId="10" xfId="0" applyNumberFormat="1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9" fontId="12" fillId="4" borderId="12" xfId="0" applyNumberFormat="1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colors>
    <mruColors>
      <color rgb="FF00CC00"/>
      <color rgb="FF008000"/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8" sqref="B8"/>
    </sheetView>
  </sheetViews>
  <sheetFormatPr defaultRowHeight="14.4" x14ac:dyDescent="0.3"/>
  <cols>
    <col min="1" max="1" width="25.6640625" customWidth="1"/>
    <col min="2" max="2" width="24.33203125" customWidth="1"/>
    <col min="3" max="3" width="21.44140625" customWidth="1"/>
  </cols>
  <sheetData>
    <row r="1" spans="1:3" ht="18" customHeight="1" x14ac:dyDescent="0.3">
      <c r="A1" s="57" t="s">
        <v>12</v>
      </c>
      <c r="B1" s="58"/>
      <c r="C1" s="59"/>
    </row>
    <row r="2" spans="1:3" ht="18" customHeight="1" x14ac:dyDescent="0.3">
      <c r="A2" s="31" t="s">
        <v>22</v>
      </c>
      <c r="B2" s="32" t="s">
        <v>23</v>
      </c>
      <c r="C2" s="33" t="s">
        <v>24</v>
      </c>
    </row>
    <row r="3" spans="1:3" ht="5.0999999999999996" customHeight="1" x14ac:dyDescent="0.3">
      <c r="A3" s="34"/>
      <c r="B3" s="21"/>
      <c r="C3" s="35"/>
    </row>
    <row r="4" spans="1:3" ht="18" customHeight="1" x14ac:dyDescent="0.3">
      <c r="A4" s="36" t="s">
        <v>33</v>
      </c>
      <c r="B4" s="22">
        <v>20</v>
      </c>
      <c r="C4" s="37"/>
    </row>
    <row r="5" spans="1:3" ht="18" customHeight="1" x14ac:dyDescent="0.3">
      <c r="A5" s="36" t="s">
        <v>26</v>
      </c>
      <c r="B5" s="22">
        <v>30</v>
      </c>
      <c r="C5" s="37"/>
    </row>
    <row r="6" spans="1:3" ht="18" customHeight="1" x14ac:dyDescent="0.3">
      <c r="A6" s="36" t="s">
        <v>27</v>
      </c>
      <c r="B6" s="22">
        <v>40</v>
      </c>
      <c r="C6" s="37"/>
    </row>
    <row r="7" spans="1:3" ht="18" customHeight="1" x14ac:dyDescent="0.3">
      <c r="A7" s="36" t="s">
        <v>28</v>
      </c>
      <c r="B7" s="22">
        <v>50</v>
      </c>
      <c r="C7" s="37"/>
    </row>
    <row r="8" spans="1:3" ht="18" customHeight="1" x14ac:dyDescent="0.3">
      <c r="A8" s="36" t="s">
        <v>29</v>
      </c>
      <c r="B8" s="22">
        <v>60</v>
      </c>
      <c r="C8" s="37"/>
    </row>
    <row r="9" spans="1:3" ht="18" customHeight="1" x14ac:dyDescent="0.3">
      <c r="A9" s="51" t="s">
        <v>30</v>
      </c>
      <c r="B9" s="52">
        <v>75</v>
      </c>
      <c r="C9" s="53">
        <v>0.5</v>
      </c>
    </row>
    <row r="10" spans="1:3" ht="18" customHeight="1" x14ac:dyDescent="0.3">
      <c r="A10" s="38" t="s">
        <v>13</v>
      </c>
      <c r="B10" s="22">
        <v>85</v>
      </c>
      <c r="C10" s="37"/>
    </row>
    <row r="11" spans="1:3" ht="18" customHeight="1" x14ac:dyDescent="0.3">
      <c r="A11" s="38" t="s">
        <v>14</v>
      </c>
      <c r="B11" s="22">
        <v>90</v>
      </c>
      <c r="C11" s="37"/>
    </row>
    <row r="12" spans="1:3" ht="18" customHeight="1" x14ac:dyDescent="0.3">
      <c r="A12" s="38" t="s">
        <v>32</v>
      </c>
      <c r="B12" s="22">
        <v>95</v>
      </c>
      <c r="C12" s="37"/>
    </row>
    <row r="13" spans="1:3" ht="18" customHeight="1" x14ac:dyDescent="0.3">
      <c r="A13" s="38" t="s">
        <v>15</v>
      </c>
      <c r="B13" s="22">
        <v>100</v>
      </c>
      <c r="C13" s="37"/>
    </row>
    <row r="14" spans="1:3" ht="18" customHeight="1" x14ac:dyDescent="0.3">
      <c r="A14" s="51" t="s">
        <v>31</v>
      </c>
      <c r="B14" s="52">
        <v>110</v>
      </c>
      <c r="C14" s="53">
        <v>0.75</v>
      </c>
    </row>
    <row r="15" spans="1:3" ht="18" customHeight="1" x14ac:dyDescent="0.3">
      <c r="A15" s="36" t="s">
        <v>16</v>
      </c>
      <c r="B15" s="22">
        <v>120</v>
      </c>
      <c r="C15" s="37"/>
    </row>
    <row r="16" spans="1:3" ht="18" customHeight="1" x14ac:dyDescent="0.3">
      <c r="A16" s="36" t="s">
        <v>17</v>
      </c>
      <c r="B16" s="22">
        <v>130</v>
      </c>
      <c r="C16" s="37"/>
    </row>
    <row r="17" spans="1:3" ht="18" customHeight="1" x14ac:dyDescent="0.3">
      <c r="A17" s="36" t="s">
        <v>18</v>
      </c>
      <c r="B17" s="22">
        <v>140</v>
      </c>
      <c r="C17" s="37"/>
    </row>
    <row r="18" spans="1:3" ht="18" customHeight="1" x14ac:dyDescent="0.3">
      <c r="A18" s="36" t="s">
        <v>19</v>
      </c>
      <c r="B18" s="22">
        <v>145</v>
      </c>
      <c r="C18" s="37"/>
    </row>
    <row r="19" spans="1:3" ht="18" customHeight="1" thickBot="1" x14ac:dyDescent="0.35">
      <c r="A19" s="54">
        <v>1.1000000000000001</v>
      </c>
      <c r="B19" s="55">
        <v>150</v>
      </c>
      <c r="C19" s="56">
        <v>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"/>
  <sheetViews>
    <sheetView tabSelected="1" zoomScale="90" zoomScaleNormal="90" workbookViewId="0">
      <selection activeCell="M12" sqref="M12"/>
    </sheetView>
  </sheetViews>
  <sheetFormatPr defaultColWidth="9.109375" defaultRowHeight="14.4" x14ac:dyDescent="0.3"/>
  <cols>
    <col min="1" max="1" width="10.6640625" style="13" customWidth="1"/>
    <col min="2" max="2" width="0.88671875" style="1" customWidth="1"/>
    <col min="3" max="3" width="9.6640625" style="1" customWidth="1"/>
    <col min="4" max="4" width="9.6640625" style="13" customWidth="1"/>
    <col min="5" max="5" width="9.6640625" style="1" customWidth="1"/>
    <col min="6" max="6" width="0.88671875" style="1" customWidth="1"/>
    <col min="7" max="7" width="9.6640625" style="1" customWidth="1"/>
    <col min="8" max="8" width="9.6640625" style="4" customWidth="1"/>
    <col min="9" max="9" width="9.6640625" style="1" customWidth="1"/>
    <col min="10" max="10" width="0.88671875" style="1" customWidth="1"/>
    <col min="11" max="13" width="9.6640625" style="1" customWidth="1"/>
    <col min="14" max="14" width="0.88671875" style="1" customWidth="1"/>
    <col min="15" max="15" width="10.33203125" style="1" customWidth="1"/>
    <col min="16" max="17" width="9.6640625" style="1" customWidth="1"/>
    <col min="18" max="18" width="0.88671875" style="1" customWidth="1"/>
    <col min="19" max="21" width="9.6640625" style="1" customWidth="1"/>
    <col min="22" max="22" width="9.6640625" style="1" hidden="1" customWidth="1"/>
    <col min="23" max="23" width="0.88671875" style="1" customWidth="1"/>
    <col min="24" max="26" width="9.6640625" style="1" customWidth="1"/>
    <col min="27" max="27" width="9.6640625" style="1" hidden="1" customWidth="1"/>
    <col min="28" max="28" width="0.88671875" style="1" customWidth="1"/>
    <col min="29" max="29" width="9.6640625" style="1" customWidth="1"/>
    <col min="30" max="30" width="0.88671875" style="1" customWidth="1"/>
    <col min="31" max="31" width="9.6640625" style="1" customWidth="1"/>
    <col min="32" max="32" width="0.88671875" style="1" customWidth="1"/>
    <col min="33" max="34" width="11.6640625" style="13" customWidth="1"/>
    <col min="35" max="35" width="0.88671875" style="1" customWidth="1"/>
    <col min="36" max="16384" width="9.109375" style="1"/>
  </cols>
  <sheetData>
    <row r="1" spans="1:35" ht="90" customHeight="1" x14ac:dyDescent="0.3">
      <c r="A1" s="29" t="s">
        <v>0</v>
      </c>
      <c r="B1" s="5"/>
      <c r="C1" s="3" t="s">
        <v>9</v>
      </c>
      <c r="D1" s="3" t="s">
        <v>1</v>
      </c>
      <c r="E1" s="23" t="s">
        <v>3</v>
      </c>
      <c r="F1" s="10"/>
      <c r="G1" s="3" t="s">
        <v>35</v>
      </c>
      <c r="H1" s="17" t="s">
        <v>1</v>
      </c>
      <c r="I1" s="23" t="s">
        <v>3</v>
      </c>
      <c r="J1" s="10"/>
      <c r="K1" s="3" t="s">
        <v>37</v>
      </c>
      <c r="L1" s="17" t="s">
        <v>1</v>
      </c>
      <c r="M1" s="23" t="s">
        <v>3</v>
      </c>
      <c r="N1" s="19"/>
      <c r="O1" s="3" t="s">
        <v>36</v>
      </c>
      <c r="P1" s="3" t="s">
        <v>1</v>
      </c>
      <c r="Q1" s="23" t="s">
        <v>3</v>
      </c>
      <c r="R1" s="10"/>
      <c r="S1" s="18" t="s">
        <v>25</v>
      </c>
      <c r="T1" s="17" t="s">
        <v>1</v>
      </c>
      <c r="U1" s="23" t="s">
        <v>3</v>
      </c>
      <c r="V1" s="50"/>
      <c r="W1" s="39"/>
      <c r="X1" s="18" t="s">
        <v>20</v>
      </c>
      <c r="Y1" s="17" t="s">
        <v>1</v>
      </c>
      <c r="Z1" s="23" t="s">
        <v>3</v>
      </c>
      <c r="AA1" s="50"/>
      <c r="AB1" s="10"/>
      <c r="AC1" s="25" t="s">
        <v>4</v>
      </c>
      <c r="AD1" s="10"/>
      <c r="AE1" s="15" t="s">
        <v>2</v>
      </c>
      <c r="AF1" s="11"/>
      <c r="AG1" s="25" t="s">
        <v>10</v>
      </c>
      <c r="AH1" s="25" t="s">
        <v>11</v>
      </c>
      <c r="AI1" s="20"/>
    </row>
    <row r="2" spans="1:35" ht="50.1" customHeight="1" x14ac:dyDescent="0.3">
      <c r="A2" s="40">
        <v>3450</v>
      </c>
      <c r="B2" s="6"/>
      <c r="C2" s="41" t="s">
        <v>6</v>
      </c>
      <c r="D2" s="42">
        <v>1.0900000000000001</v>
      </c>
      <c r="E2" s="43">
        <f t="shared" ref="E2:E3" si="0">IF(D2&lt;=89.99%,0,IF(D2=90%,22.5%,IF(D2=91%,22.75%,IF(D2=92%,23%,IF(D2=93%,23.25%,IF(D2=94%,23.5%,IF(D2=95%,23.75%,IF(D2=96%,24%,IF(D2=97%,24.25%,IF(D2=98%,24.5%,IF(D2=99%,24.75%,IF(D2=100%,25%,IF(D2=101%,25.25%,IF(D2=102%,25.5%,IF(D2=103%,25.75%,IF(D2=104%,26%,IF(D2=105%,26.25%,IF(D2=106%,26.5%,IF(D2=107%,26.75%,IF(D2=108%,27%,IF(D2=109%,27.25%,IF(D2&gt;=110%,27.5%))))))))))))))))))))))</f>
        <v>0.27250000000000002</v>
      </c>
      <c r="F2" s="7"/>
      <c r="G2" s="41" t="s">
        <v>5</v>
      </c>
      <c r="H2" s="42" t="s">
        <v>34</v>
      </c>
      <c r="I2" s="43">
        <f t="shared" ref="I2:I3" si="1">IF(H2="SIM",5.5%,0%)</f>
        <v>5.5E-2</v>
      </c>
      <c r="J2" s="8"/>
      <c r="K2" s="41" t="s">
        <v>5</v>
      </c>
      <c r="L2" s="42" t="s">
        <v>34</v>
      </c>
      <c r="M2" s="43">
        <f t="shared" ref="M2:M3" si="2">IF(L2="SIM",5.5%,0%)</f>
        <v>5.5E-2</v>
      </c>
      <c r="N2" s="44"/>
      <c r="O2" s="41" t="s">
        <v>5</v>
      </c>
      <c r="P2" s="42" t="s">
        <v>34</v>
      </c>
      <c r="Q2" s="43">
        <f t="shared" ref="Q2:Q3" si="3">IF(P2="SIM",5.5%,0%)</f>
        <v>5.5E-2</v>
      </c>
      <c r="R2" s="7"/>
      <c r="S2" s="41" t="s">
        <v>7</v>
      </c>
      <c r="T2" s="42">
        <v>0.7</v>
      </c>
      <c r="U2" s="43">
        <f>IF(T2&lt;=84.99%,0,IF(T2=85%,17%,IF(T2=86%,17.2%,IF(T2=87%,17.4%,IF(T2=88%,17.6%,IF(T2=89%,17.8%,IF(T2=90%,18%,IF(T2=91%,18.2%,IF(T2=92%,18.4%,IF(T2=93%,18.6%,IF(T2=94%,18.8%,IF(T2=95%,19%,IF(T2=96%,19.2%,IF(T2=97%,19.4%,IF(T2=98%,19.6%,IF(T2=99%,19.8%,IF(T2=100%,20%,IF(T2=101%,20.2%,IF(T2=102%,20.4%,IF(T2=103%,20.6%,IF(T2=104%,20.8%,IF(T2=105%,21%,IF(T2=106%,21.2%,IF(T2=107%,21.4%,IF(T2=108%,21.6%,IF(T2=109%,21.8%,IF(T2&gt;=110%,22%)))))))))))))))))))))))))))</f>
        <v>0</v>
      </c>
      <c r="V2" s="49"/>
      <c r="W2" s="7"/>
      <c r="X2" s="41" t="s">
        <v>8</v>
      </c>
      <c r="Y2" s="42">
        <v>1.02</v>
      </c>
      <c r="Z2" s="43">
        <f t="shared" ref="Z2:Z3" si="4">IF(Y2&lt;=84.99%,0,IF(Y2=85%,34%,IF(Y2=86%,34.4%,IF(Y2=87%,34.8%,IF(Y2=88%,35.2%,IF(Y2=89%,35.6%,IF(Y2=90%,36%,IF(Y2=91%,36.4%,IF(Y2=92%,36.8%,IF(Y2=93%,37.2%,IF(Y2=94%,37.6%,IF(Y2=95%,38%,IF(Y2=96%,38.4%,IF(Y2=97%,38.8%,IF(Y2=98%,39.2%,IF(Y2=99%,39.6%,IF(Y2=100%,40%,IF(Y2=101%,40.4%,IF(Y2=102%,40.8%,IF(Y2=103%,41.2%,IF(Y2=104%,41.6%,IF(Y2=105%,42%,IF(Y2=106%,42.4%,IF(Y2=107%,42.8%,IF(Y2=108%,43.2%,IF(Y2=109%,43.6%,IF(Y2&gt;=110%,44%)))))))))))))))))))))))))))</f>
        <v>0.40799999999999997</v>
      </c>
      <c r="AA2" s="49"/>
      <c r="AB2" s="7"/>
      <c r="AC2" s="45">
        <f>E2+I2+M2+Q2+U2+Z2</f>
        <v>0.84549999999999992</v>
      </c>
      <c r="AD2" s="8"/>
      <c r="AE2" s="46">
        <v>0.9</v>
      </c>
      <c r="AF2" s="12"/>
      <c r="AG2" s="47">
        <f>AE2*A2</f>
        <v>3105</v>
      </c>
      <c r="AH2" s="48"/>
      <c r="AI2" s="6"/>
    </row>
    <row r="3" spans="1:35" ht="50.1" customHeight="1" x14ac:dyDescent="0.3">
      <c r="A3" s="30">
        <v>1000</v>
      </c>
      <c r="B3" s="6"/>
      <c r="C3" s="14" t="s">
        <v>6</v>
      </c>
      <c r="D3" s="2">
        <v>1.1000000000000001</v>
      </c>
      <c r="E3" s="24">
        <f t="shared" si="0"/>
        <v>0.27500000000000002</v>
      </c>
      <c r="F3" s="7"/>
      <c r="G3" s="14" t="s">
        <v>5</v>
      </c>
      <c r="H3" s="2" t="s">
        <v>21</v>
      </c>
      <c r="I3" s="24">
        <f t="shared" si="1"/>
        <v>5.5E-2</v>
      </c>
      <c r="J3" s="8"/>
      <c r="K3" s="14" t="s">
        <v>5</v>
      </c>
      <c r="L3" s="2" t="s">
        <v>21</v>
      </c>
      <c r="M3" s="24">
        <f t="shared" si="2"/>
        <v>5.5E-2</v>
      </c>
      <c r="N3" s="9"/>
      <c r="O3" s="14" t="s">
        <v>5</v>
      </c>
      <c r="P3" s="2" t="s">
        <v>21</v>
      </c>
      <c r="Q3" s="24">
        <f t="shared" si="3"/>
        <v>5.5E-2</v>
      </c>
      <c r="R3" s="7"/>
      <c r="S3" s="14" t="s">
        <v>7</v>
      </c>
      <c r="T3" s="2">
        <v>1.1000000000000001</v>
      </c>
      <c r="U3" s="24">
        <f>IF(T3&lt;=84.99%,0,IF(T3=85%,17%,IF(T3=86%,17.2%,IF(T3=87%,17.4%,IF(T3=88%,17.6%,IF(T3=89%,17.8%,IF(T3=90%,18%,IF(T3=91%,18.2%,IF(T3=92%,18.4%,IF(T3=93%,18.6%,IF(T3=94%,18.8%,IF(T3=95%,19%,IF(T3=96%,19.2%,IF(T3=97%,19.4%,IF(T3=98%,19.6%,IF(T3=99%,19.8%,IF(T3=100%,20%,IF(T3=101%,20.2%,IF(T3=102%,20.4%,IF(T3=103%,20.6%,IF(T3=104%,20.8%,IF(T3=105%,21%,IF(T3=106%,21.2%,IF(T3=107%,21.4%,IF(T3=108%,21.6%,IF(T3=109%,21.8%,IF(T3&gt;=110%,22%)))))))))))))))))))))))))))</f>
        <v>0.22</v>
      </c>
      <c r="V3" s="43"/>
      <c r="W3" s="7"/>
      <c r="X3" s="14" t="s">
        <v>8</v>
      </c>
      <c r="Y3" s="2">
        <v>1.1000000000000001</v>
      </c>
      <c r="Z3" s="24">
        <f t="shared" si="4"/>
        <v>0.44</v>
      </c>
      <c r="AA3" s="43"/>
      <c r="AB3" s="7"/>
      <c r="AC3" s="26">
        <f>E3+I3+M3+Q3+U3+Z3</f>
        <v>1.1000000000000001</v>
      </c>
      <c r="AD3" s="8"/>
      <c r="AE3" s="16">
        <v>1.5</v>
      </c>
      <c r="AF3" s="12"/>
      <c r="AG3" s="27">
        <f>AE3*A3</f>
        <v>1500</v>
      </c>
      <c r="AH3" s="28"/>
      <c r="AI3" s="6"/>
    </row>
    <row r="4" spans="1:35" ht="20.100000000000001" customHeight="1" x14ac:dyDescent="0.3"/>
    <row r="5" spans="1:35" ht="20.100000000000001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Régua Colaboradores</vt:lpstr>
      <vt:lpstr>Cálculo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 Afonso de Jesus</cp:lastModifiedBy>
  <cp:lastPrinted>2020-11-26T20:08:48Z</cp:lastPrinted>
  <dcterms:created xsi:type="dcterms:W3CDTF">2020-01-14T02:55:14Z</dcterms:created>
  <dcterms:modified xsi:type="dcterms:W3CDTF">2022-08-03T13:43:13Z</dcterms:modified>
</cp:coreProperties>
</file>