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gistica _Geral\Operação Logística SP\CD Volo - Copia\Custos de  Fretes 2023\Empresa para Calcular o frete\Relatório Gerenci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C36" i="1"/>
  <c r="B36" i="1"/>
  <c r="G33" i="1" s="1"/>
  <c r="G35" i="1"/>
  <c r="F35" i="1"/>
  <c r="E35" i="1"/>
  <c r="G34" i="1"/>
  <c r="E34" i="1"/>
  <c r="F34" i="1" s="1"/>
  <c r="E33" i="1"/>
  <c r="F33" i="1" s="1"/>
  <c r="G32" i="1"/>
  <c r="E32" i="1"/>
  <c r="F32" i="1" s="1"/>
  <c r="G31" i="1"/>
  <c r="E31" i="1"/>
  <c r="F31" i="1" s="1"/>
  <c r="G30" i="1"/>
  <c r="F30" i="1"/>
  <c r="E30" i="1"/>
  <c r="G29" i="1"/>
  <c r="E29" i="1"/>
  <c r="F29" i="1" s="1"/>
  <c r="G28" i="1"/>
  <c r="F28" i="1"/>
  <c r="E28" i="1"/>
  <c r="G27" i="1"/>
  <c r="E27" i="1"/>
  <c r="F27" i="1" s="1"/>
  <c r="G26" i="1"/>
  <c r="F26" i="1"/>
  <c r="E26" i="1"/>
  <c r="G25" i="1"/>
  <c r="F25" i="1"/>
  <c r="E25" i="1"/>
  <c r="G24" i="1"/>
  <c r="F24" i="1"/>
  <c r="E24" i="1"/>
  <c r="G23" i="1"/>
  <c r="E23" i="1"/>
  <c r="F23" i="1" s="1"/>
  <c r="G22" i="1"/>
  <c r="F22" i="1"/>
  <c r="E22" i="1"/>
  <c r="G21" i="1"/>
  <c r="E21" i="1"/>
  <c r="F21" i="1" s="1"/>
  <c r="G20" i="1"/>
  <c r="F20" i="1"/>
  <c r="E20" i="1"/>
  <c r="G19" i="1"/>
  <c r="E19" i="1"/>
  <c r="F19" i="1" s="1"/>
  <c r="G18" i="1"/>
  <c r="F18" i="1"/>
  <c r="E18" i="1"/>
  <c r="G17" i="1"/>
  <c r="F17" i="1"/>
  <c r="E17" i="1"/>
  <c r="G16" i="1"/>
  <c r="F16" i="1"/>
  <c r="E16" i="1"/>
  <c r="G15" i="1"/>
  <c r="E15" i="1"/>
  <c r="F15" i="1" s="1"/>
  <c r="G14" i="1"/>
  <c r="F14" i="1"/>
  <c r="E14" i="1"/>
  <c r="G13" i="1"/>
  <c r="E13" i="1"/>
  <c r="F13" i="1" s="1"/>
  <c r="G12" i="1"/>
  <c r="F12" i="1"/>
  <c r="E12" i="1"/>
  <c r="G11" i="1"/>
  <c r="E11" i="1"/>
  <c r="F11" i="1" s="1"/>
  <c r="G10" i="1"/>
  <c r="F10" i="1"/>
  <c r="E10" i="1"/>
  <c r="E36" i="1" s="1"/>
  <c r="F36" i="1" s="1"/>
</calcChain>
</file>

<file path=xl/sharedStrings.xml><?xml version="1.0" encoding="utf-8"?>
<sst xmlns="http://schemas.openxmlformats.org/spreadsheetml/2006/main" count="39" uniqueCount="38">
  <si>
    <t>Estado</t>
  </si>
  <si>
    <t>Valor da Nota</t>
  </si>
  <si>
    <t>Valor do Frete</t>
  </si>
  <si>
    <t>Arrecadação</t>
  </si>
  <si>
    <t>Frete Final (-)Arrecadação</t>
  </si>
  <si>
    <t>Represtatividade Frete</t>
  </si>
  <si>
    <t>Representatividade por Estado</t>
  </si>
  <si>
    <t>SP</t>
  </si>
  <si>
    <t>MG</t>
  </si>
  <si>
    <t>RJ</t>
  </si>
  <si>
    <t>PR</t>
  </si>
  <si>
    <t>SC</t>
  </si>
  <si>
    <t>DF</t>
  </si>
  <si>
    <t>RS</t>
  </si>
  <si>
    <t>ES</t>
  </si>
  <si>
    <t>BA</t>
  </si>
  <si>
    <t>GO</t>
  </si>
  <si>
    <t>PE</t>
  </si>
  <si>
    <t>MT</t>
  </si>
  <si>
    <t>MS</t>
  </si>
  <si>
    <t>AL</t>
  </si>
  <si>
    <t>CE</t>
  </si>
  <si>
    <t>RN</t>
  </si>
  <si>
    <t>SE</t>
  </si>
  <si>
    <t>MA</t>
  </si>
  <si>
    <t>PB</t>
  </si>
  <si>
    <t>PI</t>
  </si>
  <si>
    <t>PA</t>
  </si>
  <si>
    <t>TO</t>
  </si>
  <si>
    <t>AM</t>
  </si>
  <si>
    <t>RO</t>
  </si>
  <si>
    <t>AP</t>
  </si>
  <si>
    <t>RR</t>
  </si>
  <si>
    <t>Total Geral</t>
  </si>
  <si>
    <t>Considerando o Resumo dos Fretes, montar o Gerencial de Frete.</t>
  </si>
  <si>
    <t>Por Estado ( Exemplo abaixo)</t>
  </si>
  <si>
    <t>Por Empresa de Transporte</t>
  </si>
  <si>
    <t>Por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</si>
</sst>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dotted">
        <color indexed="64"/>
      </left>
      <right style="thin">
        <color rgb="FF000000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dotted">
        <color indexed="64"/>
      </top>
      <bottom/>
      <diagonal/>
    </border>
    <border>
      <left style="thin">
        <color rgb="FF000000"/>
      </left>
      <right style="dotted">
        <color indexed="64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2" fillId="2" borderId="1" xfId="0" applyNumberFormat="1" applyFont="1" applyFill="1" applyBorder="1" applyAlignment="1">
      <alignment horizontal="left" wrapText="1" readingOrder="1"/>
    </xf>
    <xf numFmtId="164" fontId="2" fillId="2" borderId="2" xfId="0" applyNumberFormat="1" applyFont="1" applyFill="1" applyBorder="1" applyAlignment="1">
      <alignment horizontal="right" wrapText="1" readingOrder="1"/>
    </xf>
    <xf numFmtId="164" fontId="2" fillId="2" borderId="3" xfId="0" applyNumberFormat="1" applyFont="1" applyFill="1" applyBorder="1" applyAlignment="1">
      <alignment horizontal="right" wrapText="1" readingOrder="1"/>
    </xf>
    <xf numFmtId="164" fontId="2" fillId="2" borderId="4" xfId="0" applyNumberFormat="1" applyFont="1" applyFill="1" applyBorder="1" applyAlignment="1">
      <alignment horizontal="right" wrapText="1" readingOrder="1"/>
    </xf>
    <xf numFmtId="0" fontId="2" fillId="2" borderId="4" xfId="0" applyFont="1" applyFill="1" applyBorder="1" applyAlignment="1">
      <alignment horizontal="right" wrapText="1" readingOrder="1"/>
    </xf>
    <xf numFmtId="0" fontId="3" fillId="0" borderId="0" xfId="0" applyFont="1"/>
    <xf numFmtId="0" fontId="3" fillId="0" borderId="5" xfId="0" applyFont="1" applyBorder="1"/>
    <xf numFmtId="165" fontId="3" fillId="0" borderId="5" xfId="0" applyNumberFormat="1" applyFont="1" applyBorder="1"/>
    <xf numFmtId="10" fontId="3" fillId="0" borderId="5" xfId="1" applyNumberFormat="1" applyFont="1" applyBorder="1"/>
    <xf numFmtId="0" fontId="4" fillId="3" borderId="6" xfId="0" applyFont="1" applyFill="1" applyBorder="1"/>
    <xf numFmtId="164" fontId="4" fillId="3" borderId="6" xfId="0" applyNumberFormat="1" applyFont="1" applyFill="1" applyBorder="1" applyAlignment="1">
      <alignment horizontal="right"/>
    </xf>
    <xf numFmtId="10" fontId="4" fillId="3" borderId="6" xfId="1" applyNumberFormat="1" applyFont="1" applyFill="1" applyBorder="1" applyAlignment="1">
      <alignment horizontal="right"/>
    </xf>
    <xf numFmtId="0" fontId="5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7" sqref="B7"/>
    </sheetView>
  </sheetViews>
  <sheetFormatPr defaultRowHeight="12" x14ac:dyDescent="0.2"/>
  <cols>
    <col min="1" max="1" width="9.7109375" style="6" bestFit="1" customWidth="1"/>
    <col min="2" max="2" width="12.28515625" style="6" bestFit="1" customWidth="1"/>
    <col min="3" max="3" width="11" style="6" bestFit="1" customWidth="1"/>
    <col min="4" max="4" width="10.140625" style="6" bestFit="1" customWidth="1"/>
    <col min="5" max="5" width="19.7109375" style="6" bestFit="1" customWidth="1"/>
    <col min="6" max="6" width="17.42578125" style="6" bestFit="1" customWidth="1"/>
    <col min="7" max="7" width="23" style="6" bestFit="1" customWidth="1"/>
    <col min="8" max="16384" width="9.140625" style="6"/>
  </cols>
  <sheetData>
    <row r="1" spans="1:7" x14ac:dyDescent="0.2">
      <c r="A1" s="6" t="s">
        <v>34</v>
      </c>
    </row>
    <row r="3" spans="1:7" x14ac:dyDescent="0.2">
      <c r="A3" s="6" t="s">
        <v>35</v>
      </c>
    </row>
    <row r="5" spans="1:7" s="13" customFormat="1" x14ac:dyDescent="0.2">
      <c r="A5" s="13" t="s">
        <v>36</v>
      </c>
    </row>
    <row r="6" spans="1:7" s="13" customFormat="1" x14ac:dyDescent="0.2">
      <c r="A6" s="13" t="s">
        <v>36</v>
      </c>
    </row>
    <row r="7" spans="1:7" s="13" customFormat="1" x14ac:dyDescent="0.2">
      <c r="A7" s="13" t="s">
        <v>37</v>
      </c>
    </row>
    <row r="9" spans="1:7" ht="24" x14ac:dyDescent="0.2">
      <c r="A9" s="1" t="s">
        <v>0</v>
      </c>
      <c r="B9" s="2" t="s">
        <v>1</v>
      </c>
      <c r="C9" s="2" t="s">
        <v>2</v>
      </c>
      <c r="D9" s="3" t="s">
        <v>3</v>
      </c>
      <c r="E9" s="4" t="s">
        <v>4</v>
      </c>
      <c r="F9" s="5" t="s">
        <v>5</v>
      </c>
      <c r="G9" s="5" t="s">
        <v>6</v>
      </c>
    </row>
    <row r="10" spans="1:7" x14ac:dyDescent="0.2">
      <c r="A10" s="7" t="s">
        <v>7</v>
      </c>
      <c r="B10" s="8">
        <v>3041262.1100003636</v>
      </c>
      <c r="C10" s="8">
        <v>168790.90508318174</v>
      </c>
      <c r="D10" s="8">
        <v>38933.070700000178</v>
      </c>
      <c r="E10" s="8">
        <f t="shared" ref="E10:E35" si="0">C10-D10</f>
        <v>129857.83438318156</v>
      </c>
      <c r="F10" s="9">
        <f t="shared" ref="F10:F36" si="1">E10/B10</f>
        <v>4.2698665779637796E-2</v>
      </c>
      <c r="G10" s="9">
        <f t="shared" ref="G10:G35" si="2">B10/$B$36</f>
        <v>0.58199669231238571</v>
      </c>
    </row>
    <row r="11" spans="1:7" x14ac:dyDescent="0.2">
      <c r="A11" s="7" t="s">
        <v>8</v>
      </c>
      <c r="B11" s="8">
        <v>595247.34999999043</v>
      </c>
      <c r="C11" s="8">
        <v>47589.72707227285</v>
      </c>
      <c r="D11" s="8">
        <v>7905.1600999999982</v>
      </c>
      <c r="E11" s="8">
        <f t="shared" si="0"/>
        <v>39684.566972272849</v>
      </c>
      <c r="F11" s="9">
        <f t="shared" si="1"/>
        <v>6.6669035943248606E-2</v>
      </c>
      <c r="G11" s="9">
        <f t="shared" si="2"/>
        <v>0.11391059904654714</v>
      </c>
    </row>
    <row r="12" spans="1:7" x14ac:dyDescent="0.2">
      <c r="A12" s="7" t="s">
        <v>9</v>
      </c>
      <c r="B12" s="8">
        <v>476451.48999999306</v>
      </c>
      <c r="C12" s="8">
        <v>39042.209377727326</v>
      </c>
      <c r="D12" s="8">
        <v>6745.0599999999913</v>
      </c>
      <c r="E12" s="8">
        <f t="shared" si="0"/>
        <v>32297.149377727335</v>
      </c>
      <c r="F12" s="9">
        <f t="shared" si="1"/>
        <v>6.7786857750676374E-2</v>
      </c>
      <c r="G12" s="9">
        <f t="shared" si="2"/>
        <v>9.1177011779254538E-2</v>
      </c>
    </row>
    <row r="13" spans="1:7" x14ac:dyDescent="0.2">
      <c r="A13" s="7" t="s">
        <v>10</v>
      </c>
      <c r="B13" s="8">
        <v>242201.71999999922</v>
      </c>
      <c r="C13" s="8">
        <v>18578.372513636357</v>
      </c>
      <c r="D13" s="8">
        <v>4034.2200000000012</v>
      </c>
      <c r="E13" s="8">
        <f t="shared" si="0"/>
        <v>14544.152513636356</v>
      </c>
      <c r="F13" s="9">
        <f t="shared" si="1"/>
        <v>6.0049749083682824E-2</v>
      </c>
      <c r="G13" s="9">
        <f t="shared" si="2"/>
        <v>4.6349375625619221E-2</v>
      </c>
    </row>
    <row r="14" spans="1:7" x14ac:dyDescent="0.2">
      <c r="A14" s="7" t="s">
        <v>11</v>
      </c>
      <c r="B14" s="8">
        <v>149177.68000000011</v>
      </c>
      <c r="C14" s="8">
        <v>10913.827047727262</v>
      </c>
      <c r="D14" s="8">
        <v>2614.3300000000008</v>
      </c>
      <c r="E14" s="8">
        <f t="shared" si="0"/>
        <v>8299.4970477272618</v>
      </c>
      <c r="F14" s="9">
        <f t="shared" si="1"/>
        <v>5.5634978689353902E-2</v>
      </c>
      <c r="G14" s="9">
        <f t="shared" si="2"/>
        <v>2.8547659881517154E-2</v>
      </c>
    </row>
    <row r="15" spans="1:7" x14ac:dyDescent="0.2">
      <c r="A15" s="7" t="s">
        <v>12</v>
      </c>
      <c r="B15" s="8">
        <v>141374.92000000022</v>
      </c>
      <c r="C15" s="8">
        <v>9038.8915604838676</v>
      </c>
      <c r="D15" s="8">
        <v>3068.8100000000004</v>
      </c>
      <c r="E15" s="8">
        <f t="shared" si="0"/>
        <v>5970.0815604838672</v>
      </c>
      <c r="F15" s="9">
        <f t="shared" si="1"/>
        <v>4.2228717515694139E-2</v>
      </c>
      <c r="G15" s="9">
        <f t="shared" si="2"/>
        <v>2.7054470427055177E-2</v>
      </c>
    </row>
    <row r="16" spans="1:7" x14ac:dyDescent="0.2">
      <c r="A16" s="7" t="s">
        <v>13</v>
      </c>
      <c r="B16" s="8">
        <v>93813.400000000183</v>
      </c>
      <c r="C16" s="8">
        <v>10345.838135454551</v>
      </c>
      <c r="D16" s="8">
        <v>3254.2600000000007</v>
      </c>
      <c r="E16" s="8">
        <f t="shared" si="0"/>
        <v>7091.5781354545506</v>
      </c>
      <c r="F16" s="9">
        <f t="shared" si="1"/>
        <v>7.5592379505001805E-2</v>
      </c>
      <c r="G16" s="9">
        <f t="shared" si="2"/>
        <v>1.7952773065841518E-2</v>
      </c>
    </row>
    <row r="17" spans="1:7" x14ac:dyDescent="0.2">
      <c r="A17" s="7" t="s">
        <v>14</v>
      </c>
      <c r="B17" s="8">
        <v>67305.179999999949</v>
      </c>
      <c r="C17" s="8">
        <v>5795.5294996774173</v>
      </c>
      <c r="D17" s="8">
        <v>1043.1399999999999</v>
      </c>
      <c r="E17" s="8">
        <f t="shared" si="0"/>
        <v>4752.3894996774179</v>
      </c>
      <c r="F17" s="9">
        <f t="shared" si="1"/>
        <v>7.0609565261951932E-2</v>
      </c>
      <c r="G17" s="9">
        <f t="shared" si="2"/>
        <v>1.2879979008282525E-2</v>
      </c>
    </row>
    <row r="18" spans="1:7" x14ac:dyDescent="0.2">
      <c r="A18" s="7" t="s">
        <v>15</v>
      </c>
      <c r="B18" s="8">
        <v>60357.52</v>
      </c>
      <c r="C18" s="8">
        <v>7016.5422793548405</v>
      </c>
      <c r="D18" s="8">
        <v>2440.5501000000013</v>
      </c>
      <c r="E18" s="8">
        <f t="shared" si="0"/>
        <v>4575.9921793548392</v>
      </c>
      <c r="F18" s="9">
        <f t="shared" si="1"/>
        <v>7.5814781312334226E-2</v>
      </c>
      <c r="G18" s="9">
        <f t="shared" si="2"/>
        <v>1.1550427331031479E-2</v>
      </c>
    </row>
    <row r="19" spans="1:7" x14ac:dyDescent="0.2">
      <c r="A19" s="7" t="s">
        <v>16</v>
      </c>
      <c r="B19" s="8">
        <v>57687.119999999981</v>
      </c>
      <c r="C19" s="8">
        <v>4342.0366669892483</v>
      </c>
      <c r="D19" s="8">
        <v>2020.15</v>
      </c>
      <c r="E19" s="8">
        <f t="shared" si="0"/>
        <v>2321.8866669892482</v>
      </c>
      <c r="F19" s="9">
        <f t="shared" si="1"/>
        <v>4.0249654810107505E-2</v>
      </c>
      <c r="G19" s="9">
        <f t="shared" si="2"/>
        <v>1.103940134545774E-2</v>
      </c>
    </row>
    <row r="20" spans="1:7" x14ac:dyDescent="0.2">
      <c r="A20" s="7" t="s">
        <v>17</v>
      </c>
      <c r="B20" s="8">
        <v>56060.849999999969</v>
      </c>
      <c r="C20" s="8">
        <v>7777.4257359677449</v>
      </c>
      <c r="D20" s="8">
        <v>2212.6600000000003</v>
      </c>
      <c r="E20" s="8">
        <f t="shared" si="0"/>
        <v>5564.7657359677451</v>
      </c>
      <c r="F20" s="9">
        <f t="shared" si="1"/>
        <v>9.9262956875747474E-2</v>
      </c>
      <c r="G20" s="9">
        <f t="shared" si="2"/>
        <v>1.0728187209163924E-2</v>
      </c>
    </row>
    <row r="21" spans="1:7" x14ac:dyDescent="0.2">
      <c r="A21" s="7" t="s">
        <v>18</v>
      </c>
      <c r="B21" s="8">
        <v>47294.170000000013</v>
      </c>
      <c r="C21" s="8">
        <v>4499.1210173118279</v>
      </c>
      <c r="D21" s="8">
        <v>1589.7900000000002</v>
      </c>
      <c r="E21" s="8">
        <f t="shared" si="0"/>
        <v>2909.331017311828</v>
      </c>
      <c r="F21" s="9">
        <f t="shared" si="1"/>
        <v>6.1515637494258327E-2</v>
      </c>
      <c r="G21" s="9">
        <f t="shared" si="2"/>
        <v>9.0505354389386634E-3</v>
      </c>
    </row>
    <row r="22" spans="1:7" x14ac:dyDescent="0.2">
      <c r="A22" s="7" t="s">
        <v>19</v>
      </c>
      <c r="B22" s="8">
        <v>39868.780000000035</v>
      </c>
      <c r="C22" s="8">
        <v>3037.545508602152</v>
      </c>
      <c r="D22" s="8">
        <v>1415.6399999999999</v>
      </c>
      <c r="E22" s="8">
        <f t="shared" si="0"/>
        <v>1621.9055086021522</v>
      </c>
      <c r="F22" s="9">
        <f t="shared" si="1"/>
        <v>4.0681092037482727E-2</v>
      </c>
      <c r="G22" s="9">
        <f t="shared" si="2"/>
        <v>7.6295620855012201E-3</v>
      </c>
    </row>
    <row r="23" spans="1:7" x14ac:dyDescent="0.2">
      <c r="A23" s="7" t="s">
        <v>20</v>
      </c>
      <c r="B23" s="8">
        <v>36649.970000000023</v>
      </c>
      <c r="C23" s="8">
        <v>4601.4652320967734</v>
      </c>
      <c r="D23" s="8">
        <v>1400.95</v>
      </c>
      <c r="E23" s="8">
        <f t="shared" si="0"/>
        <v>3200.5152320967736</v>
      </c>
      <c r="F23" s="9">
        <f t="shared" si="1"/>
        <v>8.7326544389989172E-2</v>
      </c>
      <c r="G23" s="9">
        <f t="shared" si="2"/>
        <v>7.0135886161241225E-3</v>
      </c>
    </row>
    <row r="24" spans="1:7" x14ac:dyDescent="0.2">
      <c r="A24" s="7" t="s">
        <v>21</v>
      </c>
      <c r="B24" s="8">
        <v>34858.260000000038</v>
      </c>
      <c r="C24" s="8">
        <v>4782.3647734408614</v>
      </c>
      <c r="D24" s="8">
        <v>1373.2099999999998</v>
      </c>
      <c r="E24" s="8">
        <f t="shared" si="0"/>
        <v>3409.1547734408614</v>
      </c>
      <c r="F24" s="9">
        <f t="shared" si="1"/>
        <v>9.7800486124116862E-2</v>
      </c>
      <c r="G24" s="9">
        <f t="shared" si="2"/>
        <v>6.6707147513052527E-3</v>
      </c>
    </row>
    <row r="25" spans="1:7" x14ac:dyDescent="0.2">
      <c r="A25" s="7" t="s">
        <v>22</v>
      </c>
      <c r="B25" s="8">
        <v>19412.239999999998</v>
      </c>
      <c r="C25" s="8">
        <v>2665.4621818817204</v>
      </c>
      <c r="D25" s="8">
        <v>889.29000000000008</v>
      </c>
      <c r="E25" s="8">
        <f t="shared" si="0"/>
        <v>1776.1721818817205</v>
      </c>
      <c r="F25" s="9">
        <f t="shared" si="1"/>
        <v>9.1497538763260736E-2</v>
      </c>
      <c r="G25" s="9">
        <f t="shared" si="2"/>
        <v>3.714858851930008E-3</v>
      </c>
    </row>
    <row r="26" spans="1:7" x14ac:dyDescent="0.2">
      <c r="A26" s="7" t="s">
        <v>23</v>
      </c>
      <c r="B26" s="8">
        <v>11541.629999999996</v>
      </c>
      <c r="C26" s="8">
        <v>1347.2259398387091</v>
      </c>
      <c r="D26" s="8">
        <v>470.03000000000003</v>
      </c>
      <c r="E26" s="8">
        <f t="shared" si="0"/>
        <v>877.19593983870914</v>
      </c>
      <c r="F26" s="9">
        <f t="shared" si="1"/>
        <v>7.6002777756582859E-2</v>
      </c>
      <c r="G26" s="9">
        <f t="shared" si="2"/>
        <v>2.2086851579828462E-3</v>
      </c>
    </row>
    <row r="27" spans="1:7" x14ac:dyDescent="0.2">
      <c r="A27" s="7" t="s">
        <v>24</v>
      </c>
      <c r="B27" s="8">
        <v>10348.439999999997</v>
      </c>
      <c r="C27" s="8">
        <v>1499.25845</v>
      </c>
      <c r="D27" s="8">
        <v>590.04000000000008</v>
      </c>
      <c r="E27" s="8">
        <f t="shared" si="0"/>
        <v>909.21844999999996</v>
      </c>
      <c r="F27" s="9">
        <f t="shared" si="1"/>
        <v>8.7860435969092945E-2</v>
      </c>
      <c r="G27" s="9">
        <f t="shared" si="2"/>
        <v>1.9803481688700822E-3</v>
      </c>
    </row>
    <row r="28" spans="1:7" x14ac:dyDescent="0.2">
      <c r="A28" s="7" t="s">
        <v>25</v>
      </c>
      <c r="B28" s="8">
        <v>10038.679999999997</v>
      </c>
      <c r="C28" s="8">
        <v>1312.3846249999997</v>
      </c>
      <c r="D28" s="8">
        <v>566.87</v>
      </c>
      <c r="E28" s="8">
        <f t="shared" si="0"/>
        <v>745.51462499999968</v>
      </c>
      <c r="F28" s="9">
        <f t="shared" si="1"/>
        <v>7.4264208541362009E-2</v>
      </c>
      <c r="G28" s="9">
        <f t="shared" si="2"/>
        <v>1.9210703792912475E-3</v>
      </c>
    </row>
    <row r="29" spans="1:7" x14ac:dyDescent="0.2">
      <c r="A29" s="7" t="s">
        <v>26</v>
      </c>
      <c r="B29" s="8">
        <v>9437.2999999999975</v>
      </c>
      <c r="C29" s="8">
        <v>1658.34644</v>
      </c>
      <c r="D29" s="8">
        <v>821.7600000000001</v>
      </c>
      <c r="E29" s="8">
        <f t="shared" si="0"/>
        <v>836.58643999999993</v>
      </c>
      <c r="F29" s="9">
        <f t="shared" si="1"/>
        <v>8.8646799402371454E-2</v>
      </c>
      <c r="G29" s="9">
        <f t="shared" si="2"/>
        <v>1.8059861944484026E-3</v>
      </c>
    </row>
    <row r="30" spans="1:7" x14ac:dyDescent="0.2">
      <c r="A30" s="7" t="s">
        <v>27</v>
      </c>
      <c r="B30" s="8">
        <v>7491.3099999999968</v>
      </c>
      <c r="C30" s="8">
        <v>1226.7932249999997</v>
      </c>
      <c r="D30" s="8">
        <v>1463.84</v>
      </c>
      <c r="E30" s="8">
        <f t="shared" si="0"/>
        <v>-237.04677500000025</v>
      </c>
      <c r="F30" s="9">
        <f t="shared" si="1"/>
        <v>-3.1642900240411935E-2</v>
      </c>
      <c r="G30" s="9">
        <f t="shared" si="2"/>
        <v>1.4335882549387283E-3</v>
      </c>
    </row>
    <row r="31" spans="1:7" x14ac:dyDescent="0.2">
      <c r="A31" s="7" t="s">
        <v>28</v>
      </c>
      <c r="B31" s="8">
        <v>6826.5699999999979</v>
      </c>
      <c r="C31" s="8">
        <v>1165.7697750000002</v>
      </c>
      <c r="D31" s="8">
        <v>541.58000000000004</v>
      </c>
      <c r="E31" s="8">
        <f t="shared" si="0"/>
        <v>624.18977500000017</v>
      </c>
      <c r="F31" s="9">
        <f t="shared" si="1"/>
        <v>9.1435343811020808E-2</v>
      </c>
      <c r="G31" s="9">
        <f t="shared" si="2"/>
        <v>1.3063790676820311E-3</v>
      </c>
    </row>
    <row r="32" spans="1:7" x14ac:dyDescent="0.2">
      <c r="A32" s="7" t="s">
        <v>29</v>
      </c>
      <c r="B32" s="8">
        <v>4311.0899999999983</v>
      </c>
      <c r="C32" s="8">
        <v>677.03307999999993</v>
      </c>
      <c r="D32" s="8">
        <v>901.9699999999998</v>
      </c>
      <c r="E32" s="8">
        <f t="shared" si="0"/>
        <v>-224.93691999999987</v>
      </c>
      <c r="F32" s="9">
        <f t="shared" si="1"/>
        <v>-5.2176345193442948E-2</v>
      </c>
      <c r="G32" s="9">
        <f t="shared" si="2"/>
        <v>8.2499963157095393E-4</v>
      </c>
    </row>
    <row r="33" spans="1:7" x14ac:dyDescent="0.2">
      <c r="A33" s="7" t="s">
        <v>30</v>
      </c>
      <c r="B33" s="8">
        <v>4107.25</v>
      </c>
      <c r="C33" s="8">
        <v>800.10479000000009</v>
      </c>
      <c r="D33" s="8">
        <v>295.14999999999998</v>
      </c>
      <c r="E33" s="8">
        <f t="shared" si="0"/>
        <v>504.95479000000012</v>
      </c>
      <c r="F33" s="9">
        <f t="shared" si="1"/>
        <v>0.12294230689634186</v>
      </c>
      <c r="G33" s="9">
        <f t="shared" si="2"/>
        <v>7.8599141673446897E-4</v>
      </c>
    </row>
    <row r="34" spans="1:7" x14ac:dyDescent="0.2">
      <c r="A34" s="7" t="s">
        <v>31</v>
      </c>
      <c r="B34" s="8">
        <v>1280.97</v>
      </c>
      <c r="C34" s="8">
        <v>251.71</v>
      </c>
      <c r="D34" s="8">
        <v>148.43</v>
      </c>
      <c r="E34" s="8">
        <f t="shared" si="0"/>
        <v>103.28</v>
      </c>
      <c r="F34" s="9">
        <f t="shared" si="1"/>
        <v>8.0626400306018101E-2</v>
      </c>
      <c r="G34" s="9">
        <f t="shared" si="2"/>
        <v>2.4513516954028915E-4</v>
      </c>
    </row>
    <row r="35" spans="1:7" x14ac:dyDescent="0.2">
      <c r="A35" s="7" t="s">
        <v>32</v>
      </c>
      <c r="B35" s="8">
        <v>1159.97</v>
      </c>
      <c r="C35" s="8">
        <v>384.1</v>
      </c>
      <c r="D35" s="8">
        <v>226.79</v>
      </c>
      <c r="E35" s="8">
        <f t="shared" si="0"/>
        <v>157.31000000000003</v>
      </c>
      <c r="F35" s="9">
        <f t="shared" si="1"/>
        <v>0.13561557626490342</v>
      </c>
      <c r="G35" s="9">
        <f t="shared" si="2"/>
        <v>2.2197978298605685E-4</v>
      </c>
    </row>
    <row r="36" spans="1:7" x14ac:dyDescent="0.2">
      <c r="A36" s="10" t="s">
        <v>33</v>
      </c>
      <c r="B36" s="11">
        <f>SUM(B10:B35)</f>
        <v>5225565.9700003443</v>
      </c>
      <c r="C36" s="11">
        <f>SUM(C10:C35)</f>
        <v>359139.99001064524</v>
      </c>
      <c r="D36" s="11">
        <f>SUM(D10:D35)</f>
        <v>86966.75090000013</v>
      </c>
      <c r="E36" s="11">
        <f>SUM(E10:E35)</f>
        <v>272173.23911064502</v>
      </c>
      <c r="F36" s="12">
        <f t="shared" si="1"/>
        <v>5.2084930258880092E-2</v>
      </c>
      <c r="G36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Amaral</dc:creator>
  <cp:lastModifiedBy>Cristina Amaral</cp:lastModifiedBy>
  <dcterms:created xsi:type="dcterms:W3CDTF">2023-10-27T17:05:58Z</dcterms:created>
  <dcterms:modified xsi:type="dcterms:W3CDTF">2023-10-27T17:12:12Z</dcterms:modified>
</cp:coreProperties>
</file>